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HU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J73" i="51" s="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I73" i="51" s="1"/>
  <c r="H75" i="51"/>
  <c r="H73" i="51" s="1"/>
  <c r="G75" i="51"/>
  <c r="F75" i="51"/>
  <c r="E75" i="51"/>
  <c r="D75" i="51"/>
  <c r="C75" i="51"/>
  <c r="B75" i="51"/>
  <c r="B73" i="51" s="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P74" i="51"/>
  <c r="P73" i="51" s="1"/>
  <c r="O74" i="51"/>
  <c r="O73" i="51" s="1"/>
  <c r="N74" i="51"/>
  <c r="N73" i="51" s="1"/>
  <c r="M74" i="51"/>
  <c r="L74" i="51"/>
  <c r="K74" i="51"/>
  <c r="J74" i="51"/>
  <c r="I74" i="51"/>
  <c r="H74" i="5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Q73" i="51"/>
  <c r="M73" i="51"/>
  <c r="L73" i="51"/>
  <c r="K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F105" i="51" s="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B104" i="51" s="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E73" i="50" s="1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D73" i="50" s="1"/>
  <c r="C76" i="50"/>
  <c r="C73" i="50" s="1"/>
  <c r="B76" i="50"/>
  <c r="B73" i="50" s="1"/>
  <c r="Y75" i="50"/>
  <c r="X75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T73" i="50" s="1"/>
  <c r="S74" i="50"/>
  <c r="S73" i="50" s="1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M73" i="50" s="1"/>
  <c r="L74" i="50"/>
  <c r="L73" i="50" s="1"/>
  <c r="K74" i="50"/>
  <c r="J74" i="50"/>
  <c r="J73" i="50" s="1"/>
  <c r="I74" i="50"/>
  <c r="H74" i="50"/>
  <c r="G74" i="50"/>
  <c r="F74" i="50"/>
  <c r="E74" i="50"/>
  <c r="D74" i="50"/>
  <c r="C74" i="50"/>
  <c r="B74" i="50"/>
  <c r="K73" i="50"/>
  <c r="I73" i="50"/>
  <c r="H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R73" i="49" s="1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Y73" i="49" s="1"/>
  <c r="X75" i="49"/>
  <c r="W75" i="49"/>
  <c r="V75" i="49"/>
  <c r="U75" i="49"/>
  <c r="T75" i="49"/>
  <c r="S75" i="49"/>
  <c r="R75" i="49"/>
  <c r="Q75" i="49"/>
  <c r="P75" i="49"/>
  <c r="O75" i="49"/>
  <c r="N75" i="49"/>
  <c r="N73" i="49" s="1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Y74" i="49"/>
  <c r="X74" i="49"/>
  <c r="X73" i="49" s="1"/>
  <c r="W74" i="49"/>
  <c r="W73" i="49" s="1"/>
  <c r="V74" i="49"/>
  <c r="V73" i="49" s="1"/>
  <c r="U74" i="49"/>
  <c r="U73" i="49" s="1"/>
  <c r="T74" i="49"/>
  <c r="S74" i="49"/>
  <c r="R74" i="49"/>
  <c r="Q74" i="49"/>
  <c r="P74" i="49"/>
  <c r="O74" i="49"/>
  <c r="N74" i="49"/>
  <c r="M74" i="49"/>
  <c r="L74" i="49"/>
  <c r="K74" i="49"/>
  <c r="J74" i="49"/>
  <c r="J73" i="49" s="1"/>
  <c r="I74" i="49"/>
  <c r="H74" i="49"/>
  <c r="G74" i="49"/>
  <c r="F74" i="49"/>
  <c r="E74" i="49"/>
  <c r="D74" i="49"/>
  <c r="C74" i="49"/>
  <c r="B74" i="49"/>
  <c r="B73" i="49" s="1"/>
  <c r="T73" i="49"/>
  <c r="S73" i="49"/>
  <c r="Q73" i="49"/>
  <c r="P73" i="49"/>
  <c r="O73" i="49"/>
  <c r="M73" i="49"/>
  <c r="L73" i="49"/>
  <c r="K73" i="49"/>
  <c r="I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F180" i="4" s="1"/>
  <c r="E33" i="48"/>
  <c r="E38" i="48" s="1"/>
  <c r="D33" i="48"/>
  <c r="D38" i="48" s="1"/>
  <c r="C33" i="48"/>
  <c r="C38" i="48" s="1"/>
  <c r="C180" i="4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J52" i="47" s="1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Q52" i="47" s="1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B52" i="47" s="1"/>
  <c r="Y53" i="47"/>
  <c r="Y52" i="47" s="1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S52" i="47" s="1"/>
  <c r="R53" i="47"/>
  <c r="R52" i="47" s="1"/>
  <c r="Q53" i="47"/>
  <c r="P53" i="47"/>
  <c r="O53" i="47"/>
  <c r="O52" i="47" s="1"/>
  <c r="N53" i="47"/>
  <c r="M53" i="47"/>
  <c r="M52" i="47" s="1"/>
  <c r="L53" i="47"/>
  <c r="K53" i="47"/>
  <c r="J53" i="47"/>
  <c r="I53" i="47"/>
  <c r="H53" i="47"/>
  <c r="H52" i="47" s="1"/>
  <c r="G53" i="47"/>
  <c r="G52" i="47" s="1"/>
  <c r="F53" i="47"/>
  <c r="F52" i="47" s="1"/>
  <c r="E53" i="47"/>
  <c r="E52" i="47" s="1"/>
  <c r="D53" i="47"/>
  <c r="D52" i="47" s="1"/>
  <c r="C53" i="47"/>
  <c r="C52" i="47" s="1"/>
  <c r="B53" i="47"/>
  <c r="P52" i="47"/>
  <c r="N52" i="47"/>
  <c r="L52" i="47"/>
  <c r="K52" i="47"/>
  <c r="I52" i="47"/>
  <c r="Y28" i="47"/>
  <c r="X28" i="47"/>
  <c r="W28" i="47"/>
  <c r="V28" i="47"/>
  <c r="U28" i="47"/>
  <c r="T28" i="47"/>
  <c r="S28" i="47"/>
  <c r="R28" i="47"/>
  <c r="R77" i="47" s="1"/>
  <c r="Q28" i="47"/>
  <c r="P28" i="47"/>
  <c r="P77" i="47" s="1"/>
  <c r="O28" i="47"/>
  <c r="N28" i="47"/>
  <c r="M28" i="47"/>
  <c r="L28" i="47"/>
  <c r="L77" i="47" s="1"/>
  <c r="K28" i="47"/>
  <c r="J28" i="47"/>
  <c r="I28" i="47"/>
  <c r="H28" i="47"/>
  <c r="G28" i="47"/>
  <c r="F28" i="47"/>
  <c r="E28" i="47"/>
  <c r="E77" i="47" s="1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I52" i="46" s="1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E52" i="46" s="1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X52" i="46" s="1"/>
  <c r="W54" i="46"/>
  <c r="V54" i="46"/>
  <c r="U54" i="46"/>
  <c r="T54" i="46"/>
  <c r="S54" i="46"/>
  <c r="R54" i="46"/>
  <c r="Q54" i="46"/>
  <c r="P54" i="46"/>
  <c r="O54" i="46"/>
  <c r="N54" i="46"/>
  <c r="M54" i="46"/>
  <c r="L54" i="46"/>
  <c r="L52" i="46" s="1"/>
  <c r="K54" i="46"/>
  <c r="J54" i="46"/>
  <c r="I54" i="46"/>
  <c r="H54" i="46"/>
  <c r="G54" i="46"/>
  <c r="F54" i="46"/>
  <c r="E54" i="46"/>
  <c r="D54" i="46"/>
  <c r="C54" i="46"/>
  <c r="C52" i="46" s="1"/>
  <c r="B54" i="46"/>
  <c r="Y53" i="46"/>
  <c r="Y52" i="46" s="1"/>
  <c r="X53" i="46"/>
  <c r="W53" i="46"/>
  <c r="W52" i="46" s="1"/>
  <c r="V53" i="46"/>
  <c r="V52" i="46" s="1"/>
  <c r="U53" i="46"/>
  <c r="U52" i="46" s="1"/>
  <c r="T53" i="46"/>
  <c r="T52" i="46" s="1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N52" i="46" s="1"/>
  <c r="M53" i="46"/>
  <c r="M52" i="46" s="1"/>
  <c r="L53" i="46"/>
  <c r="K53" i="46"/>
  <c r="J53" i="46"/>
  <c r="J52" i="46" s="1"/>
  <c r="I53" i="46"/>
  <c r="H53" i="46"/>
  <c r="H52" i="46" s="1"/>
  <c r="G53" i="46"/>
  <c r="F53" i="46"/>
  <c r="E53" i="46"/>
  <c r="D53" i="46"/>
  <c r="C53" i="46"/>
  <c r="B53" i="46"/>
  <c r="B52" i="46" s="1"/>
  <c r="K52" i="46"/>
  <c r="G52" i="46"/>
  <c r="F52" i="46"/>
  <c r="D52" i="46"/>
  <c r="Y28" i="46"/>
  <c r="X28" i="46"/>
  <c r="W28" i="46"/>
  <c r="V28" i="46"/>
  <c r="V60" i="46" s="1"/>
  <c r="U28" i="46"/>
  <c r="U77" i="46" s="1"/>
  <c r="T28" i="46"/>
  <c r="S28" i="46"/>
  <c r="S77" i="46" s="1"/>
  <c r="R28" i="46"/>
  <c r="Q28" i="46"/>
  <c r="P28" i="46"/>
  <c r="O28" i="46"/>
  <c r="N28" i="46"/>
  <c r="N60" i="46" s="1"/>
  <c r="M28" i="46"/>
  <c r="L28" i="46"/>
  <c r="L77" i="46" s="1"/>
  <c r="K28" i="46"/>
  <c r="J28" i="46"/>
  <c r="I28" i="46"/>
  <c r="H28" i="46"/>
  <c r="G28" i="46"/>
  <c r="F28" i="46"/>
  <c r="F60" i="46" s="1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E52" i="45" s="1"/>
  <c r="D55" i="45"/>
  <c r="C55" i="45"/>
  <c r="B55" i="45"/>
  <c r="Y54" i="45"/>
  <c r="X54" i="45"/>
  <c r="W54" i="45"/>
  <c r="V54" i="45"/>
  <c r="U54" i="45"/>
  <c r="T54" i="45"/>
  <c r="S54" i="45"/>
  <c r="R54" i="45"/>
  <c r="Q54" i="45"/>
  <c r="P54" i="45"/>
  <c r="O54" i="45"/>
  <c r="O52" i="45" s="1"/>
  <c r="N54" i="45"/>
  <c r="N52" i="45" s="1"/>
  <c r="M54" i="45"/>
  <c r="M52" i="45" s="1"/>
  <c r="L54" i="45"/>
  <c r="L52" i="45" s="1"/>
  <c r="K54" i="45"/>
  <c r="J54" i="45"/>
  <c r="I54" i="45"/>
  <c r="H54" i="45"/>
  <c r="G54" i="45"/>
  <c r="F54" i="45"/>
  <c r="E54" i="45"/>
  <c r="D54" i="45"/>
  <c r="C54" i="45"/>
  <c r="B54" i="45"/>
  <c r="Y53" i="45"/>
  <c r="Y52" i="45" s="1"/>
  <c r="X53" i="45"/>
  <c r="X52" i="45" s="1"/>
  <c r="W53" i="45"/>
  <c r="W52" i="45" s="1"/>
  <c r="V53" i="45"/>
  <c r="V52" i="45" s="1"/>
  <c r="U53" i="45"/>
  <c r="T53" i="45"/>
  <c r="T52" i="45" s="1"/>
  <c r="S53" i="45"/>
  <c r="S52" i="45" s="1"/>
  <c r="R53" i="45"/>
  <c r="R52" i="45" s="1"/>
  <c r="Q53" i="45"/>
  <c r="Q52" i="45" s="1"/>
  <c r="P53" i="45"/>
  <c r="P52" i="45" s="1"/>
  <c r="O53" i="45"/>
  <c r="N53" i="45"/>
  <c r="M53" i="45"/>
  <c r="L53" i="45"/>
  <c r="K53" i="45"/>
  <c r="K52" i="45" s="1"/>
  <c r="J53" i="45"/>
  <c r="J52" i="45" s="1"/>
  <c r="I53" i="45"/>
  <c r="I52" i="45" s="1"/>
  <c r="H53" i="45"/>
  <c r="H52" i="45" s="1"/>
  <c r="G53" i="45"/>
  <c r="G52" i="45" s="1"/>
  <c r="F53" i="45"/>
  <c r="E53" i="45"/>
  <c r="D53" i="45"/>
  <c r="D52" i="45" s="1"/>
  <c r="C53" i="45"/>
  <c r="B53" i="45"/>
  <c r="U52" i="45"/>
  <c r="F52" i="45"/>
  <c r="C52" i="45"/>
  <c r="B52" i="45"/>
  <c r="Y28" i="45"/>
  <c r="X28" i="45"/>
  <c r="X77" i="45" s="1"/>
  <c r="X69" i="45" s="1"/>
  <c r="W28" i="45"/>
  <c r="V28" i="45"/>
  <c r="V77" i="45" s="1"/>
  <c r="U28" i="45"/>
  <c r="U77" i="45" s="1"/>
  <c r="T28" i="45"/>
  <c r="T77" i="45" s="1"/>
  <c r="S28" i="45"/>
  <c r="R28" i="45"/>
  <c r="Q28" i="45"/>
  <c r="P28" i="45"/>
  <c r="P77" i="45" s="1"/>
  <c r="O28" i="45"/>
  <c r="N28" i="45"/>
  <c r="N77" i="45" s="1"/>
  <c r="M28" i="45"/>
  <c r="M77" i="45" s="1"/>
  <c r="L28" i="45"/>
  <c r="L77" i="45" s="1"/>
  <c r="K28" i="45"/>
  <c r="J28" i="45"/>
  <c r="I28" i="45"/>
  <c r="H28" i="45"/>
  <c r="H77" i="45" s="1"/>
  <c r="G28" i="45"/>
  <c r="F28" i="45"/>
  <c r="F77" i="45" s="1"/>
  <c r="E28" i="45"/>
  <c r="E77" i="45" s="1"/>
  <c r="D28" i="45"/>
  <c r="D77" i="45" s="1"/>
  <c r="C28" i="45"/>
  <c r="B28" i="45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X179" i="4" s="1"/>
  <c r="W33" i="44"/>
  <c r="W38" i="44" s="1"/>
  <c r="W179" i="4" s="1"/>
  <c r="V33" i="44"/>
  <c r="V38" i="44" s="1"/>
  <c r="U33" i="44"/>
  <c r="U38" i="44" s="1"/>
  <c r="T33" i="44"/>
  <c r="T38" i="44" s="1"/>
  <c r="T179" i="4" s="1"/>
  <c r="S33" i="44"/>
  <c r="S38" i="44" s="1"/>
  <c r="R33" i="44"/>
  <c r="R38" i="44" s="1"/>
  <c r="Q33" i="44"/>
  <c r="Q38" i="44" s="1"/>
  <c r="P33" i="44"/>
  <c r="P38" i="44" s="1"/>
  <c r="P179" i="4" s="1"/>
  <c r="O33" i="44"/>
  <c r="O38" i="44" s="1"/>
  <c r="N33" i="44"/>
  <c r="N38" i="44" s="1"/>
  <c r="M33" i="44"/>
  <c r="M38" i="44" s="1"/>
  <c r="L33" i="44"/>
  <c r="L38" i="44" s="1"/>
  <c r="K33" i="44"/>
  <c r="K38" i="44" s="1"/>
  <c r="K179" i="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R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I63" i="43" s="1"/>
  <c r="H67" i="43"/>
  <c r="G67" i="43"/>
  <c r="G63" i="43" s="1"/>
  <c r="F67" i="43"/>
  <c r="E67" i="43"/>
  <c r="D67" i="43"/>
  <c r="C67" i="43"/>
  <c r="B67" i="43"/>
  <c r="Y66" i="43"/>
  <c r="X66" i="43"/>
  <c r="W66" i="43"/>
  <c r="V66" i="43"/>
  <c r="U66" i="43"/>
  <c r="T66" i="43"/>
  <c r="T63" i="43" s="1"/>
  <c r="S66" i="43"/>
  <c r="R66" i="43"/>
  <c r="R63" i="43" s="1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E63" i="43" s="1"/>
  <c r="D66" i="43"/>
  <c r="D63" i="43" s="1"/>
  <c r="C66" i="43"/>
  <c r="C63" i="43" s="1"/>
  <c r="B66" i="43"/>
  <c r="B63" i="43" s="1"/>
  <c r="Y65" i="43"/>
  <c r="X65" i="43"/>
  <c r="W65" i="43"/>
  <c r="V65" i="43"/>
  <c r="U65" i="43"/>
  <c r="T65" i="43"/>
  <c r="S65" i="43"/>
  <c r="R65" i="43"/>
  <c r="Q65" i="43"/>
  <c r="P65" i="43"/>
  <c r="P63" i="43" s="1"/>
  <c r="O65" i="43"/>
  <c r="N65" i="43"/>
  <c r="N63" i="43" s="1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W63" i="43" s="1"/>
  <c r="V64" i="43"/>
  <c r="V63" i="43" s="1"/>
  <c r="U64" i="43"/>
  <c r="T64" i="43"/>
  <c r="S64" i="43"/>
  <c r="R64" i="43"/>
  <c r="Q64" i="43"/>
  <c r="P64" i="43"/>
  <c r="O64" i="43"/>
  <c r="O63" i="43" s="1"/>
  <c r="N64" i="43"/>
  <c r="M64" i="43"/>
  <c r="L64" i="43"/>
  <c r="L63" i="43" s="1"/>
  <c r="K64" i="43"/>
  <c r="K63" i="43" s="1"/>
  <c r="J64" i="43"/>
  <c r="J63" i="43" s="1"/>
  <c r="I64" i="43"/>
  <c r="H64" i="43"/>
  <c r="G64" i="43"/>
  <c r="F64" i="43"/>
  <c r="E64" i="43"/>
  <c r="D64" i="43"/>
  <c r="C64" i="43"/>
  <c r="B64" i="43"/>
  <c r="U63" i="43"/>
  <c r="S63" i="43"/>
  <c r="Q63" i="43"/>
  <c r="M63" i="43"/>
  <c r="H63" i="43"/>
  <c r="F63" i="43"/>
  <c r="Y39" i="43"/>
  <c r="Y72" i="43" s="1"/>
  <c r="X39" i="43"/>
  <c r="W39" i="43"/>
  <c r="V39" i="43"/>
  <c r="U39" i="43"/>
  <c r="T39" i="43"/>
  <c r="S39" i="43"/>
  <c r="R39" i="43"/>
  <c r="Q39" i="43"/>
  <c r="Q72" i="43" s="1"/>
  <c r="P39" i="43"/>
  <c r="O39" i="43"/>
  <c r="N39" i="43"/>
  <c r="M39" i="43"/>
  <c r="L39" i="43"/>
  <c r="K39" i="43"/>
  <c r="J39" i="43"/>
  <c r="J72" i="43" s="1"/>
  <c r="I39" i="43"/>
  <c r="I72" i="43" s="1"/>
  <c r="H39" i="43"/>
  <c r="G39" i="43"/>
  <c r="F39" i="43"/>
  <c r="E39" i="43"/>
  <c r="D39" i="43"/>
  <c r="D90" i="43" s="1"/>
  <c r="C39" i="43"/>
  <c r="C90" i="43" s="1"/>
  <c r="B39" i="43"/>
  <c r="B72" i="43" s="1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I63" i="42" s="1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E63" i="42" s="1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S72" i="42"/>
  <c r="R72" i="42"/>
  <c r="K72" i="42"/>
  <c r="J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X63" i="42" s="1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Y63" i="42" s="1"/>
  <c r="X67" i="42"/>
  <c r="W67" i="42"/>
  <c r="W63" i="42" s="1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V63" i="42" s="1"/>
  <c r="U66" i="42"/>
  <c r="U63" i="42" s="1"/>
  <c r="T66" i="42"/>
  <c r="T63" i="42" s="1"/>
  <c r="S66" i="42"/>
  <c r="S63" i="42" s="1"/>
  <c r="R66" i="42"/>
  <c r="Q66" i="42"/>
  <c r="P66" i="42"/>
  <c r="O66" i="42"/>
  <c r="N66" i="42"/>
  <c r="M66" i="42"/>
  <c r="L66" i="42"/>
  <c r="K66" i="42"/>
  <c r="J66" i="42"/>
  <c r="J63" i="42" s="1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T65" i="42"/>
  <c r="S65" i="42"/>
  <c r="R65" i="42"/>
  <c r="R63" i="42" s="1"/>
  <c r="Q65" i="42"/>
  <c r="Q63" i="42" s="1"/>
  <c r="P65" i="42"/>
  <c r="P63" i="42" s="1"/>
  <c r="O65" i="42"/>
  <c r="N65" i="42"/>
  <c r="M65" i="42"/>
  <c r="L65" i="42"/>
  <c r="K65" i="42"/>
  <c r="J65" i="42"/>
  <c r="I65" i="42"/>
  <c r="H65" i="42"/>
  <c r="H63" i="42" s="1"/>
  <c r="G65" i="42"/>
  <c r="G63" i="42" s="1"/>
  <c r="F65" i="42"/>
  <c r="F63" i="42" s="1"/>
  <c r="E65" i="42"/>
  <c r="D65" i="42"/>
  <c r="C65" i="42"/>
  <c r="B65" i="42"/>
  <c r="Y64" i="42"/>
  <c r="X64" i="42"/>
  <c r="W64" i="42"/>
  <c r="V64" i="42"/>
  <c r="U64" i="42"/>
  <c r="T64" i="42"/>
  <c r="S64" i="42"/>
  <c r="R64" i="42"/>
  <c r="Q64" i="42"/>
  <c r="P64" i="42"/>
  <c r="O64" i="42"/>
  <c r="O63" i="42" s="1"/>
  <c r="N64" i="42"/>
  <c r="N63" i="42" s="1"/>
  <c r="M64" i="42"/>
  <c r="M63" i="42" s="1"/>
  <c r="L64" i="42"/>
  <c r="L63" i="42" s="1"/>
  <c r="K64" i="42"/>
  <c r="K63" i="42" s="1"/>
  <c r="J64" i="42"/>
  <c r="I64" i="42"/>
  <c r="H64" i="42"/>
  <c r="G64" i="42"/>
  <c r="F64" i="42"/>
  <c r="E64" i="42"/>
  <c r="D64" i="42"/>
  <c r="D63" i="42" s="1"/>
  <c r="C64" i="42"/>
  <c r="C63" i="42" s="1"/>
  <c r="B64" i="42"/>
  <c r="B63" i="42" s="1"/>
  <c r="Y39" i="42"/>
  <c r="X39" i="42"/>
  <c r="W39" i="42"/>
  <c r="V39" i="42"/>
  <c r="V90" i="42" s="1"/>
  <c r="U39" i="42"/>
  <c r="T39" i="42"/>
  <c r="T90" i="42" s="1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C90" i="42" s="1"/>
  <c r="B39" i="42"/>
  <c r="B90" i="42" s="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T63" i="41" s="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C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V63" i="41" s="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R63" i="41" s="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N63" i="41" s="1"/>
  <c r="M66" i="41"/>
  <c r="M63" i="41" s="1"/>
  <c r="L66" i="41"/>
  <c r="L63" i="41" s="1"/>
  <c r="K66" i="41"/>
  <c r="K63" i="41" s="1"/>
  <c r="J66" i="41"/>
  <c r="I66" i="41"/>
  <c r="H66" i="41"/>
  <c r="G66" i="41"/>
  <c r="F66" i="41"/>
  <c r="E66" i="41"/>
  <c r="D66" i="41"/>
  <c r="C66" i="41"/>
  <c r="B66" i="41"/>
  <c r="Y65" i="41"/>
  <c r="Y63" i="41" s="1"/>
  <c r="X65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J63" i="41" s="1"/>
  <c r="I65" i="41"/>
  <c r="I63" i="41" s="1"/>
  <c r="H65" i="41"/>
  <c r="H63" i="41" s="1"/>
  <c r="G65" i="41"/>
  <c r="G63" i="41" s="1"/>
  <c r="F65" i="41"/>
  <c r="E65" i="41"/>
  <c r="D65" i="41"/>
  <c r="C65" i="41"/>
  <c r="B65" i="41"/>
  <c r="Y64" i="41"/>
  <c r="X64" i="41"/>
  <c r="X63" i="41" s="1"/>
  <c r="W64" i="41"/>
  <c r="W63" i="41" s="1"/>
  <c r="V64" i="41"/>
  <c r="U64" i="41"/>
  <c r="U63" i="41" s="1"/>
  <c r="T64" i="41"/>
  <c r="S64" i="41"/>
  <c r="S63" i="41" s="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F63" i="41" s="1"/>
  <c r="E64" i="41"/>
  <c r="E63" i="41" s="1"/>
  <c r="D64" i="41"/>
  <c r="D63" i="41" s="1"/>
  <c r="C64" i="41"/>
  <c r="C63" i="41" s="1"/>
  <c r="B64" i="41"/>
  <c r="B63" i="41" s="1"/>
  <c r="Q63" i="41"/>
  <c r="P63" i="41"/>
  <c r="O63" i="41"/>
  <c r="Y39" i="41"/>
  <c r="Y90" i="41" s="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90" i="43" s="1"/>
  <c r="Q39" i="41"/>
  <c r="Q90" i="41" s="1"/>
  <c r="P39" i="41"/>
  <c r="P90" i="41" s="1"/>
  <c r="O39" i="41"/>
  <c r="O90" i="41" s="1"/>
  <c r="N39" i="41"/>
  <c r="N90" i="41" s="1"/>
  <c r="M39" i="41"/>
  <c r="M90" i="41" s="1"/>
  <c r="M81" i="41" s="1"/>
  <c r="L39" i="41"/>
  <c r="L90" i="41" s="1"/>
  <c r="K39" i="41"/>
  <c r="K90" i="41" s="1"/>
  <c r="K81" i="41" s="1"/>
  <c r="J39" i="41"/>
  <c r="I39" i="41"/>
  <c r="I90" i="41" s="1"/>
  <c r="H39" i="41"/>
  <c r="H90" i="41" s="1"/>
  <c r="G39" i="41"/>
  <c r="G90" i="41" s="1"/>
  <c r="F39" i="41"/>
  <c r="F90" i="41" s="1"/>
  <c r="E39" i="41"/>
  <c r="E90" i="41" s="1"/>
  <c r="D39" i="41"/>
  <c r="D90" i="41" s="1"/>
  <c r="C39" i="41"/>
  <c r="C90" i="41" s="1"/>
  <c r="B39" i="4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Y178" i="4" s="1"/>
  <c r="X33" i="40"/>
  <c r="X38" i="40" s="1"/>
  <c r="W33" i="40"/>
  <c r="W38" i="40" s="1"/>
  <c r="W178" i="4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D178" i="4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O63" i="39"/>
  <c r="G63" i="39"/>
  <c r="Y62" i="39"/>
  <c r="X62" i="39"/>
  <c r="W62" i="39"/>
  <c r="W51" i="39" s="1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G51" i="39" s="1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C51" i="39" s="1"/>
  <c r="B61" i="39"/>
  <c r="H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O57" i="39"/>
  <c r="H57" i="39"/>
  <c r="G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X51" i="39" s="1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U51" i="39" s="1"/>
  <c r="T53" i="39"/>
  <c r="T51" i="39" s="1"/>
  <c r="S53" i="39"/>
  <c r="S51" i="39" s="1"/>
  <c r="R53" i="39"/>
  <c r="R51" i="39" s="1"/>
  <c r="Q53" i="39"/>
  <c r="P53" i="39"/>
  <c r="O53" i="39"/>
  <c r="N53" i="39"/>
  <c r="M53" i="39"/>
  <c r="M51" i="39" s="1"/>
  <c r="L53" i="39"/>
  <c r="K53" i="39"/>
  <c r="J53" i="39"/>
  <c r="I53" i="39"/>
  <c r="H53" i="39"/>
  <c r="G53" i="39"/>
  <c r="F53" i="39"/>
  <c r="E53" i="39"/>
  <c r="D53" i="39"/>
  <c r="C53" i="39"/>
  <c r="B53" i="39"/>
  <c r="B51" i="39" s="1"/>
  <c r="Y52" i="39"/>
  <c r="X52" i="39"/>
  <c r="W52" i="39"/>
  <c r="V52" i="39"/>
  <c r="U52" i="39"/>
  <c r="T52" i="39"/>
  <c r="S52" i="39"/>
  <c r="R52" i="39"/>
  <c r="Q52" i="39"/>
  <c r="Q51" i="39" s="1"/>
  <c r="P52" i="39"/>
  <c r="P51" i="39" s="1"/>
  <c r="O52" i="39"/>
  <c r="O51" i="39" s="1"/>
  <c r="N52" i="39"/>
  <c r="N51" i="39" s="1"/>
  <c r="M52" i="39"/>
  <c r="L52" i="39"/>
  <c r="L51" i="39" s="1"/>
  <c r="K52" i="39"/>
  <c r="K51" i="39" s="1"/>
  <c r="J52" i="39"/>
  <c r="J51" i="39" s="1"/>
  <c r="I52" i="39"/>
  <c r="I51" i="39" s="1"/>
  <c r="H52" i="39"/>
  <c r="G52" i="39"/>
  <c r="F52" i="39"/>
  <c r="F51" i="39" s="1"/>
  <c r="E52" i="39"/>
  <c r="E51" i="39" s="1"/>
  <c r="D52" i="39"/>
  <c r="C52" i="39"/>
  <c r="B52" i="39"/>
  <c r="Y51" i="39"/>
  <c r="V51" i="39"/>
  <c r="H51" i="39"/>
  <c r="D51" i="39"/>
  <c r="Y27" i="39"/>
  <c r="X27" i="39"/>
  <c r="W27" i="39"/>
  <c r="W63" i="39" s="1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Y24" i="39"/>
  <c r="X24" i="39"/>
  <c r="X60" i="39" s="1"/>
  <c r="W24" i="39"/>
  <c r="V24" i="39"/>
  <c r="U24" i="39"/>
  <c r="T24" i="39"/>
  <c r="S24" i="39"/>
  <c r="R24" i="39"/>
  <c r="Q24" i="39"/>
  <c r="P24" i="39"/>
  <c r="P60" i="39" s="1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Y16" i="39"/>
  <c r="X16" i="39"/>
  <c r="X57" i="39" s="1"/>
  <c r="W16" i="39"/>
  <c r="W57" i="39" s="1"/>
  <c r="V16" i="39"/>
  <c r="U16" i="39"/>
  <c r="T16" i="39"/>
  <c r="S16" i="39"/>
  <c r="R16" i="39"/>
  <c r="Q16" i="39"/>
  <c r="P16" i="39"/>
  <c r="P57" i="39" s="1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F51" i="38" s="1"/>
  <c r="E58" i="38"/>
  <c r="D58" i="38"/>
  <c r="C58" i="38"/>
  <c r="B58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D51" i="38" s="1"/>
  <c r="C56" i="38"/>
  <c r="B56" i="38"/>
  <c r="B51" i="38" s="1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Y51" i="38" s="1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X51" i="38" s="1"/>
  <c r="W53" i="38"/>
  <c r="W51" i="38" s="1"/>
  <c r="V53" i="38"/>
  <c r="V51" i="38" s="1"/>
  <c r="U53" i="38"/>
  <c r="U51" i="38" s="1"/>
  <c r="T53" i="38"/>
  <c r="S53" i="38"/>
  <c r="R53" i="38"/>
  <c r="Q53" i="38"/>
  <c r="P53" i="38"/>
  <c r="O53" i="38"/>
  <c r="N53" i="38"/>
  <c r="M53" i="38"/>
  <c r="M51" i="38" s="1"/>
  <c r="L53" i="38"/>
  <c r="K53" i="38"/>
  <c r="K51" i="38" s="1"/>
  <c r="J53" i="38"/>
  <c r="I53" i="38"/>
  <c r="H53" i="38"/>
  <c r="G53" i="38"/>
  <c r="F53" i="38"/>
  <c r="E53" i="38"/>
  <c r="D53" i="38"/>
  <c r="C53" i="38"/>
  <c r="B53" i="38"/>
  <c r="Y52" i="38"/>
  <c r="X52" i="38"/>
  <c r="W52" i="38"/>
  <c r="V52" i="38"/>
  <c r="U52" i="38"/>
  <c r="T52" i="38"/>
  <c r="T51" i="38" s="1"/>
  <c r="S52" i="38"/>
  <c r="S51" i="38" s="1"/>
  <c r="R52" i="38"/>
  <c r="R51" i="38" s="1"/>
  <c r="Q52" i="38"/>
  <c r="Q51" i="38" s="1"/>
  <c r="P52" i="38"/>
  <c r="P51" i="38" s="1"/>
  <c r="O52" i="38"/>
  <c r="O51" i="38" s="1"/>
  <c r="N52" i="38"/>
  <c r="N51" i="38" s="1"/>
  <c r="M52" i="38"/>
  <c r="L52" i="38"/>
  <c r="K52" i="38"/>
  <c r="J52" i="38"/>
  <c r="I52" i="38"/>
  <c r="I51" i="38" s="1"/>
  <c r="H52" i="38"/>
  <c r="H51" i="38" s="1"/>
  <c r="G52" i="38"/>
  <c r="G51" i="38" s="1"/>
  <c r="F52" i="38"/>
  <c r="E52" i="38"/>
  <c r="D52" i="38"/>
  <c r="C52" i="38"/>
  <c r="B52" i="38"/>
  <c r="L51" i="38"/>
  <c r="J51" i="38"/>
  <c r="E51" i="38"/>
  <c r="C51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D80" i="38" s="1"/>
  <c r="C27" i="38"/>
  <c r="B27" i="38"/>
  <c r="Y24" i="38"/>
  <c r="X24" i="38"/>
  <c r="W24" i="38"/>
  <c r="V24" i="38"/>
  <c r="V79" i="38" s="1"/>
  <c r="U24" i="38"/>
  <c r="T24" i="38"/>
  <c r="T60" i="38" s="1"/>
  <c r="S24" i="38"/>
  <c r="R24" i="38"/>
  <c r="Q24" i="38"/>
  <c r="P24" i="38"/>
  <c r="O24" i="38"/>
  <c r="N24" i="38"/>
  <c r="M24" i="38"/>
  <c r="L24" i="38"/>
  <c r="L60" i="38" s="1"/>
  <c r="K24" i="38"/>
  <c r="J24" i="38"/>
  <c r="I24" i="38"/>
  <c r="H24" i="38"/>
  <c r="G24" i="38"/>
  <c r="F24" i="38"/>
  <c r="E24" i="38"/>
  <c r="D24" i="38"/>
  <c r="D60" i="38" s="1"/>
  <c r="C24" i="38"/>
  <c r="B24" i="38"/>
  <c r="Y16" i="38"/>
  <c r="X16" i="38"/>
  <c r="W16" i="38"/>
  <c r="V16" i="38"/>
  <c r="U16" i="38"/>
  <c r="T16" i="38"/>
  <c r="T78" i="38" s="1"/>
  <c r="S16" i="38"/>
  <c r="S57" i="38" s="1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O51" i="37" s="1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K51" i="37" s="1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T57" i="37"/>
  <c r="S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J51" i="37" s="1"/>
  <c r="I55" i="37"/>
  <c r="H55" i="37"/>
  <c r="G55" i="37"/>
  <c r="F55" i="37"/>
  <c r="E55" i="37"/>
  <c r="D55" i="37"/>
  <c r="C55" i="37"/>
  <c r="B55" i="37"/>
  <c r="Y54" i="37"/>
  <c r="X54" i="37"/>
  <c r="X51" i="37" s="1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U51" i="37" s="1"/>
  <c r="T53" i="37"/>
  <c r="T51" i="37" s="1"/>
  <c r="S53" i="37"/>
  <c r="R53" i="37"/>
  <c r="Q53" i="37"/>
  <c r="P53" i="37"/>
  <c r="O53" i="37"/>
  <c r="N53" i="37"/>
  <c r="M53" i="37"/>
  <c r="L53" i="37"/>
  <c r="K53" i="37"/>
  <c r="J53" i="37"/>
  <c r="I53" i="37"/>
  <c r="I51" i="37" s="1"/>
  <c r="H53" i="37"/>
  <c r="H51" i="37" s="1"/>
  <c r="G53" i="37"/>
  <c r="G51" i="37" s="1"/>
  <c r="F53" i="37"/>
  <c r="F51" i="37" s="1"/>
  <c r="E53" i="37"/>
  <c r="D53" i="37"/>
  <c r="C53" i="37"/>
  <c r="B53" i="37"/>
  <c r="Y52" i="37"/>
  <c r="Y51" i="37" s="1"/>
  <c r="X52" i="37"/>
  <c r="W52" i="37"/>
  <c r="V52" i="37"/>
  <c r="U52" i="37"/>
  <c r="T52" i="37"/>
  <c r="S52" i="37"/>
  <c r="R52" i="37"/>
  <c r="Q52" i="37"/>
  <c r="Q51" i="37" s="1"/>
  <c r="P52" i="37"/>
  <c r="P51" i="37" s="1"/>
  <c r="O52" i="37"/>
  <c r="N52" i="37"/>
  <c r="N51" i="37" s="1"/>
  <c r="M52" i="37"/>
  <c r="L52" i="37"/>
  <c r="K52" i="37"/>
  <c r="J52" i="37"/>
  <c r="I52" i="37"/>
  <c r="H52" i="37"/>
  <c r="G52" i="37"/>
  <c r="F52" i="37"/>
  <c r="E52" i="37"/>
  <c r="E51" i="37" s="1"/>
  <c r="D52" i="37"/>
  <c r="D51" i="37" s="1"/>
  <c r="C52" i="37"/>
  <c r="C51" i="37" s="1"/>
  <c r="B52" i="37"/>
  <c r="B51" i="37" s="1"/>
  <c r="W51" i="37"/>
  <c r="V51" i="37"/>
  <c r="S51" i="37"/>
  <c r="R51" i="37"/>
  <c r="M51" i="37"/>
  <c r="L51" i="37"/>
  <c r="Y27" i="37"/>
  <c r="Y80" i="37" s="1"/>
  <c r="X27" i="37"/>
  <c r="X63" i="37" s="1"/>
  <c r="W27" i="37"/>
  <c r="W63" i="37" s="1"/>
  <c r="V27" i="37"/>
  <c r="V80" i="37" s="1"/>
  <c r="U27" i="37"/>
  <c r="U80" i="37" s="1"/>
  <c r="T27" i="37"/>
  <c r="T80" i="37" s="1"/>
  <c r="S27" i="37"/>
  <c r="S63" i="37" s="1"/>
  <c r="R27" i="37"/>
  <c r="R80" i="37" s="1"/>
  <c r="Q27" i="37"/>
  <c r="Q80" i="37" s="1"/>
  <c r="P27" i="37"/>
  <c r="P63" i="37" s="1"/>
  <c r="O27" i="37"/>
  <c r="O63" i="37" s="1"/>
  <c r="N27" i="37"/>
  <c r="N80" i="37" s="1"/>
  <c r="M27" i="37"/>
  <c r="M80" i="37" s="1"/>
  <c r="L27" i="37"/>
  <c r="L80" i="37" s="1"/>
  <c r="K27" i="37"/>
  <c r="K80" i="37" s="1"/>
  <c r="J27" i="37"/>
  <c r="J80" i="37" s="1"/>
  <c r="I27" i="37"/>
  <c r="I80" i="37" s="1"/>
  <c r="H27" i="37"/>
  <c r="H63" i="37" s="1"/>
  <c r="G27" i="37"/>
  <c r="G63" i="37" s="1"/>
  <c r="F27" i="37"/>
  <c r="F63" i="37" s="1"/>
  <c r="E27" i="37"/>
  <c r="E63" i="37" s="1"/>
  <c r="D27" i="37"/>
  <c r="D80" i="37" s="1"/>
  <c r="C27" i="37"/>
  <c r="C80" i="37" s="1"/>
  <c r="B27" i="37"/>
  <c r="B80" i="37" s="1"/>
  <c r="Y24" i="37"/>
  <c r="Y79" i="37" s="1"/>
  <c r="X24" i="37"/>
  <c r="X60" i="37" s="1"/>
  <c r="W24" i="37"/>
  <c r="W60" i="37" s="1"/>
  <c r="V24" i="37"/>
  <c r="V60" i="37" s="1"/>
  <c r="U24" i="37"/>
  <c r="U60" i="37" s="1"/>
  <c r="T24" i="37"/>
  <c r="T79" i="37" s="1"/>
  <c r="S24" i="37"/>
  <c r="S79" i="37" s="1"/>
  <c r="R24" i="37"/>
  <c r="R79" i="37" s="1"/>
  <c r="Q24" i="37"/>
  <c r="Q79" i="37" s="1"/>
  <c r="P24" i="37"/>
  <c r="P60" i="37" s="1"/>
  <c r="O24" i="37"/>
  <c r="O79" i="37" s="1"/>
  <c r="N24" i="37"/>
  <c r="N60" i="37" s="1"/>
  <c r="M24" i="37"/>
  <c r="M60" i="37" s="1"/>
  <c r="L24" i="37"/>
  <c r="L79" i="37" s="1"/>
  <c r="K24" i="37"/>
  <c r="K79" i="37" s="1"/>
  <c r="J24" i="37"/>
  <c r="J79" i="37" s="1"/>
  <c r="I24" i="37"/>
  <c r="I79" i="37" s="1"/>
  <c r="H24" i="37"/>
  <c r="H60" i="37" s="1"/>
  <c r="G24" i="37"/>
  <c r="G60" i="37" s="1"/>
  <c r="F24" i="37"/>
  <c r="F79" i="37" s="1"/>
  <c r="E24" i="37"/>
  <c r="E60" i="37" s="1"/>
  <c r="D24" i="37"/>
  <c r="D79" i="37" s="1"/>
  <c r="C24" i="37"/>
  <c r="C79" i="37" s="1"/>
  <c r="B24" i="37"/>
  <c r="B79" i="37" s="1"/>
  <c r="Y16" i="37"/>
  <c r="Y78" i="37" s="1"/>
  <c r="X16" i="37"/>
  <c r="X57" i="37" s="1"/>
  <c r="W16" i="37"/>
  <c r="W57" i="37" s="1"/>
  <c r="V16" i="37"/>
  <c r="V57" i="37" s="1"/>
  <c r="U16" i="37"/>
  <c r="U57" i="37" s="1"/>
  <c r="T16" i="37"/>
  <c r="T78" i="37" s="1"/>
  <c r="S16" i="37"/>
  <c r="S78" i="37" s="1"/>
  <c r="R16" i="37"/>
  <c r="R78" i="37" s="1"/>
  <c r="Q16" i="37"/>
  <c r="Q78" i="37" s="1"/>
  <c r="P16" i="37"/>
  <c r="P57" i="37" s="1"/>
  <c r="O16" i="37"/>
  <c r="O57" i="37" s="1"/>
  <c r="N16" i="37"/>
  <c r="N57" i="37" s="1"/>
  <c r="M16" i="37"/>
  <c r="M57" i="37" s="1"/>
  <c r="L16" i="37"/>
  <c r="L78" i="37" s="1"/>
  <c r="K16" i="37"/>
  <c r="K57" i="37" s="1"/>
  <c r="J16" i="37"/>
  <c r="J78" i="37" s="1"/>
  <c r="I16" i="37"/>
  <c r="I78" i="37" s="1"/>
  <c r="H16" i="37"/>
  <c r="H78" i="37" s="1"/>
  <c r="G16" i="37"/>
  <c r="G78" i="37" s="1"/>
  <c r="F16" i="37"/>
  <c r="F78" i="37" s="1"/>
  <c r="E16" i="37"/>
  <c r="E78" i="37" s="1"/>
  <c r="D16" i="37"/>
  <c r="D57" i="37" s="1"/>
  <c r="C16" i="37"/>
  <c r="C57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J177" i="4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Y51" i="35" s="1"/>
  <c r="X66" i="35"/>
  <c r="W66" i="35"/>
  <c r="V66" i="35"/>
  <c r="U66" i="35"/>
  <c r="T66" i="35"/>
  <c r="T51" i="35" s="1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P51" i="35" s="1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Y59" i="35"/>
  <c r="X59" i="35"/>
  <c r="W59" i="35"/>
  <c r="V59" i="35"/>
  <c r="U59" i="35"/>
  <c r="T59" i="35"/>
  <c r="S59" i="35"/>
  <c r="R59" i="35"/>
  <c r="Q59" i="35"/>
  <c r="Q51" i="35" s="1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R57" i="35"/>
  <c r="Y56" i="35"/>
  <c r="X56" i="35"/>
  <c r="W56" i="35"/>
  <c r="V56" i="35"/>
  <c r="U56" i="35"/>
  <c r="T56" i="35"/>
  <c r="S56" i="35"/>
  <c r="R56" i="35"/>
  <c r="Q56" i="35"/>
  <c r="P56" i="35"/>
  <c r="O56" i="35"/>
  <c r="O51" i="35" s="1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N51" i="35" s="1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M51" i="35" s="1"/>
  <c r="L53" i="35"/>
  <c r="K53" i="35"/>
  <c r="J53" i="35"/>
  <c r="I53" i="35"/>
  <c r="H53" i="35"/>
  <c r="H51" i="35" s="1"/>
  <c r="G53" i="35"/>
  <c r="G51" i="35" s="1"/>
  <c r="F53" i="35"/>
  <c r="F51" i="35" s="1"/>
  <c r="E53" i="35"/>
  <c r="D53" i="35"/>
  <c r="C53" i="35"/>
  <c r="B53" i="35"/>
  <c r="Y52" i="35"/>
  <c r="X52" i="35"/>
  <c r="X51" i="35" s="1"/>
  <c r="W52" i="35"/>
  <c r="V52" i="35"/>
  <c r="V51" i="35" s="1"/>
  <c r="U52" i="35"/>
  <c r="U51" i="35" s="1"/>
  <c r="T52" i="35"/>
  <c r="S52" i="35"/>
  <c r="S51" i="35" s="1"/>
  <c r="R52" i="35"/>
  <c r="Q52" i="35"/>
  <c r="P52" i="35"/>
  <c r="O52" i="35"/>
  <c r="N52" i="35"/>
  <c r="M52" i="35"/>
  <c r="L52" i="35"/>
  <c r="L51" i="35" s="1"/>
  <c r="K52" i="35"/>
  <c r="K51" i="35" s="1"/>
  <c r="J52" i="35"/>
  <c r="J51" i="35" s="1"/>
  <c r="I52" i="35"/>
  <c r="I51" i="35" s="1"/>
  <c r="H52" i="35"/>
  <c r="G52" i="35"/>
  <c r="F52" i="35"/>
  <c r="E52" i="35"/>
  <c r="E51" i="35" s="1"/>
  <c r="D52" i="35"/>
  <c r="D51" i="35" s="1"/>
  <c r="C52" i="35"/>
  <c r="C51" i="35" s="1"/>
  <c r="B52" i="35"/>
  <c r="B51" i="35" s="1"/>
  <c r="W51" i="35"/>
  <c r="R51" i="35"/>
  <c r="Y27" i="35"/>
  <c r="X27" i="35"/>
  <c r="W27" i="35"/>
  <c r="V27" i="35"/>
  <c r="U27" i="35"/>
  <c r="T27" i="35"/>
  <c r="S27" i="35"/>
  <c r="S63" i="35" s="1"/>
  <c r="R27" i="35"/>
  <c r="R63" i="35" s="1"/>
  <c r="Q27" i="35"/>
  <c r="P27" i="35"/>
  <c r="O27" i="35"/>
  <c r="N27" i="35"/>
  <c r="M27" i="35"/>
  <c r="L27" i="35"/>
  <c r="K27" i="35"/>
  <c r="K63" i="35" s="1"/>
  <c r="J27" i="35"/>
  <c r="J63" i="35" s="1"/>
  <c r="I27" i="35"/>
  <c r="H27" i="35"/>
  <c r="G27" i="35"/>
  <c r="F27" i="35"/>
  <c r="E27" i="35"/>
  <c r="D27" i="35"/>
  <c r="C27" i="35"/>
  <c r="C63" i="35" s="1"/>
  <c r="B27" i="35"/>
  <c r="B63" i="35" s="1"/>
  <c r="Y24" i="35"/>
  <c r="X24" i="35"/>
  <c r="W24" i="35"/>
  <c r="V24" i="35"/>
  <c r="U24" i="35"/>
  <c r="U60" i="35" s="1"/>
  <c r="T24" i="35"/>
  <c r="T60" i="35" s="1"/>
  <c r="S24" i="35"/>
  <c r="R24" i="35"/>
  <c r="Q24" i="35"/>
  <c r="P24" i="35"/>
  <c r="O24" i="35"/>
  <c r="N24" i="35"/>
  <c r="M24" i="35"/>
  <c r="M60" i="35" s="1"/>
  <c r="L24" i="35"/>
  <c r="L60" i="35" s="1"/>
  <c r="K24" i="35"/>
  <c r="J24" i="35"/>
  <c r="I24" i="35"/>
  <c r="H24" i="35"/>
  <c r="G24" i="35"/>
  <c r="F24" i="35"/>
  <c r="E24" i="35"/>
  <c r="E60" i="35" s="1"/>
  <c r="D24" i="35"/>
  <c r="D60" i="35" s="1"/>
  <c r="C24" i="35"/>
  <c r="B24" i="35"/>
  <c r="Y16" i="35"/>
  <c r="X16" i="35"/>
  <c r="W16" i="35"/>
  <c r="V16" i="35"/>
  <c r="U16" i="35"/>
  <c r="T16" i="35"/>
  <c r="S16" i="35"/>
  <c r="S57" i="35" s="1"/>
  <c r="R16" i="35"/>
  <c r="Q16" i="35"/>
  <c r="P16" i="35"/>
  <c r="O16" i="35"/>
  <c r="N16" i="35"/>
  <c r="M16" i="35"/>
  <c r="L16" i="35"/>
  <c r="K16" i="35"/>
  <c r="K57" i="35" s="1"/>
  <c r="J16" i="35"/>
  <c r="J57" i="35" s="1"/>
  <c r="I16" i="35"/>
  <c r="H16" i="35"/>
  <c r="G16" i="35"/>
  <c r="F16" i="35"/>
  <c r="E16" i="35"/>
  <c r="D16" i="35"/>
  <c r="C16" i="35"/>
  <c r="C57" i="35" s="1"/>
  <c r="B16" i="35"/>
  <c r="B57" i="35" s="1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P63" i="34"/>
  <c r="Y62" i="34"/>
  <c r="X62" i="34"/>
  <c r="W62" i="34"/>
  <c r="W51" i="34" s="1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P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U51" i="34" s="1"/>
  <c r="T58" i="34"/>
  <c r="S58" i="34"/>
  <c r="R58" i="34"/>
  <c r="Q58" i="34"/>
  <c r="P58" i="34"/>
  <c r="O58" i="34"/>
  <c r="N58" i="34"/>
  <c r="N51" i="34" s="1"/>
  <c r="M58" i="34"/>
  <c r="L58" i="34"/>
  <c r="K58" i="34"/>
  <c r="J58" i="34"/>
  <c r="I58" i="34"/>
  <c r="H58" i="34"/>
  <c r="G58" i="34"/>
  <c r="F58" i="34"/>
  <c r="E58" i="34"/>
  <c r="D58" i="34"/>
  <c r="C58" i="34"/>
  <c r="B58" i="34"/>
  <c r="F57" i="34"/>
  <c r="Y56" i="34"/>
  <c r="X56" i="34"/>
  <c r="W56" i="34"/>
  <c r="V56" i="34"/>
  <c r="U56" i="34"/>
  <c r="T56" i="34"/>
  <c r="T51" i="34" s="1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O51" i="34" s="1"/>
  <c r="N55" i="34"/>
  <c r="M55" i="34"/>
  <c r="M51" i="34" s="1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L51" i="34" s="1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G51" i="34" s="1"/>
  <c r="F52" i="34"/>
  <c r="E52" i="34"/>
  <c r="E51" i="34" s="1"/>
  <c r="D52" i="34"/>
  <c r="D51" i="34" s="1"/>
  <c r="C52" i="34"/>
  <c r="B52" i="34"/>
  <c r="Y27" i="34"/>
  <c r="Y63" i="34" s="1"/>
  <c r="X27" i="34"/>
  <c r="X63" i="34" s="1"/>
  <c r="W27" i="34"/>
  <c r="W63" i="34" s="1"/>
  <c r="V27" i="34"/>
  <c r="V63" i="34" s="1"/>
  <c r="U27" i="34"/>
  <c r="T27" i="34"/>
  <c r="S27" i="34"/>
  <c r="S63" i="34" s="1"/>
  <c r="R27" i="34"/>
  <c r="R63" i="34" s="1"/>
  <c r="Q27" i="34"/>
  <c r="Q63" i="34" s="1"/>
  <c r="P27" i="34"/>
  <c r="O27" i="34"/>
  <c r="O63" i="34" s="1"/>
  <c r="N27" i="34"/>
  <c r="N63" i="34" s="1"/>
  <c r="M27" i="34"/>
  <c r="L27" i="34"/>
  <c r="K27" i="34"/>
  <c r="J27" i="34"/>
  <c r="J63" i="34" s="1"/>
  <c r="I27" i="34"/>
  <c r="I63" i="34" s="1"/>
  <c r="H27" i="34"/>
  <c r="H63" i="34" s="1"/>
  <c r="G27" i="34"/>
  <c r="G63" i="34" s="1"/>
  <c r="F27" i="34"/>
  <c r="F63" i="34" s="1"/>
  <c r="E27" i="34"/>
  <c r="D27" i="34"/>
  <c r="C27" i="34"/>
  <c r="C63" i="34" s="1"/>
  <c r="B27" i="34"/>
  <c r="Y24" i="34"/>
  <c r="Y60" i="34" s="1"/>
  <c r="X24" i="34"/>
  <c r="X60" i="34" s="1"/>
  <c r="W24" i="34"/>
  <c r="W60" i="34" s="1"/>
  <c r="V24" i="34"/>
  <c r="V60" i="34" s="1"/>
  <c r="U24" i="34"/>
  <c r="T24" i="34"/>
  <c r="S24" i="34"/>
  <c r="S60" i="34" s="1"/>
  <c r="R24" i="34"/>
  <c r="R60" i="34" s="1"/>
  <c r="Q24" i="34"/>
  <c r="Q60" i="34" s="1"/>
  <c r="P24" i="34"/>
  <c r="O24" i="34"/>
  <c r="N24" i="34"/>
  <c r="N60" i="34" s="1"/>
  <c r="M24" i="34"/>
  <c r="L24" i="34"/>
  <c r="K24" i="34"/>
  <c r="K60" i="34" s="1"/>
  <c r="J24" i="34"/>
  <c r="J60" i="34" s="1"/>
  <c r="I24" i="34"/>
  <c r="I60" i="34" s="1"/>
  <c r="H24" i="34"/>
  <c r="H60" i="34" s="1"/>
  <c r="G24" i="34"/>
  <c r="G60" i="34" s="1"/>
  <c r="F24" i="34"/>
  <c r="E24" i="34"/>
  <c r="D24" i="34"/>
  <c r="C24" i="34"/>
  <c r="B24" i="34"/>
  <c r="B60" i="34" s="1"/>
  <c r="Y16" i="34"/>
  <c r="Y57" i="34" s="1"/>
  <c r="X16" i="34"/>
  <c r="X57" i="34" s="1"/>
  <c r="W16" i="34"/>
  <c r="W57" i="34" s="1"/>
  <c r="V16" i="34"/>
  <c r="V57" i="34" s="1"/>
  <c r="U16" i="34"/>
  <c r="T16" i="34"/>
  <c r="S16" i="34"/>
  <c r="S78" i="34" s="1"/>
  <c r="R16" i="34"/>
  <c r="R78" i="34" s="1"/>
  <c r="Q16" i="34"/>
  <c r="Q78" i="34" s="1"/>
  <c r="P16" i="34"/>
  <c r="P57" i="34" s="1"/>
  <c r="O16" i="34"/>
  <c r="O57" i="34" s="1"/>
  <c r="N16" i="34"/>
  <c r="N57" i="34" s="1"/>
  <c r="M16" i="34"/>
  <c r="L16" i="34"/>
  <c r="K16" i="34"/>
  <c r="K57" i="34" s="1"/>
  <c r="J16" i="34"/>
  <c r="J57" i="34" s="1"/>
  <c r="I16" i="34"/>
  <c r="I57" i="34" s="1"/>
  <c r="H16" i="34"/>
  <c r="H57" i="34" s="1"/>
  <c r="G16" i="34"/>
  <c r="G57" i="34" s="1"/>
  <c r="F16" i="34"/>
  <c r="E16" i="34"/>
  <c r="D16" i="34"/>
  <c r="C16" i="34"/>
  <c r="C57" i="34" s="1"/>
  <c r="B16" i="34"/>
  <c r="B57" i="34" s="1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Q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S51" i="33" s="1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Y63" i="33"/>
  <c r="Y62" i="33"/>
  <c r="X62" i="33"/>
  <c r="W62" i="33"/>
  <c r="V62" i="33"/>
  <c r="U62" i="33"/>
  <c r="T62" i="33"/>
  <c r="S62" i="33"/>
  <c r="R62" i="33"/>
  <c r="Q62" i="33"/>
  <c r="Q51" i="33" s="1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Y59" i="33"/>
  <c r="X59" i="33"/>
  <c r="W59" i="33"/>
  <c r="V59" i="33"/>
  <c r="U59" i="33"/>
  <c r="T59" i="33"/>
  <c r="S59" i="33"/>
  <c r="R59" i="33"/>
  <c r="Q59" i="33"/>
  <c r="P59" i="33"/>
  <c r="O59" i="33"/>
  <c r="O51" i="33" s="1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K51" i="33" s="1"/>
  <c r="J58" i="33"/>
  <c r="I58" i="33"/>
  <c r="H58" i="33"/>
  <c r="G58" i="33"/>
  <c r="F58" i="33"/>
  <c r="E58" i="33"/>
  <c r="D58" i="33"/>
  <c r="C58" i="33"/>
  <c r="B58" i="33"/>
  <c r="Q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M51" i="33" s="1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I51" i="33" s="1"/>
  <c r="H55" i="33"/>
  <c r="G55" i="33"/>
  <c r="G51" i="33" s="1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E51" i="33" s="1"/>
  <c r="D53" i="33"/>
  <c r="C53" i="33"/>
  <c r="B53" i="33"/>
  <c r="Y52" i="33"/>
  <c r="Y51" i="33" s="1"/>
  <c r="X52" i="33"/>
  <c r="W52" i="33"/>
  <c r="W51" i="33" s="1"/>
  <c r="V52" i="33"/>
  <c r="U52" i="33"/>
  <c r="T52" i="33"/>
  <c r="T51" i="33" s="1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D51" i="33" s="1"/>
  <c r="C52" i="33"/>
  <c r="C51" i="33" s="1"/>
  <c r="B52" i="33"/>
  <c r="B51" i="33" s="1"/>
  <c r="X51" i="33"/>
  <c r="V51" i="33"/>
  <c r="U51" i="33"/>
  <c r="R51" i="33"/>
  <c r="P51" i="33"/>
  <c r="N51" i="33"/>
  <c r="L51" i="33"/>
  <c r="J51" i="33"/>
  <c r="H51" i="33"/>
  <c r="F51" i="33"/>
  <c r="Y27" i="33"/>
  <c r="Y80" i="33" s="1"/>
  <c r="X27" i="33"/>
  <c r="X80" i="33" s="1"/>
  <c r="W27" i="33"/>
  <c r="W80" i="34" s="1"/>
  <c r="V27" i="33"/>
  <c r="V80" i="33" s="1"/>
  <c r="U27" i="33"/>
  <c r="U63" i="33" s="1"/>
  <c r="T27" i="33"/>
  <c r="T63" i="33" s="1"/>
  <c r="S27" i="33"/>
  <c r="R27" i="33"/>
  <c r="Q27" i="33"/>
  <c r="Q80" i="33" s="1"/>
  <c r="P27" i="33"/>
  <c r="P80" i="33" s="1"/>
  <c r="O27" i="33"/>
  <c r="O80" i="33" s="1"/>
  <c r="N27" i="33"/>
  <c r="M27" i="33"/>
  <c r="M63" i="33" s="1"/>
  <c r="L27" i="33"/>
  <c r="L80" i="33" s="1"/>
  <c r="K27" i="33"/>
  <c r="J27" i="33"/>
  <c r="J80" i="35" s="1"/>
  <c r="I27" i="33"/>
  <c r="I80" i="33" s="1"/>
  <c r="H27" i="33"/>
  <c r="H80" i="33" s="1"/>
  <c r="G27" i="33"/>
  <c r="G80" i="33" s="1"/>
  <c r="F27" i="33"/>
  <c r="F80" i="33" s="1"/>
  <c r="E27" i="33"/>
  <c r="E63" i="33" s="1"/>
  <c r="D27" i="33"/>
  <c r="D63" i="33" s="1"/>
  <c r="C27" i="33"/>
  <c r="C80" i="35" s="1"/>
  <c r="B27" i="33"/>
  <c r="B80" i="35" s="1"/>
  <c r="Y24" i="33"/>
  <c r="Y79" i="33" s="1"/>
  <c r="X24" i="33"/>
  <c r="X79" i="33" s="1"/>
  <c r="W24" i="33"/>
  <c r="W79" i="33" s="1"/>
  <c r="V24" i="33"/>
  <c r="V79" i="33" s="1"/>
  <c r="U24" i="33"/>
  <c r="T24" i="33"/>
  <c r="T79" i="35" s="1"/>
  <c r="S24" i="33"/>
  <c r="S60" i="33" s="1"/>
  <c r="R24" i="33"/>
  <c r="R79" i="33" s="1"/>
  <c r="Q24" i="33"/>
  <c r="Q79" i="33" s="1"/>
  <c r="P24" i="33"/>
  <c r="P79" i="33" s="1"/>
  <c r="O24" i="33"/>
  <c r="O60" i="33" s="1"/>
  <c r="N24" i="33"/>
  <c r="N79" i="33" s="1"/>
  <c r="M24" i="33"/>
  <c r="L24" i="33"/>
  <c r="K24" i="33"/>
  <c r="K60" i="33" s="1"/>
  <c r="J24" i="33"/>
  <c r="I24" i="33"/>
  <c r="I60" i="33" s="1"/>
  <c r="H24" i="33"/>
  <c r="H79" i="33" s="1"/>
  <c r="G24" i="33"/>
  <c r="G79" i="33" s="1"/>
  <c r="F24" i="33"/>
  <c r="F79" i="33" s="1"/>
  <c r="E24" i="33"/>
  <c r="E79" i="35" s="1"/>
  <c r="D24" i="33"/>
  <c r="D79" i="35" s="1"/>
  <c r="C24" i="33"/>
  <c r="C60" i="33" s="1"/>
  <c r="B24" i="33"/>
  <c r="B79" i="34" s="1"/>
  <c r="Y16" i="33"/>
  <c r="Y57" i="33" s="1"/>
  <c r="X16" i="33"/>
  <c r="W16" i="33"/>
  <c r="W78" i="34" s="1"/>
  <c r="V16" i="33"/>
  <c r="U16" i="33"/>
  <c r="U78" i="33" s="1"/>
  <c r="T16" i="33"/>
  <c r="T78" i="33" s="1"/>
  <c r="S16" i="33"/>
  <c r="S78" i="35" s="1"/>
  <c r="R16" i="33"/>
  <c r="R78" i="35" s="1"/>
  <c r="Q16" i="33"/>
  <c r="P16" i="33"/>
  <c r="P78" i="34" s="1"/>
  <c r="O16" i="33"/>
  <c r="O78" i="34" s="1"/>
  <c r="N16" i="33"/>
  <c r="N78" i="34" s="1"/>
  <c r="M16" i="33"/>
  <c r="M78" i="33" s="1"/>
  <c r="L16" i="33"/>
  <c r="L78" i="33" s="1"/>
  <c r="K16" i="33"/>
  <c r="J16" i="33"/>
  <c r="I16" i="33"/>
  <c r="I57" i="33" s="1"/>
  <c r="H16" i="33"/>
  <c r="H78" i="34" s="1"/>
  <c r="G16" i="33"/>
  <c r="F16" i="33"/>
  <c r="E16" i="33"/>
  <c r="E78" i="33" s="1"/>
  <c r="D16" i="33"/>
  <c r="D78" i="33" s="1"/>
  <c r="C16" i="33"/>
  <c r="B16" i="33"/>
  <c r="B78" i="35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R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T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84" i="31" s="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M84" i="31" s="1"/>
  <c r="L86" i="31"/>
  <c r="K86" i="31"/>
  <c r="J86" i="31"/>
  <c r="I86" i="31"/>
  <c r="H86" i="31"/>
  <c r="G86" i="31"/>
  <c r="G84" i="31" s="1"/>
  <c r="F86" i="31"/>
  <c r="E86" i="31"/>
  <c r="D86" i="31"/>
  <c r="C86" i="31"/>
  <c r="B86" i="31"/>
  <c r="Y85" i="31"/>
  <c r="Y84" i="31" s="1"/>
  <c r="X85" i="31"/>
  <c r="X84" i="31" s="1"/>
  <c r="W85" i="31"/>
  <c r="W84" i="31" s="1"/>
  <c r="V85" i="31"/>
  <c r="V84" i="31" s="1"/>
  <c r="U85" i="31"/>
  <c r="T85" i="31"/>
  <c r="S85" i="31"/>
  <c r="R85" i="31"/>
  <c r="Q85" i="31"/>
  <c r="P85" i="31"/>
  <c r="O85" i="31"/>
  <c r="N85" i="31"/>
  <c r="M85" i="31"/>
  <c r="L85" i="31"/>
  <c r="L84" i="31" s="1"/>
  <c r="K85" i="31"/>
  <c r="K84" i="31" s="1"/>
  <c r="J85" i="31"/>
  <c r="J84" i="31" s="1"/>
  <c r="I85" i="31"/>
  <c r="I84" i="31" s="1"/>
  <c r="H85" i="31"/>
  <c r="H84" i="31" s="1"/>
  <c r="G85" i="31"/>
  <c r="F85" i="31"/>
  <c r="F84" i="31" s="1"/>
  <c r="E85" i="31"/>
  <c r="E84" i="31" s="1"/>
  <c r="D85" i="31"/>
  <c r="D84" i="31" s="1"/>
  <c r="C85" i="31"/>
  <c r="C84" i="31" s="1"/>
  <c r="B85" i="31"/>
  <c r="U84" i="31"/>
  <c r="T84" i="31"/>
  <c r="S84" i="31"/>
  <c r="R84" i="31"/>
  <c r="Q84" i="31"/>
  <c r="P84" i="31"/>
  <c r="O84" i="31"/>
  <c r="N84" i="31"/>
  <c r="Y66" i="31"/>
  <c r="X66" i="31"/>
  <c r="W66" i="31"/>
  <c r="V66" i="31"/>
  <c r="U66" i="31"/>
  <c r="T66" i="31"/>
  <c r="S66" i="31"/>
  <c r="S105" i="31" s="1"/>
  <c r="R66" i="31"/>
  <c r="Q66" i="31"/>
  <c r="P66" i="31"/>
  <c r="O66" i="31"/>
  <c r="N66" i="31"/>
  <c r="M66" i="31"/>
  <c r="L66" i="31"/>
  <c r="K66" i="31"/>
  <c r="K105" i="31" s="1"/>
  <c r="J66" i="31"/>
  <c r="J105" i="31" s="1"/>
  <c r="I66" i="31"/>
  <c r="H66" i="31"/>
  <c r="G66" i="31"/>
  <c r="F66" i="31"/>
  <c r="E66" i="31"/>
  <c r="D66" i="31"/>
  <c r="C66" i="31"/>
  <c r="C105" i="31" s="1"/>
  <c r="B66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L99" i="31" s="1"/>
  <c r="K45" i="31"/>
  <c r="J45" i="31"/>
  <c r="I45" i="31"/>
  <c r="H45" i="31"/>
  <c r="G45" i="31"/>
  <c r="F45" i="31"/>
  <c r="E45" i="31"/>
  <c r="D45" i="31"/>
  <c r="D99" i="31" s="1"/>
  <c r="C45" i="31"/>
  <c r="B4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Y16" i="31"/>
  <c r="X16" i="31"/>
  <c r="X90" i="31" s="1"/>
  <c r="W16" i="31"/>
  <c r="V16" i="31"/>
  <c r="U16" i="31"/>
  <c r="T16" i="31"/>
  <c r="T90" i="31" s="1"/>
  <c r="S16" i="31"/>
  <c r="R16" i="31"/>
  <c r="Q16" i="31"/>
  <c r="P16" i="31"/>
  <c r="P90" i="31" s="1"/>
  <c r="O16" i="31"/>
  <c r="N16" i="31"/>
  <c r="M16" i="31"/>
  <c r="L16" i="31"/>
  <c r="L90" i="31" s="1"/>
  <c r="K16" i="31"/>
  <c r="J16" i="31"/>
  <c r="I16" i="31"/>
  <c r="H16" i="31"/>
  <c r="H90" i="31" s="1"/>
  <c r="G16" i="31"/>
  <c r="F16" i="31"/>
  <c r="E16" i="31"/>
  <c r="D16" i="31"/>
  <c r="D90" i="31" s="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U99" i="30"/>
  <c r="E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M90" i="30"/>
  <c r="K90" i="30"/>
  <c r="E90" i="30"/>
  <c r="B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Y84" i="30" s="1"/>
  <c r="X88" i="30"/>
  <c r="X84" i="30" s="1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W84" i="30" s="1"/>
  <c r="V87" i="30"/>
  <c r="V84" i="30" s="1"/>
  <c r="U87" i="30"/>
  <c r="U84" i="30" s="1"/>
  <c r="T87" i="30"/>
  <c r="T84" i="30" s="1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S84" i="30" s="1"/>
  <c r="R86" i="30"/>
  <c r="Q86" i="30"/>
  <c r="Q84" i="30" s="1"/>
  <c r="P86" i="30"/>
  <c r="P84" i="30" s="1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R84" i="30" s="1"/>
  <c r="Q85" i="30"/>
  <c r="P85" i="30"/>
  <c r="O85" i="30"/>
  <c r="O84" i="30" s="1"/>
  <c r="N85" i="30"/>
  <c r="N84" i="30" s="1"/>
  <c r="M85" i="30"/>
  <c r="M84" i="30" s="1"/>
  <c r="L85" i="30"/>
  <c r="L84" i="30" s="1"/>
  <c r="K85" i="30"/>
  <c r="J85" i="30"/>
  <c r="I85" i="30"/>
  <c r="H85" i="30"/>
  <c r="G85" i="30"/>
  <c r="F85" i="30"/>
  <c r="E85" i="30"/>
  <c r="D85" i="30"/>
  <c r="C85" i="30"/>
  <c r="B85" i="30"/>
  <c r="B84" i="30" s="1"/>
  <c r="K84" i="30"/>
  <c r="J84" i="30"/>
  <c r="I84" i="30"/>
  <c r="H84" i="30"/>
  <c r="G84" i="30"/>
  <c r="F84" i="30"/>
  <c r="E84" i="30"/>
  <c r="D84" i="30"/>
  <c r="Y66" i="30"/>
  <c r="X66" i="30"/>
  <c r="W66" i="30"/>
  <c r="V66" i="30"/>
  <c r="U66" i="30"/>
  <c r="U105" i="30" s="1"/>
  <c r="T66" i="30"/>
  <c r="T105" i="30" s="1"/>
  <c r="S66" i="30"/>
  <c r="S105" i="30" s="1"/>
  <c r="R66" i="30"/>
  <c r="Q66" i="30"/>
  <c r="P66" i="30"/>
  <c r="O66" i="30"/>
  <c r="N66" i="30"/>
  <c r="M66" i="30"/>
  <c r="M105" i="30" s="1"/>
  <c r="L66" i="30"/>
  <c r="L105" i="30" s="1"/>
  <c r="K66" i="30"/>
  <c r="K105" i="30" s="1"/>
  <c r="J66" i="30"/>
  <c r="I66" i="30"/>
  <c r="H66" i="30"/>
  <c r="G66" i="30"/>
  <c r="F66" i="30"/>
  <c r="E66" i="30"/>
  <c r="D66" i="30"/>
  <c r="D105" i="30" s="1"/>
  <c r="C66" i="30"/>
  <c r="C105" i="30" s="1"/>
  <c r="B66" i="30"/>
  <c r="Y45" i="30"/>
  <c r="Y99" i="30" s="1"/>
  <c r="X45" i="30"/>
  <c r="W45" i="30"/>
  <c r="V45" i="30"/>
  <c r="U45" i="30"/>
  <c r="T45" i="30"/>
  <c r="S45" i="30"/>
  <c r="R45" i="30"/>
  <c r="Q45" i="30"/>
  <c r="Q99" i="30" s="1"/>
  <c r="P45" i="30"/>
  <c r="O45" i="30"/>
  <c r="N45" i="30"/>
  <c r="M45" i="30"/>
  <c r="M99" i="30" s="1"/>
  <c r="L45" i="30"/>
  <c r="K45" i="30"/>
  <c r="J45" i="30"/>
  <c r="I45" i="30"/>
  <c r="I99" i="30" s="1"/>
  <c r="H45" i="30"/>
  <c r="G45" i="30"/>
  <c r="F45" i="30"/>
  <c r="E45" i="30"/>
  <c r="D45" i="30"/>
  <c r="C45" i="30"/>
  <c r="B45" i="30"/>
  <c r="Y25" i="30"/>
  <c r="Y94" i="30" s="1"/>
  <c r="X25" i="30"/>
  <c r="X94" i="30" s="1"/>
  <c r="W25" i="30"/>
  <c r="W120" i="30" s="1"/>
  <c r="V25" i="30"/>
  <c r="U25" i="30"/>
  <c r="T25" i="30"/>
  <c r="S25" i="30"/>
  <c r="R25" i="30"/>
  <c r="Q25" i="30"/>
  <c r="Q94" i="30" s="1"/>
  <c r="P25" i="30"/>
  <c r="P94" i="30" s="1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B25" i="30"/>
  <c r="Y16" i="30"/>
  <c r="Y90" i="30" s="1"/>
  <c r="X16" i="30"/>
  <c r="X90" i="30" s="1"/>
  <c r="W16" i="30"/>
  <c r="V16" i="30"/>
  <c r="V119" i="30" s="1"/>
  <c r="U16" i="30"/>
  <c r="U90" i="30" s="1"/>
  <c r="T16" i="30"/>
  <c r="S16" i="30"/>
  <c r="S90" i="30" s="1"/>
  <c r="R16" i="30"/>
  <c r="Q16" i="30"/>
  <c r="P16" i="30"/>
  <c r="O16" i="30"/>
  <c r="N16" i="30"/>
  <c r="M16" i="30"/>
  <c r="L16" i="30"/>
  <c r="K16" i="30"/>
  <c r="J16" i="30"/>
  <c r="I16" i="30"/>
  <c r="I90" i="30" s="1"/>
  <c r="H16" i="30"/>
  <c r="H90" i="30" s="1"/>
  <c r="G16" i="30"/>
  <c r="F16" i="30"/>
  <c r="E16" i="30"/>
  <c r="D16" i="30"/>
  <c r="C16" i="30"/>
  <c r="C90" i="30" s="1"/>
  <c r="B16" i="30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D123" i="29"/>
  <c r="M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V119" i="29"/>
  <c r="U119" i="29"/>
  <c r="F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F105" i="29"/>
  <c r="D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U84" i="29" s="1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U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V90" i="29"/>
  <c r="U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K84" i="29" s="1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H84" i="29" s="1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S84" i="29" s="1"/>
  <c r="R85" i="29"/>
  <c r="Q85" i="29"/>
  <c r="P85" i="29"/>
  <c r="P84" i="29" s="1"/>
  <c r="O85" i="29"/>
  <c r="O84" i="29" s="1"/>
  <c r="N85" i="29"/>
  <c r="M85" i="29"/>
  <c r="M84" i="29" s="1"/>
  <c r="L85" i="29"/>
  <c r="L84" i="29" s="1"/>
  <c r="K85" i="29"/>
  <c r="J85" i="29"/>
  <c r="I85" i="29"/>
  <c r="H85" i="29"/>
  <c r="G85" i="29"/>
  <c r="F85" i="29"/>
  <c r="E85" i="29"/>
  <c r="E84" i="29" s="1"/>
  <c r="D85" i="29"/>
  <c r="D84" i="29" s="1"/>
  <c r="C85" i="29"/>
  <c r="C84" i="29" s="1"/>
  <c r="B85" i="29"/>
  <c r="X84" i="29"/>
  <c r="W84" i="29"/>
  <c r="T84" i="29"/>
  <c r="G84" i="29"/>
  <c r="Y66" i="29"/>
  <c r="Y123" i="29" s="1"/>
  <c r="X66" i="29"/>
  <c r="W66" i="29"/>
  <c r="V66" i="29"/>
  <c r="V123" i="29" s="1"/>
  <c r="U66" i="29"/>
  <c r="U123" i="29" s="1"/>
  <c r="T66" i="29"/>
  <c r="T123" i="30" s="1"/>
  <c r="S66" i="29"/>
  <c r="S105" i="29" s="1"/>
  <c r="R66" i="29"/>
  <c r="R123" i="31" s="1"/>
  <c r="Q66" i="29"/>
  <c r="Q123" i="29" s="1"/>
  <c r="P66" i="29"/>
  <c r="O66" i="29"/>
  <c r="N66" i="29"/>
  <c r="N123" i="29" s="1"/>
  <c r="M66" i="29"/>
  <c r="M123" i="29" s="1"/>
  <c r="L66" i="29"/>
  <c r="L123" i="30" s="1"/>
  <c r="K66" i="29"/>
  <c r="K123" i="29" s="1"/>
  <c r="J66" i="29"/>
  <c r="J123" i="31" s="1"/>
  <c r="I66" i="29"/>
  <c r="I105" i="29" s="1"/>
  <c r="H66" i="29"/>
  <c r="G66" i="29"/>
  <c r="F66" i="29"/>
  <c r="F123" i="29" s="1"/>
  <c r="E66" i="29"/>
  <c r="E123" i="29" s="1"/>
  <c r="D66" i="29"/>
  <c r="D123" i="30" s="1"/>
  <c r="C66" i="29"/>
  <c r="C123" i="29" s="1"/>
  <c r="B66" i="29"/>
  <c r="Y45" i="29"/>
  <c r="Y122" i="29" s="1"/>
  <c r="X45" i="29"/>
  <c r="W45" i="29"/>
  <c r="V45" i="29"/>
  <c r="V99" i="29" s="1"/>
  <c r="U45" i="29"/>
  <c r="U122" i="30" s="1"/>
  <c r="T45" i="29"/>
  <c r="T122" i="31" s="1"/>
  <c r="S45" i="29"/>
  <c r="S122" i="29" s="1"/>
  <c r="R45" i="29"/>
  <c r="R122" i="29" s="1"/>
  <c r="Q45" i="29"/>
  <c r="Q122" i="29" s="1"/>
  <c r="P45" i="29"/>
  <c r="O45" i="29"/>
  <c r="N45" i="29"/>
  <c r="N99" i="29" s="1"/>
  <c r="M45" i="29"/>
  <c r="M122" i="30" s="1"/>
  <c r="L45" i="29"/>
  <c r="K45" i="29"/>
  <c r="K99" i="29" s="1"/>
  <c r="J45" i="29"/>
  <c r="J99" i="29" s="1"/>
  <c r="I45" i="29"/>
  <c r="I122" i="29" s="1"/>
  <c r="H45" i="29"/>
  <c r="G45" i="29"/>
  <c r="F45" i="29"/>
  <c r="F99" i="29" s="1"/>
  <c r="E45" i="29"/>
  <c r="D45" i="29"/>
  <c r="D122" i="31" s="1"/>
  <c r="C45" i="29"/>
  <c r="C122" i="29" s="1"/>
  <c r="B45" i="29"/>
  <c r="B122" i="29" s="1"/>
  <c r="Y25" i="29"/>
  <c r="Y120" i="29" s="1"/>
  <c r="X25" i="29"/>
  <c r="W25" i="29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O25" i="29"/>
  <c r="N25" i="29"/>
  <c r="N94" i="29" s="1"/>
  <c r="M25" i="29"/>
  <c r="M94" i="29" s="1"/>
  <c r="L25" i="29"/>
  <c r="L94" i="29" s="1"/>
  <c r="K25" i="29"/>
  <c r="K120" i="29" s="1"/>
  <c r="J25" i="29"/>
  <c r="J120" i="29" s="1"/>
  <c r="I25" i="29"/>
  <c r="I120" i="29" s="1"/>
  <c r="H25" i="29"/>
  <c r="G25" i="29"/>
  <c r="F25" i="29"/>
  <c r="F120" i="29" s="1"/>
  <c r="E25" i="29"/>
  <c r="E120" i="29" s="1"/>
  <c r="D25" i="29"/>
  <c r="D120" i="29" s="1"/>
  <c r="C25" i="29"/>
  <c r="C94" i="29" s="1"/>
  <c r="B25" i="29"/>
  <c r="B120" i="29" s="1"/>
  <c r="Y16" i="29"/>
  <c r="Y119" i="29" s="1"/>
  <c r="X16" i="29"/>
  <c r="W16" i="29"/>
  <c r="V16" i="29"/>
  <c r="U16" i="29"/>
  <c r="U119" i="30" s="1"/>
  <c r="T16" i="29"/>
  <c r="T119" i="31" s="1"/>
  <c r="S16" i="29"/>
  <c r="S119" i="29" s="1"/>
  <c r="R16" i="29"/>
  <c r="R119" i="29" s="1"/>
  <c r="Q16" i="29"/>
  <c r="Q119" i="29" s="1"/>
  <c r="P16" i="29"/>
  <c r="O16" i="29"/>
  <c r="N16" i="29"/>
  <c r="N119" i="29" s="1"/>
  <c r="M16" i="29"/>
  <c r="M119" i="30" s="1"/>
  <c r="L16" i="29"/>
  <c r="L119" i="31" s="1"/>
  <c r="K16" i="29"/>
  <c r="K119" i="29" s="1"/>
  <c r="J16" i="29"/>
  <c r="J119" i="29" s="1"/>
  <c r="I16" i="29"/>
  <c r="I119" i="29" s="1"/>
  <c r="H16" i="29"/>
  <c r="G16" i="29"/>
  <c r="F16" i="29"/>
  <c r="F90" i="29" s="1"/>
  <c r="E16" i="29"/>
  <c r="E119" i="30" s="1"/>
  <c r="D16" i="29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H175" i="4" s="1"/>
  <c r="G33" i="28"/>
  <c r="G38" i="28" s="1"/>
  <c r="G175" i="4" s="1"/>
  <c r="F33" i="28"/>
  <c r="F38" i="28" s="1"/>
  <c r="F175" i="4" s="1"/>
  <c r="E33" i="28"/>
  <c r="E38" i="28" s="1"/>
  <c r="E175" i="4" s="1"/>
  <c r="D33" i="28"/>
  <c r="D38" i="28" s="1"/>
  <c r="D175" i="4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Q126" i="27" s="1"/>
  <c r="P132" i="27"/>
  <c r="P126" i="27" s="1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M126" i="27" s="1"/>
  <c r="L131" i="27"/>
  <c r="L126" i="27" s="1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N126" i="27" s="1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J126" i="27" s="1"/>
  <c r="I128" i="27"/>
  <c r="H128" i="27"/>
  <c r="G128" i="27"/>
  <c r="F128" i="27"/>
  <c r="E128" i="27"/>
  <c r="D128" i="27"/>
  <c r="C128" i="27"/>
  <c r="B128" i="27"/>
  <c r="Y127" i="27"/>
  <c r="Y126" i="27" s="1"/>
  <c r="X127" i="27"/>
  <c r="X126" i="27" s="1"/>
  <c r="W127" i="27"/>
  <c r="W126" i="27" s="1"/>
  <c r="V127" i="27"/>
  <c r="V126" i="27" s="1"/>
  <c r="U127" i="27"/>
  <c r="T127" i="27"/>
  <c r="S127" i="27"/>
  <c r="S126" i="27" s="1"/>
  <c r="R127" i="27"/>
  <c r="R126" i="27" s="1"/>
  <c r="Q127" i="27"/>
  <c r="P127" i="27"/>
  <c r="O127" i="27"/>
  <c r="N127" i="27"/>
  <c r="M127" i="27"/>
  <c r="L127" i="27"/>
  <c r="K127" i="27"/>
  <c r="J127" i="27"/>
  <c r="I127" i="27"/>
  <c r="I126" i="27" s="1"/>
  <c r="H127" i="27"/>
  <c r="H126" i="27" s="1"/>
  <c r="G127" i="27"/>
  <c r="G126" i="27" s="1"/>
  <c r="F127" i="27"/>
  <c r="F126" i="27" s="1"/>
  <c r="E127" i="27"/>
  <c r="E126" i="27" s="1"/>
  <c r="D127" i="27"/>
  <c r="D126" i="27" s="1"/>
  <c r="C127" i="27"/>
  <c r="C126" i="27" s="1"/>
  <c r="B127" i="27"/>
  <c r="U126" i="27"/>
  <c r="T126" i="27"/>
  <c r="O126" i="27"/>
  <c r="K126" i="27"/>
  <c r="B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G110" i="27" s="1"/>
  <c r="F118" i="27"/>
  <c r="F110" i="27" s="1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C110" i="27" s="1"/>
  <c r="B117" i="27"/>
  <c r="U116" i="27"/>
  <c r="N116" i="27"/>
  <c r="F116" i="27"/>
  <c r="E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E110" i="27" s="1"/>
  <c r="D115" i="27"/>
  <c r="D110" i="27" s="1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S110" i="27" s="1"/>
  <c r="R113" i="27"/>
  <c r="R110" i="27" s="1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U110" i="27" s="1"/>
  <c r="T112" i="27"/>
  <c r="T110" i="27" s="1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B110" i="27" s="1"/>
  <c r="Y111" i="27"/>
  <c r="Y110" i="27" s="1"/>
  <c r="X111" i="27"/>
  <c r="X110" i="27" s="1"/>
  <c r="W111" i="27"/>
  <c r="W110" i="27" s="1"/>
  <c r="V111" i="27"/>
  <c r="U111" i="27"/>
  <c r="T111" i="27"/>
  <c r="S111" i="27"/>
  <c r="R111" i="27"/>
  <c r="Q111" i="27"/>
  <c r="Q110" i="27" s="1"/>
  <c r="P111" i="27"/>
  <c r="P110" i="27" s="1"/>
  <c r="O111" i="27"/>
  <c r="O110" i="27" s="1"/>
  <c r="N111" i="27"/>
  <c r="N110" i="27" s="1"/>
  <c r="M111" i="27"/>
  <c r="L111" i="27"/>
  <c r="K111" i="27"/>
  <c r="K110" i="27" s="1"/>
  <c r="J111" i="27"/>
  <c r="J110" i="27" s="1"/>
  <c r="I111" i="27"/>
  <c r="H111" i="27"/>
  <c r="G111" i="27"/>
  <c r="F111" i="27"/>
  <c r="E111" i="27"/>
  <c r="D111" i="27"/>
  <c r="C111" i="27"/>
  <c r="B111" i="27"/>
  <c r="V110" i="27"/>
  <c r="M110" i="27"/>
  <c r="L110" i="27"/>
  <c r="I110" i="27"/>
  <c r="H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Y98" i="27" s="1"/>
  <c r="X104" i="27"/>
  <c r="X98" i="27" s="1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U98" i="27" s="1"/>
  <c r="T103" i="27"/>
  <c r="T98" i="27" s="1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G98" i="27" s="1"/>
  <c r="F101" i="27"/>
  <c r="F98" i="27" s="1"/>
  <c r="E101" i="27"/>
  <c r="D101" i="27"/>
  <c r="C101" i="27"/>
  <c r="B101" i="27"/>
  <c r="Y100" i="27"/>
  <c r="X100" i="27"/>
  <c r="W100" i="27"/>
  <c r="V100" i="27"/>
  <c r="U100" i="27"/>
  <c r="T100" i="27"/>
  <c r="S100" i="27"/>
  <c r="R100" i="27"/>
  <c r="R98" i="27" s="1"/>
  <c r="Q100" i="27"/>
  <c r="P100" i="27"/>
  <c r="O100" i="27"/>
  <c r="N100" i="27"/>
  <c r="M100" i="27"/>
  <c r="L100" i="27"/>
  <c r="K100" i="27"/>
  <c r="J100" i="27"/>
  <c r="I100" i="27"/>
  <c r="I98" i="27" s="1"/>
  <c r="H100" i="27"/>
  <c r="H98" i="27" s="1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Q98" i="27" s="1"/>
  <c r="P99" i="27"/>
  <c r="P98" i="27" s="1"/>
  <c r="O99" i="27"/>
  <c r="O98" i="27" s="1"/>
  <c r="N99" i="27"/>
  <c r="N98" i="27" s="1"/>
  <c r="M99" i="27"/>
  <c r="M98" i="27" s="1"/>
  <c r="L99" i="27"/>
  <c r="L98" i="27" s="1"/>
  <c r="K99" i="27"/>
  <c r="K98" i="27" s="1"/>
  <c r="J99" i="27"/>
  <c r="I99" i="27"/>
  <c r="H99" i="27"/>
  <c r="G99" i="27"/>
  <c r="F99" i="27"/>
  <c r="E99" i="27"/>
  <c r="E98" i="27" s="1"/>
  <c r="D99" i="27"/>
  <c r="D98" i="27" s="1"/>
  <c r="C99" i="27"/>
  <c r="C98" i="27" s="1"/>
  <c r="B99" i="27"/>
  <c r="B98" i="27" s="1"/>
  <c r="W98" i="27"/>
  <c r="V98" i="27"/>
  <c r="S98" i="27"/>
  <c r="J98" i="27"/>
  <c r="Y69" i="27"/>
  <c r="X69" i="27"/>
  <c r="X122" i="27" s="1"/>
  <c r="W69" i="27"/>
  <c r="W122" i="27" s="1"/>
  <c r="V69" i="27"/>
  <c r="U69" i="27"/>
  <c r="T69" i="27"/>
  <c r="S69" i="27"/>
  <c r="R69" i="27"/>
  <c r="Q69" i="27"/>
  <c r="P69" i="27"/>
  <c r="P122" i="27" s="1"/>
  <c r="O69" i="27"/>
  <c r="O122" i="27" s="1"/>
  <c r="N69" i="27"/>
  <c r="M69" i="27"/>
  <c r="L69" i="27"/>
  <c r="K69" i="27"/>
  <c r="J69" i="27"/>
  <c r="I69" i="27"/>
  <c r="H69" i="27"/>
  <c r="H122" i="27" s="1"/>
  <c r="G69" i="27"/>
  <c r="G122" i="27" s="1"/>
  <c r="F69" i="27"/>
  <c r="E69" i="27"/>
  <c r="D69" i="27"/>
  <c r="C69" i="27"/>
  <c r="B69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43" i="27"/>
  <c r="X43" i="27"/>
  <c r="W43" i="27"/>
  <c r="V43" i="27"/>
  <c r="V116" i="27" s="1"/>
  <c r="U43" i="27"/>
  <c r="T43" i="27"/>
  <c r="S43" i="27"/>
  <c r="R43" i="27"/>
  <c r="Q43" i="27"/>
  <c r="P43" i="27"/>
  <c r="O43" i="27"/>
  <c r="N43" i="27"/>
  <c r="M43" i="27"/>
  <c r="M116" i="27" s="1"/>
  <c r="L43" i="27"/>
  <c r="K43" i="27"/>
  <c r="J43" i="27"/>
  <c r="I43" i="27"/>
  <c r="H43" i="27"/>
  <c r="G43" i="27"/>
  <c r="F43" i="27"/>
  <c r="E43" i="27"/>
  <c r="D43" i="27"/>
  <c r="C43" i="27"/>
  <c r="B43" i="27"/>
  <c r="Y17" i="27"/>
  <c r="X17" i="27"/>
  <c r="W17" i="27"/>
  <c r="V17" i="27"/>
  <c r="U17" i="27"/>
  <c r="U143" i="27" s="1"/>
  <c r="T17" i="27"/>
  <c r="T143" i="27" s="1"/>
  <c r="S17" i="27"/>
  <c r="S143" i="27" s="1"/>
  <c r="R17" i="27"/>
  <c r="R143" i="27" s="1"/>
  <c r="Q17" i="27"/>
  <c r="Q143" i="27" s="1"/>
  <c r="P17" i="27"/>
  <c r="P143" i="27" s="1"/>
  <c r="O17" i="27"/>
  <c r="O143" i="27" s="1"/>
  <c r="N17" i="27"/>
  <c r="N143" i="27" s="1"/>
  <c r="M17" i="27"/>
  <c r="M143" i="27" s="1"/>
  <c r="L17" i="27"/>
  <c r="L143" i="27" s="1"/>
  <c r="K17" i="27"/>
  <c r="K143" i="27" s="1"/>
  <c r="J17" i="27"/>
  <c r="J143" i="27" s="1"/>
  <c r="I17" i="27"/>
  <c r="I143" i="27" s="1"/>
  <c r="H17" i="27"/>
  <c r="H143" i="27" s="1"/>
  <c r="G17" i="27"/>
  <c r="G143" i="27" s="1"/>
  <c r="F17" i="27"/>
  <c r="F143" i="27" s="1"/>
  <c r="E17" i="27"/>
  <c r="E143" i="27" s="1"/>
  <c r="D17" i="27"/>
  <c r="D143" i="27" s="1"/>
  <c r="C17" i="27"/>
  <c r="C143" i="27" s="1"/>
  <c r="B17" i="27"/>
  <c r="B143" i="27" s="1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I126" i="26" s="1"/>
  <c r="H132" i="26"/>
  <c r="H126" i="26" s="1"/>
  <c r="G132" i="26"/>
  <c r="F132" i="26"/>
  <c r="F126" i="26" s="1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E126" i="26" s="1"/>
  <c r="D131" i="26"/>
  <c r="D126" i="26" s="1"/>
  <c r="C131" i="26"/>
  <c r="B131" i="26"/>
  <c r="Y130" i="26"/>
  <c r="X130" i="26"/>
  <c r="W130" i="26"/>
  <c r="W126" i="26" s="1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S126" i="26" s="1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U126" i="26" s="1"/>
  <c r="T128" i="26"/>
  <c r="T126" i="26" s="1"/>
  <c r="S128" i="26"/>
  <c r="R128" i="26"/>
  <c r="R126" i="26" s="1"/>
  <c r="Q128" i="26"/>
  <c r="P128" i="26"/>
  <c r="O128" i="26"/>
  <c r="O126" i="26" s="1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126" i="26" s="1"/>
  <c r="Y127" i="26"/>
  <c r="Y126" i="26" s="1"/>
  <c r="X127" i="26"/>
  <c r="X126" i="26" s="1"/>
  <c r="W127" i="26"/>
  <c r="V127" i="26"/>
  <c r="V126" i="26" s="1"/>
  <c r="U127" i="26"/>
  <c r="T127" i="26"/>
  <c r="S127" i="26"/>
  <c r="R127" i="26"/>
  <c r="Q127" i="26"/>
  <c r="Q126" i="26" s="1"/>
  <c r="P127" i="26"/>
  <c r="P126" i="26" s="1"/>
  <c r="O127" i="26"/>
  <c r="N127" i="26"/>
  <c r="N126" i="26" s="1"/>
  <c r="M127" i="26"/>
  <c r="L127" i="26"/>
  <c r="K127" i="26"/>
  <c r="K126" i="26" s="1"/>
  <c r="J127" i="26"/>
  <c r="I127" i="26"/>
  <c r="H127" i="26"/>
  <c r="G127" i="26"/>
  <c r="F127" i="26"/>
  <c r="E127" i="26"/>
  <c r="D127" i="26"/>
  <c r="C127" i="26"/>
  <c r="B127" i="26"/>
  <c r="M126" i="26"/>
  <c r="L126" i="26"/>
  <c r="J126" i="26"/>
  <c r="G126" i="26"/>
  <c r="C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H110" i="26" s="1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T122" i="26"/>
  <c r="R122" i="26"/>
  <c r="L122" i="26"/>
  <c r="K122" i="26"/>
  <c r="J122" i="26"/>
  <c r="D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F110" i="26" s="1"/>
  <c r="E120" i="26"/>
  <c r="D120" i="26"/>
  <c r="C120" i="26"/>
  <c r="B120" i="26"/>
  <c r="W119" i="26"/>
  <c r="G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C110" i="26" s="1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X116" i="26"/>
  <c r="R116" i="26"/>
  <c r="P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E110" i="26" s="1"/>
  <c r="D115" i="26"/>
  <c r="C115" i="26"/>
  <c r="B115" i="26"/>
  <c r="B110" i="26" s="1"/>
  <c r="Y114" i="26"/>
  <c r="X114" i="26"/>
  <c r="W114" i="26"/>
  <c r="W110" i="26" s="1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X110" i="26" s="1"/>
  <c r="W113" i="26"/>
  <c r="V113" i="26"/>
  <c r="U113" i="26"/>
  <c r="T113" i="26"/>
  <c r="S113" i="26"/>
  <c r="S110" i="26" s="1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U110" i="26" s="1"/>
  <c r="T112" i="26"/>
  <c r="S112" i="26"/>
  <c r="R112" i="26"/>
  <c r="R110" i="26" s="1"/>
  <c r="Q112" i="26"/>
  <c r="P112" i="26"/>
  <c r="O112" i="26"/>
  <c r="O110" i="26" s="1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Y111" i="26"/>
  <c r="Y110" i="26" s="1"/>
  <c r="X111" i="26"/>
  <c r="W111" i="26"/>
  <c r="V111" i="26"/>
  <c r="V110" i="26" s="1"/>
  <c r="U111" i="26"/>
  <c r="T111" i="26"/>
  <c r="S111" i="26"/>
  <c r="R111" i="26"/>
  <c r="Q111" i="26"/>
  <c r="Q110" i="26" s="1"/>
  <c r="P111" i="26"/>
  <c r="P110" i="26" s="1"/>
  <c r="O111" i="26"/>
  <c r="N111" i="26"/>
  <c r="N110" i="26" s="1"/>
  <c r="M111" i="26"/>
  <c r="M110" i="26" s="1"/>
  <c r="L111" i="26"/>
  <c r="K111" i="26"/>
  <c r="J111" i="26"/>
  <c r="I111" i="26"/>
  <c r="I110" i="26" s="1"/>
  <c r="H111" i="26"/>
  <c r="G111" i="26"/>
  <c r="G110" i="26" s="1"/>
  <c r="F111" i="26"/>
  <c r="E111" i="26"/>
  <c r="D111" i="26"/>
  <c r="C111" i="26"/>
  <c r="B111" i="26"/>
  <c r="K110" i="26"/>
  <c r="J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W98" i="26" s="1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W105" i="26"/>
  <c r="Y104" i="26"/>
  <c r="Y98" i="26" s="1"/>
  <c r="X104" i="26"/>
  <c r="X98" i="26" s="1"/>
  <c r="W104" i="26"/>
  <c r="V104" i="26"/>
  <c r="V98" i="26" s="1"/>
  <c r="U104" i="26"/>
  <c r="T104" i="26"/>
  <c r="S104" i="26"/>
  <c r="S98" i="26" s="1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U98" i="26" s="1"/>
  <c r="T103" i="26"/>
  <c r="T98" i="26" s="1"/>
  <c r="S103" i="26"/>
  <c r="R103" i="26"/>
  <c r="R98" i="26" s="1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J98" i="26" s="1"/>
  <c r="I101" i="26"/>
  <c r="H101" i="26"/>
  <c r="G101" i="26"/>
  <c r="F101" i="26"/>
  <c r="E101" i="26"/>
  <c r="D101" i="26"/>
  <c r="C101" i="26"/>
  <c r="B101" i="26"/>
  <c r="Y100" i="26"/>
  <c r="X100" i="26"/>
  <c r="W100" i="26"/>
  <c r="V100" i="26"/>
  <c r="U100" i="26"/>
  <c r="T100" i="26"/>
  <c r="S100" i="26"/>
  <c r="R100" i="26"/>
  <c r="Q100" i="26"/>
  <c r="Q98" i="26" s="1"/>
  <c r="P100" i="26"/>
  <c r="O100" i="26"/>
  <c r="N100" i="26"/>
  <c r="M100" i="26"/>
  <c r="L100" i="26"/>
  <c r="K100" i="26"/>
  <c r="J100" i="26"/>
  <c r="I100" i="26"/>
  <c r="I98" i="26" s="1"/>
  <c r="H100" i="26"/>
  <c r="H98" i="26" s="1"/>
  <c r="G100" i="26"/>
  <c r="F100" i="26"/>
  <c r="F98" i="26" s="1"/>
  <c r="E100" i="26"/>
  <c r="D100" i="26"/>
  <c r="C100" i="26"/>
  <c r="C98" i="26" s="1"/>
  <c r="B100" i="26"/>
  <c r="Y99" i="26"/>
  <c r="X99" i="26"/>
  <c r="W99" i="26"/>
  <c r="V99" i="26"/>
  <c r="U99" i="26"/>
  <c r="T99" i="26"/>
  <c r="S99" i="26"/>
  <c r="R99" i="26"/>
  <c r="Q99" i="26"/>
  <c r="P99" i="26"/>
  <c r="P98" i="26" s="1"/>
  <c r="O99" i="26"/>
  <c r="N99" i="26"/>
  <c r="N98" i="26" s="1"/>
  <c r="M99" i="26"/>
  <c r="M98" i="26" s="1"/>
  <c r="L99" i="26"/>
  <c r="L98" i="26" s="1"/>
  <c r="K99" i="26"/>
  <c r="K98" i="26" s="1"/>
  <c r="J99" i="26"/>
  <c r="I99" i="26"/>
  <c r="H99" i="26"/>
  <c r="G99" i="26"/>
  <c r="F99" i="26"/>
  <c r="E99" i="26"/>
  <c r="E98" i="26" s="1"/>
  <c r="D99" i="26"/>
  <c r="D98" i="26" s="1"/>
  <c r="C99" i="26"/>
  <c r="B99" i="26"/>
  <c r="B98" i="26" s="1"/>
  <c r="Y69" i="26"/>
  <c r="X69" i="26"/>
  <c r="W69" i="26"/>
  <c r="W122" i="26" s="1"/>
  <c r="V69" i="26"/>
  <c r="U69" i="26"/>
  <c r="T69" i="26"/>
  <c r="S69" i="26"/>
  <c r="S122" i="26" s="1"/>
  <c r="R69" i="26"/>
  <c r="Q69" i="26"/>
  <c r="P69" i="26"/>
  <c r="O69" i="26"/>
  <c r="N69" i="26"/>
  <c r="M69" i="26"/>
  <c r="L69" i="26"/>
  <c r="K69" i="26"/>
  <c r="J69" i="26"/>
  <c r="I69" i="26"/>
  <c r="H69" i="26"/>
  <c r="G69" i="26"/>
  <c r="G122" i="26" s="1"/>
  <c r="F69" i="26"/>
  <c r="E69" i="26"/>
  <c r="D69" i="26"/>
  <c r="C69" i="26"/>
  <c r="C122" i="26" s="1"/>
  <c r="B69" i="26"/>
  <c r="B122" i="26" s="1"/>
  <c r="Y56" i="26"/>
  <c r="X56" i="26"/>
  <c r="W56" i="26"/>
  <c r="V56" i="26"/>
  <c r="U56" i="26"/>
  <c r="T56" i="26"/>
  <c r="T119" i="26" s="1"/>
  <c r="S56" i="26"/>
  <c r="S119" i="26" s="1"/>
  <c r="R56" i="26"/>
  <c r="R119" i="26" s="1"/>
  <c r="Q56" i="26"/>
  <c r="P56" i="26"/>
  <c r="O56" i="26"/>
  <c r="O119" i="26" s="1"/>
  <c r="N56" i="26"/>
  <c r="M56" i="26"/>
  <c r="L56" i="26"/>
  <c r="K56" i="26"/>
  <c r="J56" i="26"/>
  <c r="I56" i="26"/>
  <c r="H56" i="26"/>
  <c r="G56" i="26"/>
  <c r="F56" i="26"/>
  <c r="E56" i="26"/>
  <c r="D56" i="26"/>
  <c r="D119" i="26" s="1"/>
  <c r="C56" i="26"/>
  <c r="C119" i="26" s="1"/>
  <c r="B56" i="26"/>
  <c r="B119" i="26" s="1"/>
  <c r="Y43" i="26"/>
  <c r="Y116" i="26" s="1"/>
  <c r="X43" i="26"/>
  <c r="W43" i="26"/>
  <c r="W116" i="26" s="1"/>
  <c r="V43" i="26"/>
  <c r="U43" i="26"/>
  <c r="T43" i="26"/>
  <c r="S43" i="26"/>
  <c r="R43" i="26"/>
  <c r="Q43" i="26"/>
  <c r="Q116" i="26" s="1"/>
  <c r="P43" i="26"/>
  <c r="O43" i="26"/>
  <c r="N43" i="26"/>
  <c r="M43" i="26"/>
  <c r="L43" i="26"/>
  <c r="K43" i="26"/>
  <c r="J43" i="26"/>
  <c r="J116" i="26" s="1"/>
  <c r="I43" i="26"/>
  <c r="I116" i="26" s="1"/>
  <c r="H43" i="26"/>
  <c r="H116" i="26" s="1"/>
  <c r="G43" i="26"/>
  <c r="G116" i="26" s="1"/>
  <c r="F43" i="26"/>
  <c r="E43" i="26"/>
  <c r="D43" i="26"/>
  <c r="D116" i="26" s="1"/>
  <c r="C43" i="26"/>
  <c r="B43" i="26"/>
  <c r="Y17" i="26"/>
  <c r="X17" i="26"/>
  <c r="W17" i="26"/>
  <c r="V17" i="26"/>
  <c r="U17" i="26"/>
  <c r="U143" i="26" s="1"/>
  <c r="T17" i="26"/>
  <c r="T143" i="26" s="1"/>
  <c r="S17" i="26"/>
  <c r="S143" i="26" s="1"/>
  <c r="R17" i="26"/>
  <c r="R143" i="26" s="1"/>
  <c r="Q17" i="26"/>
  <c r="Q143" i="26" s="1"/>
  <c r="P17" i="26"/>
  <c r="P143" i="26" s="1"/>
  <c r="O17" i="26"/>
  <c r="O143" i="26" s="1"/>
  <c r="N17" i="26"/>
  <c r="N143" i="26" s="1"/>
  <c r="M17" i="26"/>
  <c r="M143" i="26" s="1"/>
  <c r="L17" i="26"/>
  <c r="L143" i="26" s="1"/>
  <c r="K17" i="26"/>
  <c r="K143" i="26" s="1"/>
  <c r="J17" i="26"/>
  <c r="J143" i="26" s="1"/>
  <c r="I17" i="26"/>
  <c r="I143" i="26" s="1"/>
  <c r="H17" i="26"/>
  <c r="H143" i="26" s="1"/>
  <c r="G17" i="26"/>
  <c r="G143" i="26" s="1"/>
  <c r="F17" i="26"/>
  <c r="F143" i="26" s="1"/>
  <c r="E17" i="26"/>
  <c r="E143" i="26" s="1"/>
  <c r="D17" i="26"/>
  <c r="D105" i="26" s="1"/>
  <c r="C17" i="26"/>
  <c r="C105" i="26" s="1"/>
  <c r="B17" i="26"/>
  <c r="B143" i="26" s="1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E156" i="25" s="1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P156" i="25" s="1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B156" i="25" s="1"/>
  <c r="Y158" i="25"/>
  <c r="X158" i="25"/>
  <c r="W158" i="25"/>
  <c r="V158" i="25"/>
  <c r="U158" i="25"/>
  <c r="T158" i="25"/>
  <c r="S158" i="25"/>
  <c r="R158" i="25"/>
  <c r="Q158" i="25"/>
  <c r="Q156" i="25" s="1"/>
  <c r="P158" i="25"/>
  <c r="O158" i="25"/>
  <c r="N158" i="25"/>
  <c r="M158" i="25"/>
  <c r="L158" i="25"/>
  <c r="L156" i="25" s="1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R157" i="25"/>
  <c r="Q157" i="25"/>
  <c r="P157" i="25"/>
  <c r="O157" i="25"/>
  <c r="N157" i="25"/>
  <c r="M157" i="25"/>
  <c r="M156" i="25" s="1"/>
  <c r="L157" i="25"/>
  <c r="K157" i="25"/>
  <c r="J157" i="25"/>
  <c r="J156" i="25" s="1"/>
  <c r="I157" i="25"/>
  <c r="I156" i="25" s="1"/>
  <c r="H157" i="25"/>
  <c r="H156" i="25" s="1"/>
  <c r="G157" i="25"/>
  <c r="G156" i="25" s="1"/>
  <c r="F157" i="25"/>
  <c r="F156" i="25" s="1"/>
  <c r="E157" i="25"/>
  <c r="D157" i="25"/>
  <c r="D156" i="25" s="1"/>
  <c r="C157" i="25"/>
  <c r="B157" i="25"/>
  <c r="W153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E126" i="25" s="1"/>
  <c r="D132" i="25"/>
  <c r="D126" i="25" s="1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126" i="25" s="1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T126" i="25" s="1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S126" i="25" s="1"/>
  <c r="R128" i="25"/>
  <c r="R126" i="25" s="1"/>
  <c r="Q128" i="25"/>
  <c r="Q126" i="25" s="1"/>
  <c r="P128" i="25"/>
  <c r="P126" i="25" s="1"/>
  <c r="O128" i="25"/>
  <c r="N128" i="25"/>
  <c r="M128" i="25"/>
  <c r="L128" i="25"/>
  <c r="K128" i="25"/>
  <c r="K126" i="25" s="1"/>
  <c r="J128" i="25"/>
  <c r="I128" i="25"/>
  <c r="H128" i="25"/>
  <c r="G128" i="25"/>
  <c r="F128" i="25"/>
  <c r="E128" i="25"/>
  <c r="D128" i="25"/>
  <c r="C128" i="25"/>
  <c r="B128" i="25"/>
  <c r="Y127" i="25"/>
  <c r="Y126" i="25" s="1"/>
  <c r="X127" i="25"/>
  <c r="X126" i="25" s="1"/>
  <c r="W127" i="25"/>
  <c r="W126" i="25" s="1"/>
  <c r="V127" i="25"/>
  <c r="V126" i="25" s="1"/>
  <c r="U127" i="25"/>
  <c r="U126" i="25" s="1"/>
  <c r="T127" i="25"/>
  <c r="S127" i="25"/>
  <c r="R127" i="25"/>
  <c r="Q127" i="25"/>
  <c r="P127" i="25"/>
  <c r="O127" i="25"/>
  <c r="O126" i="25" s="1"/>
  <c r="N127" i="25"/>
  <c r="N126" i="25" s="1"/>
  <c r="M127" i="25"/>
  <c r="M126" i="25" s="1"/>
  <c r="L127" i="25"/>
  <c r="L126" i="25" s="1"/>
  <c r="K127" i="25"/>
  <c r="J127" i="25"/>
  <c r="I127" i="25"/>
  <c r="H127" i="25"/>
  <c r="G127" i="25"/>
  <c r="G126" i="25" s="1"/>
  <c r="F127" i="25"/>
  <c r="F126" i="25" s="1"/>
  <c r="E127" i="25"/>
  <c r="D127" i="25"/>
  <c r="C127" i="25"/>
  <c r="B127" i="25"/>
  <c r="J126" i="25"/>
  <c r="I126" i="25"/>
  <c r="H126" i="25"/>
  <c r="C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U122" i="25"/>
  <c r="T122" i="25"/>
  <c r="E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110" i="25" s="1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X110" i="25" s="1"/>
  <c r="W118" i="25"/>
  <c r="W110" i="25" s="1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S116" i="25"/>
  <c r="R116" i="25"/>
  <c r="K116" i="25"/>
  <c r="J116" i="25"/>
  <c r="Y115" i="25"/>
  <c r="X115" i="25"/>
  <c r="W115" i="25"/>
  <c r="V115" i="25"/>
  <c r="V110" i="25" s="1"/>
  <c r="U115" i="25"/>
  <c r="U110" i="25" s="1"/>
  <c r="T115" i="25"/>
  <c r="T110" i="25" s="1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S110" i="25" s="1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L110" i="25" s="1"/>
  <c r="K113" i="25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K110" i="25" s="1"/>
  <c r="J112" i="25"/>
  <c r="J110" i="25" s="1"/>
  <c r="I112" i="25"/>
  <c r="I110" i="25" s="1"/>
  <c r="H112" i="25"/>
  <c r="H110" i="25" s="1"/>
  <c r="G112" i="25"/>
  <c r="F112" i="25"/>
  <c r="E112" i="25"/>
  <c r="D112" i="25"/>
  <c r="C112" i="25"/>
  <c r="C110" i="25" s="1"/>
  <c r="B112" i="25"/>
  <c r="Y111" i="25"/>
  <c r="X111" i="25"/>
  <c r="W111" i="25"/>
  <c r="V111" i="25"/>
  <c r="U111" i="25"/>
  <c r="T111" i="25"/>
  <c r="S111" i="25"/>
  <c r="R111" i="25"/>
  <c r="R110" i="25" s="1"/>
  <c r="Q111" i="25"/>
  <c r="Q110" i="25" s="1"/>
  <c r="P111" i="25"/>
  <c r="P110" i="25" s="1"/>
  <c r="O111" i="25"/>
  <c r="O110" i="25" s="1"/>
  <c r="N111" i="25"/>
  <c r="N110" i="25" s="1"/>
  <c r="M111" i="25"/>
  <c r="M110" i="25" s="1"/>
  <c r="L111" i="25"/>
  <c r="K111" i="25"/>
  <c r="J111" i="25"/>
  <c r="I111" i="25"/>
  <c r="H111" i="25"/>
  <c r="G111" i="25"/>
  <c r="G110" i="25" s="1"/>
  <c r="F111" i="25"/>
  <c r="F110" i="25" s="1"/>
  <c r="E111" i="25"/>
  <c r="E110" i="25" s="1"/>
  <c r="D111" i="25"/>
  <c r="D110" i="25" s="1"/>
  <c r="C111" i="25"/>
  <c r="B111" i="25"/>
  <c r="Y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M98" i="25" s="1"/>
  <c r="L104" i="25"/>
  <c r="L98" i="25" s="1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J98" i="25" s="1"/>
  <c r="I103" i="25"/>
  <c r="I98" i="25" s="1"/>
  <c r="H103" i="25"/>
  <c r="H98" i="25" s="1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G98" i="25" s="1"/>
  <c r="F102" i="25"/>
  <c r="E102" i="25"/>
  <c r="D102" i="25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Y98" i="25" s="1"/>
  <c r="X100" i="25"/>
  <c r="X98" i="25" s="1"/>
  <c r="W100" i="25"/>
  <c r="V100" i="25"/>
  <c r="U100" i="25"/>
  <c r="T100" i="25"/>
  <c r="S100" i="25"/>
  <c r="S98" i="25" s="1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W98" i="25" s="1"/>
  <c r="V99" i="25"/>
  <c r="V98" i="25" s="1"/>
  <c r="U99" i="25"/>
  <c r="U98" i="25" s="1"/>
  <c r="T99" i="25"/>
  <c r="T98" i="25" s="1"/>
  <c r="S99" i="25"/>
  <c r="R99" i="25"/>
  <c r="Q99" i="25"/>
  <c r="P99" i="25"/>
  <c r="O99" i="25"/>
  <c r="O98" i="25" s="1"/>
  <c r="N99" i="25"/>
  <c r="N98" i="25" s="1"/>
  <c r="M99" i="25"/>
  <c r="L99" i="25"/>
  <c r="K99" i="25"/>
  <c r="J99" i="25"/>
  <c r="I99" i="25"/>
  <c r="H99" i="25"/>
  <c r="G99" i="25"/>
  <c r="F99" i="25"/>
  <c r="F98" i="25" s="1"/>
  <c r="E99" i="25"/>
  <c r="E98" i="25" s="1"/>
  <c r="D99" i="25"/>
  <c r="D98" i="25" s="1"/>
  <c r="C99" i="25"/>
  <c r="C98" i="25" s="1"/>
  <c r="B99" i="25"/>
  <c r="B98" i="25" s="1"/>
  <c r="R98" i="25"/>
  <c r="Q98" i="25"/>
  <c r="P98" i="25"/>
  <c r="K98" i="25"/>
  <c r="Y69" i="25"/>
  <c r="Y154" i="25" s="1"/>
  <c r="X69" i="25"/>
  <c r="X122" i="25" s="1"/>
  <c r="W69" i="25"/>
  <c r="W154" i="27" s="1"/>
  <c r="V69" i="25"/>
  <c r="V154" i="25" s="1"/>
  <c r="U69" i="25"/>
  <c r="U154" i="25" s="1"/>
  <c r="T69" i="25"/>
  <c r="T154" i="25" s="1"/>
  <c r="S69" i="25"/>
  <c r="R69" i="25"/>
  <c r="R154" i="25" s="1"/>
  <c r="Q69" i="25"/>
  <c r="Q154" i="25" s="1"/>
  <c r="P69" i="25"/>
  <c r="P122" i="25" s="1"/>
  <c r="O69" i="25"/>
  <c r="N69" i="25"/>
  <c r="N122" i="25" s="1"/>
  <c r="M69" i="25"/>
  <c r="M154" i="25" s="1"/>
  <c r="L69" i="25"/>
  <c r="L154" i="25" s="1"/>
  <c r="K69" i="25"/>
  <c r="K154" i="26" s="1"/>
  <c r="J69" i="25"/>
  <c r="J154" i="25" s="1"/>
  <c r="I69" i="25"/>
  <c r="I154" i="25" s="1"/>
  <c r="H69" i="25"/>
  <c r="H122" i="25" s="1"/>
  <c r="G69" i="25"/>
  <c r="F69" i="25"/>
  <c r="F122" i="25" s="1"/>
  <c r="E69" i="25"/>
  <c r="E154" i="25" s="1"/>
  <c r="D69" i="25"/>
  <c r="D154" i="25" s="1"/>
  <c r="C69" i="25"/>
  <c r="B69" i="25"/>
  <c r="B154" i="25" s="1"/>
  <c r="Y56" i="25"/>
  <c r="Y153" i="25" s="1"/>
  <c r="X56" i="25"/>
  <c r="X153" i="25" s="1"/>
  <c r="W56" i="25"/>
  <c r="W119" i="25" s="1"/>
  <c r="V56" i="25"/>
  <c r="V119" i="25" s="1"/>
  <c r="U56" i="25"/>
  <c r="U119" i="25" s="1"/>
  <c r="T56" i="25"/>
  <c r="T119" i="25" s="1"/>
  <c r="S56" i="25"/>
  <c r="S119" i="25" s="1"/>
  <c r="R56" i="25"/>
  <c r="Q56" i="25"/>
  <c r="Q153" i="25" s="1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K153" i="25" s="1"/>
  <c r="J56" i="25"/>
  <c r="I56" i="25"/>
  <c r="I153" i="25" s="1"/>
  <c r="H56" i="25"/>
  <c r="H153" i="25" s="1"/>
  <c r="G56" i="25"/>
  <c r="G119" i="25" s="1"/>
  <c r="F56" i="25"/>
  <c r="F119" i="25" s="1"/>
  <c r="E56" i="25"/>
  <c r="E119" i="25" s="1"/>
  <c r="D56" i="25"/>
  <c r="D153" i="25" s="1"/>
  <c r="C56" i="25"/>
  <c r="C153" i="25" s="1"/>
  <c r="B56" i="25"/>
  <c r="Y43" i="25"/>
  <c r="Y152" i="25" s="1"/>
  <c r="X43" i="25"/>
  <c r="X152" i="25" s="1"/>
  <c r="W43" i="25"/>
  <c r="W152" i="25" s="1"/>
  <c r="V43" i="25"/>
  <c r="V116" i="25" s="1"/>
  <c r="U43" i="25"/>
  <c r="T43" i="25"/>
  <c r="T116" i="25" s="1"/>
  <c r="S43" i="25"/>
  <c r="S152" i="25" s="1"/>
  <c r="R43" i="25"/>
  <c r="R152" i="25" s="1"/>
  <c r="Q43" i="25"/>
  <c r="Q152" i="25" s="1"/>
  <c r="P43" i="25"/>
  <c r="P152" i="25" s="1"/>
  <c r="O43" i="25"/>
  <c r="O152" i="25" s="1"/>
  <c r="N43" i="25"/>
  <c r="N116" i="25" s="1"/>
  <c r="M43" i="25"/>
  <c r="L43" i="25"/>
  <c r="L116" i="25" s="1"/>
  <c r="K43" i="25"/>
  <c r="K152" i="25" s="1"/>
  <c r="J43" i="25"/>
  <c r="J152" i="25" s="1"/>
  <c r="I43" i="25"/>
  <c r="I152" i="25" s="1"/>
  <c r="H43" i="25"/>
  <c r="H152" i="25" s="1"/>
  <c r="G43" i="25"/>
  <c r="G152" i="25" s="1"/>
  <c r="F43" i="25"/>
  <c r="F152" i="25" s="1"/>
  <c r="E43" i="25"/>
  <c r="D43" i="25"/>
  <c r="D152" i="25" s="1"/>
  <c r="C43" i="25"/>
  <c r="C116" i="25" s="1"/>
  <c r="B43" i="25"/>
  <c r="B116" i="25" s="1"/>
  <c r="Y17" i="25"/>
  <c r="Y143" i="25" s="1"/>
  <c r="X17" i="25"/>
  <c r="X143" i="25" s="1"/>
  <c r="W17" i="25"/>
  <c r="W143" i="25" s="1"/>
  <c r="V17" i="25"/>
  <c r="V143" i="25" s="1"/>
  <c r="U17" i="25"/>
  <c r="U143" i="25" s="1"/>
  <c r="T17" i="25"/>
  <c r="T143" i="25" s="1"/>
  <c r="S17" i="25"/>
  <c r="S143" i="25" s="1"/>
  <c r="S136" i="25" s="1"/>
  <c r="R17" i="25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43" i="25" s="1"/>
  <c r="J17" i="25"/>
  <c r="I17" i="25"/>
  <c r="I143" i="25" s="1"/>
  <c r="H17" i="25"/>
  <c r="H143" i="25" s="1"/>
  <c r="G17" i="25"/>
  <c r="G143" i="25" s="1"/>
  <c r="F17" i="25"/>
  <c r="F143" i="25" s="1"/>
  <c r="E17" i="25"/>
  <c r="E143" i="25" s="1"/>
  <c r="D17" i="25"/>
  <c r="D143" i="25" s="1"/>
  <c r="C17" i="25"/>
  <c r="C143" i="25" s="1"/>
  <c r="B17" i="25"/>
  <c r="U75" i="24"/>
  <c r="U172" i="4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E68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U119" i="4" s="1"/>
  <c r="T60" i="24"/>
  <c r="S60" i="24"/>
  <c r="R60" i="24"/>
  <c r="Q60" i="24"/>
  <c r="P60" i="24"/>
  <c r="O60" i="24"/>
  <c r="O119" i="4" s="1"/>
  <c r="N60" i="24"/>
  <c r="M60" i="24"/>
  <c r="L60" i="24"/>
  <c r="K60" i="24"/>
  <c r="K119" i="4" s="1"/>
  <c r="J60" i="24"/>
  <c r="I60" i="24"/>
  <c r="I119" i="4" s="1"/>
  <c r="H60" i="24"/>
  <c r="G60" i="24"/>
  <c r="G119" i="4" s="1"/>
  <c r="F60" i="24"/>
  <c r="F119" i="4" s="1"/>
  <c r="E60" i="24"/>
  <c r="D60" i="24"/>
  <c r="D119" i="4" s="1"/>
  <c r="C60" i="24"/>
  <c r="B60" i="24"/>
  <c r="Y59" i="24"/>
  <c r="X59" i="24"/>
  <c r="W59" i="24"/>
  <c r="V59" i="24"/>
  <c r="U59" i="24"/>
  <c r="T59" i="24"/>
  <c r="S59" i="24"/>
  <c r="R59" i="24"/>
  <c r="R57" i="24" s="1"/>
  <c r="R116" i="4" s="1"/>
  <c r="Q59" i="24"/>
  <c r="Q118" i="4" s="1"/>
  <c r="P59" i="24"/>
  <c r="O59" i="24"/>
  <c r="N59" i="24"/>
  <c r="M59" i="24"/>
  <c r="L59" i="24"/>
  <c r="L57" i="24" s="1"/>
  <c r="L116" i="4" s="1"/>
  <c r="K59" i="24"/>
  <c r="J59" i="24"/>
  <c r="I59" i="24"/>
  <c r="H59" i="24"/>
  <c r="G59" i="24"/>
  <c r="F59" i="24"/>
  <c r="E59" i="24"/>
  <c r="E118" i="4" s="1"/>
  <c r="D59" i="24"/>
  <c r="C59" i="24"/>
  <c r="C118" i="4" s="1"/>
  <c r="B59" i="24"/>
  <c r="B118" i="4" s="1"/>
  <c r="Y58" i="24"/>
  <c r="Y57" i="24" s="1"/>
  <c r="Y116" i="4" s="1"/>
  <c r="X58" i="24"/>
  <c r="X117" i="4" s="1"/>
  <c r="W58" i="24"/>
  <c r="W57" i="24" s="1"/>
  <c r="W116" i="4" s="1"/>
  <c r="V58" i="24"/>
  <c r="V57" i="24" s="1"/>
  <c r="V116" i="4" s="1"/>
  <c r="U58" i="24"/>
  <c r="U57" i="24" s="1"/>
  <c r="U116" i="4" s="1"/>
  <c r="T58" i="24"/>
  <c r="S58" i="24"/>
  <c r="R58" i="24"/>
  <c r="Q58" i="24"/>
  <c r="P58" i="24"/>
  <c r="O58" i="24"/>
  <c r="N58" i="24"/>
  <c r="N57" i="24" s="1"/>
  <c r="N116" i="4" s="1"/>
  <c r="M58" i="24"/>
  <c r="M117" i="4" s="1"/>
  <c r="L58" i="24"/>
  <c r="K58" i="24"/>
  <c r="J58" i="24"/>
  <c r="J57" i="24" s="1"/>
  <c r="J116" i="4" s="1"/>
  <c r="I58" i="24"/>
  <c r="I117" i="4" s="1"/>
  <c r="H58" i="24"/>
  <c r="G58" i="24"/>
  <c r="F58" i="24"/>
  <c r="F117" i="4" s="1"/>
  <c r="E58" i="24"/>
  <c r="E117" i="4" s="1"/>
  <c r="D58" i="24"/>
  <c r="D117" i="4" s="1"/>
  <c r="C58" i="24"/>
  <c r="C117" i="4" s="1"/>
  <c r="B58" i="24"/>
  <c r="T57" i="24"/>
  <c r="T116" i="4" s="1"/>
  <c r="S57" i="24"/>
  <c r="Y55" i="24"/>
  <c r="Y72" i="4" s="1"/>
  <c r="Y145" i="4" s="1"/>
  <c r="X55" i="24"/>
  <c r="W55" i="24"/>
  <c r="W77" i="24" s="1"/>
  <c r="W174" i="4" s="1"/>
  <c r="V55" i="24"/>
  <c r="U55" i="24"/>
  <c r="U69" i="24" s="1"/>
  <c r="T55" i="24"/>
  <c r="S55" i="24"/>
  <c r="R55" i="24"/>
  <c r="R77" i="24" s="1"/>
  <c r="Q55" i="24"/>
  <c r="P55" i="24"/>
  <c r="O55" i="24"/>
  <c r="N55" i="24"/>
  <c r="N77" i="24" s="1"/>
  <c r="M55" i="24"/>
  <c r="M69" i="24" s="1"/>
  <c r="L55" i="24"/>
  <c r="K55" i="24"/>
  <c r="J55" i="24"/>
  <c r="I55" i="24"/>
  <c r="H55" i="24"/>
  <c r="G55" i="24"/>
  <c r="F55" i="24"/>
  <c r="E55" i="24"/>
  <c r="D55" i="24"/>
  <c r="D72" i="4" s="1"/>
  <c r="C55" i="24"/>
  <c r="C52" i="24" s="1"/>
  <c r="C69" i="4" s="1"/>
  <c r="B55" i="24"/>
  <c r="Y54" i="24"/>
  <c r="X54" i="24"/>
  <c r="W54" i="24"/>
  <c r="V54" i="24"/>
  <c r="V76" i="24" s="1"/>
  <c r="U54" i="24"/>
  <c r="U76" i="24" s="1"/>
  <c r="T54" i="24"/>
  <c r="S54" i="24"/>
  <c r="S76" i="24" s="1"/>
  <c r="R54" i="24"/>
  <c r="Q54" i="24"/>
  <c r="P54" i="24"/>
  <c r="O54" i="24"/>
  <c r="N54" i="24"/>
  <c r="N76" i="24" s="1"/>
  <c r="N173" i="4" s="1"/>
  <c r="M54" i="24"/>
  <c r="M68" i="24" s="1"/>
  <c r="L54" i="24"/>
  <c r="K54" i="24"/>
  <c r="J54" i="24"/>
  <c r="J76" i="24" s="1"/>
  <c r="I54" i="24"/>
  <c r="H54" i="24"/>
  <c r="G54" i="24"/>
  <c r="F54" i="24"/>
  <c r="F68" i="24" s="1"/>
  <c r="E54" i="24"/>
  <c r="E76" i="24" s="1"/>
  <c r="E173" i="4" s="1"/>
  <c r="D54" i="24"/>
  <c r="C54" i="24"/>
  <c r="B54" i="24"/>
  <c r="Y53" i="24"/>
  <c r="X53" i="24"/>
  <c r="X52" i="24" s="1"/>
  <c r="X69" i="4" s="1"/>
  <c r="W53" i="24"/>
  <c r="V53" i="24"/>
  <c r="V75" i="24" s="1"/>
  <c r="V172" i="4" s="1"/>
  <c r="U53" i="24"/>
  <c r="U67" i="24" s="1"/>
  <c r="T53" i="24"/>
  <c r="S53" i="24"/>
  <c r="S75" i="24" s="1"/>
  <c r="R53" i="24"/>
  <c r="R75" i="24" s="1"/>
  <c r="Q53" i="24"/>
  <c r="Q52" i="24" s="1"/>
  <c r="P53" i="24"/>
  <c r="O53" i="24"/>
  <c r="O75" i="24" s="1"/>
  <c r="O172" i="4" s="1"/>
  <c r="N53" i="24"/>
  <c r="N75" i="24" s="1"/>
  <c r="M53" i="24"/>
  <c r="M67" i="24" s="1"/>
  <c r="L53" i="24"/>
  <c r="K53" i="24"/>
  <c r="K75" i="24" s="1"/>
  <c r="K172" i="4" s="1"/>
  <c r="J53" i="24"/>
  <c r="J75" i="24" s="1"/>
  <c r="J172" i="4" s="1"/>
  <c r="I53" i="24"/>
  <c r="H53" i="24"/>
  <c r="H70" i="4" s="1"/>
  <c r="H143" i="4" s="1"/>
  <c r="G53" i="24"/>
  <c r="G75" i="24" s="1"/>
  <c r="G172" i="4" s="1"/>
  <c r="F53" i="24"/>
  <c r="F75" i="24" s="1"/>
  <c r="E53" i="24"/>
  <c r="E75" i="24" s="1"/>
  <c r="E172" i="4" s="1"/>
  <c r="D53" i="24"/>
  <c r="C53" i="24"/>
  <c r="C75" i="24" s="1"/>
  <c r="B53" i="24"/>
  <c r="B75" i="24" s="1"/>
  <c r="B172" i="4" s="1"/>
  <c r="I52" i="24"/>
  <c r="H52" i="24"/>
  <c r="H69" i="4" s="1"/>
  <c r="G52" i="24"/>
  <c r="G69" i="4" s="1"/>
  <c r="F52" i="24"/>
  <c r="F69" i="4" s="1"/>
  <c r="F142" i="4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X4" i="24"/>
  <c r="X3" i="24" s="1"/>
  <c r="X17" i="4" s="1"/>
  <c r="W4" i="24"/>
  <c r="W3" i="24" s="1"/>
  <c r="V4" i="24"/>
  <c r="U4" i="24"/>
  <c r="U3" i="24" s="1"/>
  <c r="T4" i="24"/>
  <c r="S4" i="24"/>
  <c r="R4" i="24"/>
  <c r="Q4" i="24"/>
  <c r="P4" i="24"/>
  <c r="O4" i="24"/>
  <c r="N4" i="24"/>
  <c r="M4" i="24"/>
  <c r="L4" i="24"/>
  <c r="K4" i="24"/>
  <c r="J4" i="24"/>
  <c r="J3" i="24" s="1"/>
  <c r="J17" i="4" s="1"/>
  <c r="I4" i="24"/>
  <c r="I3" i="24" s="1"/>
  <c r="I17" i="4" s="1"/>
  <c r="H4" i="24"/>
  <c r="H3" i="24" s="1"/>
  <c r="H17" i="4" s="1"/>
  <c r="G4" i="24"/>
  <c r="G3" i="24" s="1"/>
  <c r="G17" i="4" s="1"/>
  <c r="F4" i="24"/>
  <c r="E4" i="24"/>
  <c r="D4" i="24"/>
  <c r="D3" i="24" s="1"/>
  <c r="D17" i="4" s="1"/>
  <c r="C4" i="24"/>
  <c r="C3" i="24" s="1"/>
  <c r="C17" i="4" s="1"/>
  <c r="B4" i="24"/>
  <c r="Y3" i="24"/>
  <c r="V3" i="24"/>
  <c r="T3" i="24"/>
  <c r="S3" i="24"/>
  <c r="S17" i="4" s="1"/>
  <c r="R3" i="24"/>
  <c r="R17" i="4" s="1"/>
  <c r="Q3" i="24"/>
  <c r="Q17" i="4" s="1"/>
  <c r="P3" i="24"/>
  <c r="P17" i="4" s="1"/>
  <c r="O3" i="24"/>
  <c r="O17" i="4" s="1"/>
  <c r="N3" i="24"/>
  <c r="M3" i="24"/>
  <c r="L3" i="24"/>
  <c r="K3" i="24"/>
  <c r="F3" i="24"/>
  <c r="E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V213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T203" i="23"/>
  <c r="D202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2" i="23"/>
  <c r="I192" i="23"/>
  <c r="H192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I144" i="23"/>
  <c r="I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0" i="23"/>
  <c r="I140" i="23"/>
  <c r="Y139" i="23"/>
  <c r="I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I137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W119" i="23"/>
  <c r="W213" i="23" s="1"/>
  <c r="V119" i="23"/>
  <c r="U119" i="23"/>
  <c r="T119" i="23"/>
  <c r="S119" i="23"/>
  <c r="R119" i="23"/>
  <c r="Q119" i="23"/>
  <c r="Q213" i="23" s="1"/>
  <c r="P119" i="23"/>
  <c r="P213" i="23" s="1"/>
  <c r="O119" i="23"/>
  <c r="O213" i="23" s="1"/>
  <c r="N119" i="23"/>
  <c r="N213" i="23" s="1"/>
  <c r="M119" i="23"/>
  <c r="L119" i="23"/>
  <c r="L99" i="23" s="1"/>
  <c r="K119" i="23"/>
  <c r="J119" i="23"/>
  <c r="I119" i="23"/>
  <c r="H119" i="23"/>
  <c r="G119" i="23"/>
  <c r="G213" i="23" s="1"/>
  <c r="F119" i="23"/>
  <c r="F213" i="23" s="1"/>
  <c r="E119" i="23"/>
  <c r="D119" i="23"/>
  <c r="C119" i="23"/>
  <c r="B119" i="23"/>
  <c r="Y110" i="23"/>
  <c r="Y211" i="23" s="1"/>
  <c r="X110" i="23"/>
  <c r="X211" i="23" s="1"/>
  <c r="W110" i="23"/>
  <c r="W211" i="23" s="1"/>
  <c r="V110" i="23"/>
  <c r="V99" i="23" s="1"/>
  <c r="U110" i="23"/>
  <c r="U211" i="23" s="1"/>
  <c r="T110" i="23"/>
  <c r="T211" i="23" s="1"/>
  <c r="S110" i="23"/>
  <c r="S99" i="23" s="1"/>
  <c r="R110" i="23"/>
  <c r="Q110" i="23"/>
  <c r="Q211" i="23" s="1"/>
  <c r="P110" i="23"/>
  <c r="P211" i="23" s="1"/>
  <c r="O110" i="23"/>
  <c r="O211" i="23" s="1"/>
  <c r="N110" i="23"/>
  <c r="N211" i="23" s="1"/>
  <c r="M110" i="23"/>
  <c r="M211" i="23" s="1"/>
  <c r="L110" i="23"/>
  <c r="L211" i="23" s="1"/>
  <c r="K110" i="23"/>
  <c r="K99" i="23" s="1"/>
  <c r="K62" i="20" s="1"/>
  <c r="K115" i="4" s="1"/>
  <c r="J110" i="23"/>
  <c r="I110" i="23"/>
  <c r="I211" i="23" s="1"/>
  <c r="H110" i="23"/>
  <c r="H211" i="23" s="1"/>
  <c r="G110" i="23"/>
  <c r="G211" i="23" s="1"/>
  <c r="F110" i="23"/>
  <c r="F211" i="23" s="1"/>
  <c r="E110" i="23"/>
  <c r="E211" i="23" s="1"/>
  <c r="D110" i="23"/>
  <c r="D211" i="23" s="1"/>
  <c r="C110" i="23"/>
  <c r="C99" i="23" s="1"/>
  <c r="B110" i="23"/>
  <c r="Q99" i="23"/>
  <c r="Q172" i="23" s="1"/>
  <c r="P99" i="23"/>
  <c r="P172" i="23" s="1"/>
  <c r="Y89" i="23"/>
  <c r="Y203" i="23" s="1"/>
  <c r="X89" i="23"/>
  <c r="X203" i="23" s="1"/>
  <c r="W89" i="23"/>
  <c r="V89" i="23"/>
  <c r="U89" i="23"/>
  <c r="T89" i="23"/>
  <c r="S89" i="23"/>
  <c r="S48" i="23" s="1"/>
  <c r="S61" i="20" s="1"/>
  <c r="S114" i="4" s="1"/>
  <c r="R89" i="23"/>
  <c r="Q89" i="23"/>
  <c r="Q48" i="23" s="1"/>
  <c r="P89" i="23"/>
  <c r="P48" i="23" s="1"/>
  <c r="O89" i="23"/>
  <c r="O203" i="23" s="1"/>
  <c r="N89" i="23"/>
  <c r="N203" i="23" s="1"/>
  <c r="M89" i="23"/>
  <c r="L89" i="23"/>
  <c r="L203" i="23" s="1"/>
  <c r="K89" i="23"/>
  <c r="J89" i="23"/>
  <c r="I89" i="23"/>
  <c r="H89" i="23"/>
  <c r="G89" i="23"/>
  <c r="F89" i="23"/>
  <c r="E89" i="23"/>
  <c r="E203" i="23" s="1"/>
  <c r="D89" i="23"/>
  <c r="D203" i="23" s="1"/>
  <c r="C89" i="23"/>
  <c r="C48" i="23" s="1"/>
  <c r="B89" i="23"/>
  <c r="Y79" i="23"/>
  <c r="Y202" i="23" s="1"/>
  <c r="X79" i="23"/>
  <c r="X202" i="23" s="1"/>
  <c r="W79" i="23"/>
  <c r="W202" i="23" s="1"/>
  <c r="V79" i="23"/>
  <c r="V202" i="23" s="1"/>
  <c r="U79" i="23"/>
  <c r="U202" i="23" s="1"/>
  <c r="T79" i="23"/>
  <c r="T202" i="23" s="1"/>
  <c r="S79" i="23"/>
  <c r="R79" i="23"/>
  <c r="Q79" i="23"/>
  <c r="Q202" i="23" s="1"/>
  <c r="P79" i="23"/>
  <c r="P202" i="23" s="1"/>
  <c r="O79" i="23"/>
  <c r="O202" i="23" s="1"/>
  <c r="N79" i="23"/>
  <c r="N202" i="23" s="1"/>
  <c r="M79" i="23"/>
  <c r="M202" i="23" s="1"/>
  <c r="L79" i="23"/>
  <c r="L48" i="23" s="1"/>
  <c r="L61" i="20" s="1"/>
  <c r="L114" i="4" s="1"/>
  <c r="K79" i="23"/>
  <c r="J79" i="23"/>
  <c r="I79" i="23"/>
  <c r="I202" i="23" s="1"/>
  <c r="H79" i="23"/>
  <c r="H202" i="23" s="1"/>
  <c r="G79" i="23"/>
  <c r="G202" i="23" s="1"/>
  <c r="F79" i="23"/>
  <c r="F202" i="23" s="1"/>
  <c r="E79" i="23"/>
  <c r="E202" i="23" s="1"/>
  <c r="D79" i="23"/>
  <c r="C79" i="23"/>
  <c r="B79" i="23"/>
  <c r="Y60" i="23"/>
  <c r="Y48" i="23" s="1"/>
  <c r="X60" i="23"/>
  <c r="X48" i="23" s="1"/>
  <c r="X61" i="20" s="1"/>
  <c r="X114" i="4" s="1"/>
  <c r="W60" i="23"/>
  <c r="V60" i="23"/>
  <c r="U60" i="23"/>
  <c r="U201" i="23" s="1"/>
  <c r="T60" i="23"/>
  <c r="T201" i="23" s="1"/>
  <c r="S60" i="23"/>
  <c r="R60" i="23"/>
  <c r="Q60" i="23"/>
  <c r="Q201" i="23" s="1"/>
  <c r="P60" i="23"/>
  <c r="P201" i="23" s="1"/>
  <c r="O60" i="23"/>
  <c r="N60" i="23"/>
  <c r="M60" i="23"/>
  <c r="L60" i="23"/>
  <c r="L201" i="23" s="1"/>
  <c r="K60" i="23"/>
  <c r="K48" i="23" s="1"/>
  <c r="K61" i="20" s="1"/>
  <c r="K114" i="4" s="1"/>
  <c r="J60" i="23"/>
  <c r="J48" i="23" s="1"/>
  <c r="J61" i="20" s="1"/>
  <c r="J114" i="4" s="1"/>
  <c r="I60" i="23"/>
  <c r="I201" i="23" s="1"/>
  <c r="H60" i="23"/>
  <c r="H201" i="23" s="1"/>
  <c r="G60" i="23"/>
  <c r="G48" i="23" s="1"/>
  <c r="F60" i="23"/>
  <c r="E60" i="23"/>
  <c r="D60" i="23"/>
  <c r="D48" i="23" s="1"/>
  <c r="C60" i="23"/>
  <c r="B60" i="23"/>
  <c r="Y33" i="23"/>
  <c r="Y141" i="23" s="1"/>
  <c r="X33" i="23"/>
  <c r="X192" i="23" s="1"/>
  <c r="W33" i="23"/>
  <c r="W5" i="23" s="1"/>
  <c r="V33" i="23"/>
  <c r="V192" i="23" s="1"/>
  <c r="U33" i="23"/>
  <c r="U192" i="23" s="1"/>
  <c r="T33" i="23"/>
  <c r="T5" i="23" s="1"/>
  <c r="S33" i="23"/>
  <c r="S5" i="23" s="1"/>
  <c r="R33" i="23"/>
  <c r="R5" i="23" s="1"/>
  <c r="R60" i="20" s="1"/>
  <c r="R113" i="4" s="1"/>
  <c r="Q33" i="23"/>
  <c r="Q192" i="23" s="1"/>
  <c r="P33" i="23"/>
  <c r="P192" i="23" s="1"/>
  <c r="O33" i="23"/>
  <c r="N33" i="23"/>
  <c r="N192" i="23" s="1"/>
  <c r="N183" i="23" s="1"/>
  <c r="M33" i="23"/>
  <c r="M192" i="23" s="1"/>
  <c r="L33" i="23"/>
  <c r="K33" i="23"/>
  <c r="J33" i="23"/>
  <c r="I33" i="23"/>
  <c r="H33" i="23"/>
  <c r="G33" i="23"/>
  <c r="G5" i="23" s="1"/>
  <c r="F33" i="23"/>
  <c r="E33" i="23"/>
  <c r="E192" i="23" s="1"/>
  <c r="D33" i="23"/>
  <c r="C33" i="23"/>
  <c r="B33" i="23"/>
  <c r="Y5" i="23"/>
  <c r="Y144" i="23" s="1"/>
  <c r="V5" i="23"/>
  <c r="V140" i="23" s="1"/>
  <c r="Q5" i="23"/>
  <c r="Q143" i="23" s="1"/>
  <c r="P5" i="23"/>
  <c r="P140" i="23" s="1"/>
  <c r="O5" i="23"/>
  <c r="O60" i="20" s="1"/>
  <c r="N5" i="23"/>
  <c r="N140" i="23" s="1"/>
  <c r="M5" i="23"/>
  <c r="M144" i="23" s="1"/>
  <c r="L5" i="23"/>
  <c r="L57" i="20" s="1"/>
  <c r="L56" i="20" s="1"/>
  <c r="K5" i="23"/>
  <c r="J5" i="23"/>
  <c r="J60" i="20" s="1"/>
  <c r="J113" i="4" s="1"/>
  <c r="I5" i="23"/>
  <c r="D5" i="23"/>
  <c r="D60" i="20" s="1"/>
  <c r="C5" i="23"/>
  <c r="B5" i="23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N165" i="22" s="1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5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H165" i="22" s="1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J165" i="22" s="1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B165" i="22" s="1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L165" i="22" s="1"/>
  <c r="K167" i="22"/>
  <c r="K165" i="22" s="1"/>
  <c r="J167" i="22"/>
  <c r="I167" i="22"/>
  <c r="H167" i="22"/>
  <c r="G167" i="22"/>
  <c r="F167" i="22"/>
  <c r="E167" i="22"/>
  <c r="D167" i="22"/>
  <c r="C167" i="22"/>
  <c r="B167" i="22"/>
  <c r="Y166" i="22"/>
  <c r="Y165" i="22" s="1"/>
  <c r="X166" i="22"/>
  <c r="W166" i="22"/>
  <c r="V166" i="22"/>
  <c r="U166" i="22"/>
  <c r="T166" i="22"/>
  <c r="T165" i="22" s="1"/>
  <c r="S166" i="22"/>
  <c r="S165" i="22" s="1"/>
  <c r="R166" i="22"/>
  <c r="R165" i="22" s="1"/>
  <c r="Q166" i="22"/>
  <c r="Q165" i="22" s="1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B166" i="22"/>
  <c r="I165" i="22"/>
  <c r="D165" i="22"/>
  <c r="C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B146" i="22" s="1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D160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T157" i="22"/>
  <c r="K157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Y146" i="22" s="1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L146" i="22" s="1"/>
  <c r="K149" i="22"/>
  <c r="J149" i="22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U146" i="22" s="1"/>
  <c r="T148" i="22"/>
  <c r="S148" i="22"/>
  <c r="R148" i="22"/>
  <c r="Q148" i="22"/>
  <c r="P148" i="22"/>
  <c r="O148" i="22"/>
  <c r="N148" i="22"/>
  <c r="M148" i="22"/>
  <c r="L148" i="22"/>
  <c r="K148" i="22"/>
  <c r="J148" i="22"/>
  <c r="J146" i="22" s="1"/>
  <c r="I148" i="22"/>
  <c r="I146" i="22" s="1"/>
  <c r="H148" i="22"/>
  <c r="G148" i="22"/>
  <c r="F148" i="22"/>
  <c r="E148" i="22"/>
  <c r="D148" i="22"/>
  <c r="C148" i="22"/>
  <c r="B148" i="22"/>
  <c r="Y147" i="22"/>
  <c r="X147" i="22"/>
  <c r="W147" i="22"/>
  <c r="V147" i="22"/>
  <c r="U147" i="22"/>
  <c r="T147" i="22"/>
  <c r="T146" i="22" s="1"/>
  <c r="S147" i="22"/>
  <c r="R147" i="22"/>
  <c r="R146" i="22" s="1"/>
  <c r="Q147" i="22"/>
  <c r="Q146" i="22" s="1"/>
  <c r="P147" i="22"/>
  <c r="O147" i="22"/>
  <c r="N147" i="22"/>
  <c r="M147" i="22"/>
  <c r="M146" i="22" s="1"/>
  <c r="L147" i="22"/>
  <c r="K147" i="22"/>
  <c r="J147" i="22"/>
  <c r="I147" i="22"/>
  <c r="H147" i="22"/>
  <c r="G147" i="22"/>
  <c r="F147" i="22"/>
  <c r="E147" i="22"/>
  <c r="D147" i="22"/>
  <c r="C147" i="22"/>
  <c r="B147" i="22"/>
  <c r="E146" i="22"/>
  <c r="D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R141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B132" i="22" s="1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R132" i="22" s="1"/>
  <c r="Q133" i="22"/>
  <c r="P133" i="22"/>
  <c r="O133" i="22"/>
  <c r="N133" i="22"/>
  <c r="M133" i="22"/>
  <c r="L133" i="22"/>
  <c r="K133" i="22"/>
  <c r="J133" i="22"/>
  <c r="J132" i="22" s="1"/>
  <c r="I133" i="22"/>
  <c r="H133" i="22"/>
  <c r="G133" i="22"/>
  <c r="F133" i="22"/>
  <c r="E133" i="22"/>
  <c r="D133" i="22"/>
  <c r="C133" i="22"/>
  <c r="B133" i="22"/>
  <c r="Y119" i="22"/>
  <c r="X119" i="22"/>
  <c r="X175" i="22" s="1"/>
  <c r="W119" i="22"/>
  <c r="V119" i="22"/>
  <c r="V175" i="22" s="1"/>
  <c r="U119" i="22"/>
  <c r="U175" i="22" s="1"/>
  <c r="T119" i="22"/>
  <c r="T175" i="22" s="1"/>
  <c r="S119" i="22"/>
  <c r="S175" i="22" s="1"/>
  <c r="R119" i="22"/>
  <c r="Q119" i="22"/>
  <c r="P119" i="22"/>
  <c r="O119" i="22"/>
  <c r="N119" i="22"/>
  <c r="M119" i="22"/>
  <c r="L119" i="22"/>
  <c r="K119" i="22"/>
  <c r="J119" i="22"/>
  <c r="I119" i="22"/>
  <c r="H119" i="22"/>
  <c r="H175" i="22" s="1"/>
  <c r="G119" i="22"/>
  <c r="F119" i="22"/>
  <c r="E119" i="22"/>
  <c r="E175" i="22" s="1"/>
  <c r="D119" i="22"/>
  <c r="C119" i="22"/>
  <c r="B119" i="22"/>
  <c r="Y110" i="22"/>
  <c r="X110" i="22"/>
  <c r="W110" i="22"/>
  <c r="V110" i="22"/>
  <c r="V171" i="22" s="1"/>
  <c r="U110" i="22"/>
  <c r="T110" i="22"/>
  <c r="S110" i="22"/>
  <c r="S171" i="22" s="1"/>
  <c r="R110" i="22"/>
  <c r="Q110" i="22"/>
  <c r="P110" i="22"/>
  <c r="P171" i="22" s="1"/>
  <c r="O110" i="22"/>
  <c r="N110" i="22"/>
  <c r="N171" i="22" s="1"/>
  <c r="M110" i="22"/>
  <c r="L110" i="22"/>
  <c r="K110" i="22"/>
  <c r="J110" i="22"/>
  <c r="I110" i="22"/>
  <c r="H110" i="22"/>
  <c r="G110" i="22"/>
  <c r="F110" i="22"/>
  <c r="F171" i="22" s="1"/>
  <c r="E110" i="22"/>
  <c r="E171" i="22" s="1"/>
  <c r="D110" i="22"/>
  <c r="D171" i="22" s="1"/>
  <c r="C110" i="22"/>
  <c r="B110" i="22"/>
  <c r="Y89" i="22"/>
  <c r="X89" i="22"/>
  <c r="W89" i="22"/>
  <c r="V89" i="22"/>
  <c r="U89" i="22"/>
  <c r="U160" i="22" s="1"/>
  <c r="T89" i="22"/>
  <c r="T160" i="22" s="1"/>
  <c r="S89" i="22"/>
  <c r="S160" i="22" s="1"/>
  <c r="R89" i="22"/>
  <c r="Q89" i="22"/>
  <c r="P89" i="22"/>
  <c r="P160" i="22" s="1"/>
  <c r="O89" i="22"/>
  <c r="O203" i="22" s="1"/>
  <c r="N89" i="22"/>
  <c r="M89" i="22"/>
  <c r="L89" i="22"/>
  <c r="K89" i="22"/>
  <c r="K160" i="22" s="1"/>
  <c r="J89" i="22"/>
  <c r="I89" i="22"/>
  <c r="H89" i="22"/>
  <c r="H160" i="22" s="1"/>
  <c r="G89" i="22"/>
  <c r="G160" i="22" s="1"/>
  <c r="F89" i="22"/>
  <c r="F160" i="22" s="1"/>
  <c r="E89" i="22"/>
  <c r="D89" i="22"/>
  <c r="C89" i="22"/>
  <c r="B89" i="22"/>
  <c r="Y79" i="22"/>
  <c r="X79" i="22"/>
  <c r="W79" i="22"/>
  <c r="W157" i="22" s="1"/>
  <c r="V79" i="22"/>
  <c r="V157" i="22" s="1"/>
  <c r="U79" i="22"/>
  <c r="U157" i="22" s="1"/>
  <c r="T79" i="22"/>
  <c r="S79" i="22"/>
  <c r="R79" i="22"/>
  <c r="Q79" i="22"/>
  <c r="P79" i="22"/>
  <c r="O79" i="22"/>
  <c r="N79" i="22"/>
  <c r="M79" i="22"/>
  <c r="M157" i="22" s="1"/>
  <c r="L79" i="22"/>
  <c r="L157" i="22" s="1"/>
  <c r="K79" i="22"/>
  <c r="K202" i="22" s="1"/>
  <c r="J79" i="22"/>
  <c r="I79" i="22"/>
  <c r="H79" i="22"/>
  <c r="H157" i="22" s="1"/>
  <c r="G79" i="22"/>
  <c r="F79" i="22"/>
  <c r="E79" i="22"/>
  <c r="D79" i="22"/>
  <c r="C79" i="22"/>
  <c r="C157" i="22" s="1"/>
  <c r="B79" i="22"/>
  <c r="Y60" i="22"/>
  <c r="X60" i="22"/>
  <c r="X153" i="22" s="1"/>
  <c r="W60" i="22"/>
  <c r="W153" i="22" s="1"/>
  <c r="V60" i="22"/>
  <c r="V153" i="22" s="1"/>
  <c r="U60" i="22"/>
  <c r="U153" i="22" s="1"/>
  <c r="T60" i="22"/>
  <c r="T153" i="22" s="1"/>
  <c r="S60" i="22"/>
  <c r="R60" i="22"/>
  <c r="R153" i="22" s="1"/>
  <c r="Q60" i="22"/>
  <c r="P60" i="22"/>
  <c r="P153" i="22" s="1"/>
  <c r="O60" i="22"/>
  <c r="O153" i="22" s="1"/>
  <c r="N60" i="22"/>
  <c r="N153" i="22" s="1"/>
  <c r="M60" i="22"/>
  <c r="M153" i="22" s="1"/>
  <c r="L60" i="22"/>
  <c r="L153" i="22" s="1"/>
  <c r="K60" i="22"/>
  <c r="J60" i="22"/>
  <c r="J153" i="22" s="1"/>
  <c r="I60" i="22"/>
  <c r="H60" i="22"/>
  <c r="G60" i="22"/>
  <c r="G153" i="22" s="1"/>
  <c r="F60" i="22"/>
  <c r="F153" i="22" s="1"/>
  <c r="E60" i="22"/>
  <c r="E153" i="22" s="1"/>
  <c r="D60" i="22"/>
  <c r="D153" i="22" s="1"/>
  <c r="C60" i="22"/>
  <c r="C153" i="22" s="1"/>
  <c r="B60" i="22"/>
  <c r="B153" i="22" s="1"/>
  <c r="Y33" i="22"/>
  <c r="X33" i="22"/>
  <c r="W33" i="22"/>
  <c r="V33" i="22"/>
  <c r="U33" i="22"/>
  <c r="T33" i="22"/>
  <c r="S33" i="22"/>
  <c r="R33" i="22"/>
  <c r="Q33" i="22"/>
  <c r="P33" i="22"/>
  <c r="O33" i="22"/>
  <c r="O141" i="22" s="1"/>
  <c r="N33" i="22"/>
  <c r="N141" i="22" s="1"/>
  <c r="M33" i="22"/>
  <c r="L33" i="22"/>
  <c r="K33" i="22"/>
  <c r="J33" i="22"/>
  <c r="J141" i="22" s="1"/>
  <c r="I33" i="22"/>
  <c r="H33" i="22"/>
  <c r="G33" i="22"/>
  <c r="G141" i="22" s="1"/>
  <c r="F33" i="22"/>
  <c r="F141" i="22" s="1"/>
  <c r="E33" i="22"/>
  <c r="E141" i="22" s="1"/>
  <c r="D33" i="22"/>
  <c r="D141" i="22" s="1"/>
  <c r="C33" i="22"/>
  <c r="C192" i="22" s="1"/>
  <c r="B33" i="22"/>
  <c r="B141" i="22" s="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K165" i="21" s="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G165" i="21" s="1"/>
  <c r="F172" i="21"/>
  <c r="E172" i="21"/>
  <c r="D172" i="21"/>
  <c r="C172" i="21"/>
  <c r="B172" i="21"/>
  <c r="W171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Y165" i="21" s="1"/>
  <c r="X168" i="21"/>
  <c r="X165" i="21" s="1"/>
  <c r="W168" i="21"/>
  <c r="W165" i="21" s="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V165" i="21" s="1"/>
  <c r="U167" i="21"/>
  <c r="T167" i="21"/>
  <c r="S167" i="21"/>
  <c r="S165" i="21" s="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F165" i="21" s="1"/>
  <c r="E167" i="21"/>
  <c r="D167" i="21"/>
  <c r="C167" i="21"/>
  <c r="B167" i="21"/>
  <c r="Y166" i="21"/>
  <c r="X166" i="21"/>
  <c r="W166" i="21"/>
  <c r="V166" i="21"/>
  <c r="U166" i="21"/>
  <c r="U165" i="21" s="1"/>
  <c r="T166" i="21"/>
  <c r="T165" i="21" s="1"/>
  <c r="S166" i="21"/>
  <c r="R166" i="21"/>
  <c r="R165" i="21" s="1"/>
  <c r="Q166" i="21"/>
  <c r="Q165" i="21" s="1"/>
  <c r="P166" i="21"/>
  <c r="P165" i="21" s="1"/>
  <c r="O166" i="21"/>
  <c r="O165" i="21" s="1"/>
  <c r="N166" i="21"/>
  <c r="M166" i="21"/>
  <c r="L166" i="21"/>
  <c r="K166" i="21"/>
  <c r="J166" i="21"/>
  <c r="I166" i="21"/>
  <c r="H166" i="21"/>
  <c r="G166" i="21"/>
  <c r="F166" i="21"/>
  <c r="E166" i="21"/>
  <c r="E165" i="21" s="1"/>
  <c r="D166" i="21"/>
  <c r="D165" i="21" s="1"/>
  <c r="C166" i="21"/>
  <c r="C165" i="21" s="1"/>
  <c r="B166" i="21"/>
  <c r="B165" i="21" s="1"/>
  <c r="N165" i="21"/>
  <c r="M165" i="21"/>
  <c r="L165" i="21"/>
  <c r="J165" i="21"/>
  <c r="I165" i="21"/>
  <c r="H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W160" i="21"/>
  <c r="V160" i="21"/>
  <c r="O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7" i="21"/>
  <c r="V157" i="21"/>
  <c r="O157" i="21"/>
  <c r="N157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B146" i="21" s="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3" i="21"/>
  <c r="V153" i="21"/>
  <c r="N153" i="21"/>
  <c r="G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S146" i="21" s="1"/>
  <c r="R150" i="21"/>
  <c r="R146" i="21" s="1"/>
  <c r="Q150" i="21"/>
  <c r="Q146" i="21" s="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P146" i="21" s="1"/>
  <c r="O149" i="21"/>
  <c r="O146" i="21" s="1"/>
  <c r="N149" i="21"/>
  <c r="N146" i="21" s="1"/>
  <c r="M149" i="21"/>
  <c r="M146" i="21" s="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X146" i="21" s="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L146" i="21" s="1"/>
  <c r="K148" i="21"/>
  <c r="J148" i="21"/>
  <c r="I148" i="21"/>
  <c r="I146" i="21" s="1"/>
  <c r="H148" i="21"/>
  <c r="G148" i="21"/>
  <c r="F148" i="21"/>
  <c r="E148" i="21"/>
  <c r="D148" i="21"/>
  <c r="C148" i="21"/>
  <c r="B148" i="21"/>
  <c r="Y147" i="21"/>
  <c r="X147" i="21"/>
  <c r="W147" i="21"/>
  <c r="W146" i="21" s="1"/>
  <c r="V147" i="21"/>
  <c r="V146" i="21" s="1"/>
  <c r="U147" i="21"/>
  <c r="U146" i="21" s="1"/>
  <c r="T147" i="21"/>
  <c r="T146" i="21" s="1"/>
  <c r="S147" i="21"/>
  <c r="R147" i="21"/>
  <c r="Q147" i="21"/>
  <c r="P147" i="21"/>
  <c r="O147" i="21"/>
  <c r="N147" i="21"/>
  <c r="M147" i="21"/>
  <c r="L147" i="21"/>
  <c r="K147" i="21"/>
  <c r="K146" i="21" s="1"/>
  <c r="J147" i="21"/>
  <c r="J146" i="21" s="1"/>
  <c r="I147" i="21"/>
  <c r="H147" i="21"/>
  <c r="H146" i="21" s="1"/>
  <c r="G147" i="21"/>
  <c r="G146" i="21" s="1"/>
  <c r="F147" i="21"/>
  <c r="F146" i="21" s="1"/>
  <c r="E147" i="21"/>
  <c r="E146" i="21" s="1"/>
  <c r="D147" i="21"/>
  <c r="C147" i="21"/>
  <c r="B147" i="21"/>
  <c r="Y146" i="21"/>
  <c r="D146" i="21"/>
  <c r="C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T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T132" i="21" s="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Y213" i="21" s="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X110" i="21"/>
  <c r="X211" i="21" s="1"/>
  <c r="W110" i="21"/>
  <c r="W211" i="21" s="1"/>
  <c r="V110" i="21"/>
  <c r="V211" i="21" s="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P205" i="21" s="1"/>
  <c r="O110" i="21"/>
  <c r="O211" i="21" s="1"/>
  <c r="N110" i="21"/>
  <c r="N211" i="21" s="1"/>
  <c r="N205" i="21" s="1"/>
  <c r="M110" i="21"/>
  <c r="M211" i="21" s="1"/>
  <c r="M205" i="21" s="1"/>
  <c r="L110" i="21"/>
  <c r="L211" i="21" s="1"/>
  <c r="K110" i="21"/>
  <c r="K211" i="21" s="1"/>
  <c r="J110" i="21"/>
  <c r="J211" i="21" s="1"/>
  <c r="I110" i="21"/>
  <c r="I211" i="21" s="1"/>
  <c r="H110" i="21"/>
  <c r="H211" i="21" s="1"/>
  <c r="G110" i="21"/>
  <c r="G211" i="21" s="1"/>
  <c r="F110" i="21"/>
  <c r="F211" i="21" s="1"/>
  <c r="E110" i="21"/>
  <c r="E211" i="21" s="1"/>
  <c r="D110" i="21"/>
  <c r="D211" i="21" s="1"/>
  <c r="C110" i="21"/>
  <c r="C211" i="21" s="1"/>
  <c r="B110" i="21"/>
  <c r="B211" i="21" s="1"/>
  <c r="Y89" i="21"/>
  <c r="Y203" i="21" s="1"/>
  <c r="X89" i="21"/>
  <c r="X203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Y79" i="21"/>
  <c r="Y202" i="21" s="1"/>
  <c r="X79" i="21"/>
  <c r="X202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W60" i="21"/>
  <c r="W201" i="21" s="1"/>
  <c r="V60" i="21"/>
  <c r="V201" i="21" s="1"/>
  <c r="U60" i="21"/>
  <c r="U201" i="21" s="1"/>
  <c r="T60" i="21"/>
  <c r="T201" i="21" s="1"/>
  <c r="S60" i="21"/>
  <c r="S201" i="21" s="1"/>
  <c r="R60" i="21"/>
  <c r="R201" i="21" s="1"/>
  <c r="Q60" i="21"/>
  <c r="Q201" i="21" s="1"/>
  <c r="P60" i="21"/>
  <c r="P201" i="21" s="1"/>
  <c r="O60" i="21"/>
  <c r="O201" i="21" s="1"/>
  <c r="N60" i="21"/>
  <c r="N201" i="21" s="1"/>
  <c r="M60" i="21"/>
  <c r="M201" i="21" s="1"/>
  <c r="L60" i="21"/>
  <c r="L201" i="21" s="1"/>
  <c r="K60" i="21"/>
  <c r="K201" i="21" s="1"/>
  <c r="J60" i="21"/>
  <c r="J201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E194" i="21" s="1"/>
  <c r="D60" i="21"/>
  <c r="D201" i="21" s="1"/>
  <c r="D194" i="21" s="1"/>
  <c r="C60" i="21"/>
  <c r="C201" i="21" s="1"/>
  <c r="C194" i="21" s="1"/>
  <c r="B60" i="21"/>
  <c r="B201" i="21" s="1"/>
  <c r="B194" i="21" s="1"/>
  <c r="Y33" i="21"/>
  <c r="Y192" i="21" s="1"/>
  <c r="Y183" i="21" s="1"/>
  <c r="X33" i="21"/>
  <c r="X192" i="21" s="1"/>
  <c r="X183" i="21" s="1"/>
  <c r="W33" i="21"/>
  <c r="W192" i="21" s="1"/>
  <c r="V33" i="21"/>
  <c r="V192" i="21" s="1"/>
  <c r="U33" i="21"/>
  <c r="U192" i="21" s="1"/>
  <c r="T33" i="21"/>
  <c r="T192" i="21" s="1"/>
  <c r="S33" i="21"/>
  <c r="S192" i="21" s="1"/>
  <c r="R33" i="21"/>
  <c r="R192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V62" i="20"/>
  <c r="V115" i="4" s="1"/>
  <c r="S62" i="20"/>
  <c r="S115" i="4" s="1"/>
  <c r="Q62" i="20"/>
  <c r="Q115" i="4" s="1"/>
  <c r="P62" i="20"/>
  <c r="C62" i="20"/>
  <c r="G61" i="20"/>
  <c r="Y60" i="20"/>
  <c r="Y113" i="4" s="1"/>
  <c r="V60" i="20"/>
  <c r="I60" i="20"/>
  <c r="C60" i="20"/>
  <c r="B60" i="20"/>
  <c r="Y58" i="20"/>
  <c r="X58" i="20"/>
  <c r="W58" i="20"/>
  <c r="W42" i="7" s="1"/>
  <c r="V58" i="20"/>
  <c r="U58" i="20"/>
  <c r="T58" i="20"/>
  <c r="S58" i="20"/>
  <c r="R58" i="20"/>
  <c r="Q58" i="20"/>
  <c r="P58" i="20"/>
  <c r="P42" i="7" s="1"/>
  <c r="O58" i="20"/>
  <c r="O42" i="7" s="1"/>
  <c r="N58" i="20"/>
  <c r="M58" i="20"/>
  <c r="L58" i="20"/>
  <c r="K58" i="20"/>
  <c r="J58" i="20"/>
  <c r="J42" i="7" s="1"/>
  <c r="I58" i="20"/>
  <c r="I42" i="7" s="1"/>
  <c r="H58" i="20"/>
  <c r="G58" i="20"/>
  <c r="F58" i="20"/>
  <c r="E58" i="20"/>
  <c r="D58" i="20"/>
  <c r="C58" i="20"/>
  <c r="B58" i="20"/>
  <c r="Y54" i="20"/>
  <c r="X54" i="20"/>
  <c r="W54" i="20"/>
  <c r="W68" i="4" s="1"/>
  <c r="W141" i="4" s="1"/>
  <c r="V54" i="20"/>
  <c r="U54" i="20"/>
  <c r="U68" i="4" s="1"/>
  <c r="T54" i="20"/>
  <c r="S54" i="20"/>
  <c r="S68" i="4" s="1"/>
  <c r="R54" i="20"/>
  <c r="R68" i="4" s="1"/>
  <c r="Q54" i="20"/>
  <c r="Q71" i="20" s="1"/>
  <c r="P54" i="20"/>
  <c r="O54" i="20"/>
  <c r="N54" i="20"/>
  <c r="M54" i="20"/>
  <c r="L54" i="20"/>
  <c r="K54" i="20"/>
  <c r="J54" i="20"/>
  <c r="I54" i="20"/>
  <c r="H54" i="20"/>
  <c r="G54" i="20"/>
  <c r="F54" i="20"/>
  <c r="F71" i="20" s="1"/>
  <c r="E54" i="20"/>
  <c r="D54" i="20"/>
  <c r="C54" i="20"/>
  <c r="B54" i="20"/>
  <c r="Y53" i="20"/>
  <c r="X53" i="20"/>
  <c r="W53" i="20"/>
  <c r="V53" i="20"/>
  <c r="U53" i="20"/>
  <c r="T53" i="20"/>
  <c r="S53" i="20"/>
  <c r="S67" i="4" s="1"/>
  <c r="S140" i="4" s="1"/>
  <c r="R53" i="20"/>
  <c r="R67" i="4" s="1"/>
  <c r="R140" i="4" s="1"/>
  <c r="Q53" i="20"/>
  <c r="Q70" i="20" s="1"/>
  <c r="P53" i="20"/>
  <c r="P70" i="20" s="1"/>
  <c r="O53" i="20"/>
  <c r="O67" i="4" s="1"/>
  <c r="N53" i="20"/>
  <c r="N67" i="4" s="1"/>
  <c r="M53" i="20"/>
  <c r="M67" i="4" s="1"/>
  <c r="L53" i="20"/>
  <c r="L67" i="4" s="1"/>
  <c r="K53" i="20"/>
  <c r="K67" i="4" s="1"/>
  <c r="J53" i="20"/>
  <c r="J67" i="4" s="1"/>
  <c r="J140" i="4" s="1"/>
  <c r="I53" i="20"/>
  <c r="I70" i="20" s="1"/>
  <c r="H53" i="20"/>
  <c r="G53" i="20"/>
  <c r="F53" i="20"/>
  <c r="F70" i="20" s="1"/>
  <c r="E53" i="20"/>
  <c r="D53" i="20"/>
  <c r="C53" i="20"/>
  <c r="B53" i="20"/>
  <c r="B51" i="20" s="1"/>
  <c r="B65" i="4" s="1"/>
  <c r="Y52" i="20"/>
  <c r="X52" i="20"/>
  <c r="X69" i="20" s="1"/>
  <c r="W52" i="20"/>
  <c r="W51" i="20" s="1"/>
  <c r="V52" i="20"/>
  <c r="U52" i="20"/>
  <c r="T52" i="20"/>
  <c r="S52" i="20"/>
  <c r="R52" i="20"/>
  <c r="Q52" i="20"/>
  <c r="Q69" i="20" s="1"/>
  <c r="P52" i="20"/>
  <c r="P69" i="20" s="1"/>
  <c r="O52" i="20"/>
  <c r="O66" i="4" s="1"/>
  <c r="O139" i="4" s="1"/>
  <c r="N52" i="20"/>
  <c r="M52" i="20"/>
  <c r="M51" i="20" s="1"/>
  <c r="M65" i="4" s="1"/>
  <c r="M138" i="4" s="1"/>
  <c r="L52" i="20"/>
  <c r="L51" i="20" s="1"/>
  <c r="L65" i="4" s="1"/>
  <c r="L138" i="4" s="1"/>
  <c r="K52" i="20"/>
  <c r="K51" i="20" s="1"/>
  <c r="K65" i="4" s="1"/>
  <c r="K138" i="4" s="1"/>
  <c r="J52" i="20"/>
  <c r="J51" i="20" s="1"/>
  <c r="J65" i="4" s="1"/>
  <c r="J138" i="4" s="1"/>
  <c r="I52" i="20"/>
  <c r="H52" i="20"/>
  <c r="G52" i="20"/>
  <c r="G51" i="20" s="1"/>
  <c r="G65" i="4" s="1"/>
  <c r="G138" i="4" s="1"/>
  <c r="F52" i="20"/>
  <c r="F66" i="4" s="1"/>
  <c r="F139" i="4" s="1"/>
  <c r="E52" i="20"/>
  <c r="D52" i="20"/>
  <c r="C52" i="20"/>
  <c r="B52" i="20"/>
  <c r="D51" i="20"/>
  <c r="C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Y13" i="4" s="1"/>
  <c r="X3" i="20"/>
  <c r="X13" i="4" s="1"/>
  <c r="W3" i="20"/>
  <c r="W13" i="4" s="1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B13" i="4" s="1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O209" i="19"/>
  <c r="G209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W199" i="19"/>
  <c r="W197" i="19" s="1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J197" i="19" s="1"/>
  <c r="I199" i="19"/>
  <c r="H199" i="19"/>
  <c r="G199" i="19"/>
  <c r="F199" i="19"/>
  <c r="E199" i="19"/>
  <c r="D199" i="19"/>
  <c r="C199" i="19"/>
  <c r="B199" i="19"/>
  <c r="Y198" i="19"/>
  <c r="Y197" i="19" s="1"/>
  <c r="X198" i="19"/>
  <c r="X197" i="19" s="1"/>
  <c r="W198" i="19"/>
  <c r="V198" i="19"/>
  <c r="V197" i="19" s="1"/>
  <c r="U198" i="19"/>
  <c r="U197" i="19" s="1"/>
  <c r="T198" i="19"/>
  <c r="T197" i="19" s="1"/>
  <c r="S198" i="19"/>
  <c r="S197" i="19" s="1"/>
  <c r="R198" i="19"/>
  <c r="R197" i="19" s="1"/>
  <c r="Q198" i="19"/>
  <c r="Q197" i="19" s="1"/>
  <c r="P198" i="19"/>
  <c r="P197" i="19" s="1"/>
  <c r="O198" i="19"/>
  <c r="N198" i="19"/>
  <c r="M198" i="19"/>
  <c r="L198" i="19"/>
  <c r="K198" i="19"/>
  <c r="J198" i="19"/>
  <c r="I198" i="19"/>
  <c r="I197" i="19" s="1"/>
  <c r="H198" i="19"/>
  <c r="H197" i="19" s="1"/>
  <c r="G198" i="19"/>
  <c r="G197" i="19" s="1"/>
  <c r="F198" i="19"/>
  <c r="F197" i="19" s="1"/>
  <c r="E198" i="19"/>
  <c r="E197" i="19" s="1"/>
  <c r="D198" i="19"/>
  <c r="D197" i="19" s="1"/>
  <c r="C198" i="19"/>
  <c r="C197" i="19" s="1"/>
  <c r="B198" i="19"/>
  <c r="B197" i="19" s="1"/>
  <c r="O197" i="19"/>
  <c r="N197" i="19"/>
  <c r="M197" i="19"/>
  <c r="L197" i="19"/>
  <c r="K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N173" i="19"/>
  <c r="F173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N168" i="19"/>
  <c r="N167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N165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W209" i="19" s="1"/>
  <c r="V142" i="19"/>
  <c r="U142" i="19"/>
  <c r="U209" i="19" s="1"/>
  <c r="T142" i="19"/>
  <c r="T209" i="19" s="1"/>
  <c r="S142" i="19"/>
  <c r="R142" i="19"/>
  <c r="Q142" i="19"/>
  <c r="Q209" i="19" s="1"/>
  <c r="P142" i="19"/>
  <c r="P209" i="19" s="1"/>
  <c r="O142" i="19"/>
  <c r="N142" i="19"/>
  <c r="M142" i="19"/>
  <c r="M209" i="19" s="1"/>
  <c r="L142" i="19"/>
  <c r="L209" i="19" s="1"/>
  <c r="K142" i="19"/>
  <c r="J142" i="19"/>
  <c r="I142" i="19"/>
  <c r="I209" i="19" s="1"/>
  <c r="H142" i="19"/>
  <c r="H209" i="19" s="1"/>
  <c r="G142" i="19"/>
  <c r="F142" i="19"/>
  <c r="F209" i="19" s="1"/>
  <c r="E142" i="19"/>
  <c r="E209" i="19" s="1"/>
  <c r="D142" i="19"/>
  <c r="D209" i="19" s="1"/>
  <c r="C142" i="19"/>
  <c r="B142" i="19"/>
  <c r="Y121" i="19"/>
  <c r="Y203" i="19" s="1"/>
  <c r="X121" i="19"/>
  <c r="X203" i="19" s="1"/>
  <c r="W121" i="19"/>
  <c r="W203" i="19" s="1"/>
  <c r="V121" i="19"/>
  <c r="V203" i="19" s="1"/>
  <c r="U121" i="19"/>
  <c r="U203" i="19" s="1"/>
  <c r="T121" i="19"/>
  <c r="T203" i="19" s="1"/>
  <c r="S121" i="19"/>
  <c r="R121" i="19"/>
  <c r="Q121" i="19"/>
  <c r="Q203" i="19" s="1"/>
  <c r="P121" i="19"/>
  <c r="O121" i="19"/>
  <c r="N121" i="19"/>
  <c r="M121" i="19"/>
  <c r="M203" i="19" s="1"/>
  <c r="L121" i="19"/>
  <c r="L203" i="19" s="1"/>
  <c r="K121" i="19"/>
  <c r="J121" i="19"/>
  <c r="I121" i="19"/>
  <c r="I203" i="19" s="1"/>
  <c r="H121" i="19"/>
  <c r="H203" i="19" s="1"/>
  <c r="G121" i="19"/>
  <c r="F121" i="19"/>
  <c r="E121" i="19"/>
  <c r="E203" i="19" s="1"/>
  <c r="D121" i="19"/>
  <c r="D203" i="19" s="1"/>
  <c r="C121" i="19"/>
  <c r="B121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G61" i="19" s="1"/>
  <c r="F93" i="19"/>
  <c r="E93" i="19"/>
  <c r="E61" i="19" s="1"/>
  <c r="D93" i="19"/>
  <c r="D61" i="19" s="1"/>
  <c r="C93" i="19"/>
  <c r="B93" i="19"/>
  <c r="Y72" i="19"/>
  <c r="X72" i="19"/>
  <c r="W72" i="19"/>
  <c r="V72" i="19"/>
  <c r="U72" i="19"/>
  <c r="T72" i="19"/>
  <c r="S72" i="19"/>
  <c r="R72" i="19"/>
  <c r="Q72" i="19"/>
  <c r="P72" i="19"/>
  <c r="O72" i="19"/>
  <c r="O61" i="19" s="1"/>
  <c r="N72" i="19"/>
  <c r="N61" i="19" s="1"/>
  <c r="N77" i="16" s="1"/>
  <c r="N76" i="16" s="1"/>
  <c r="M72" i="19"/>
  <c r="M61" i="19" s="1"/>
  <c r="L72" i="19"/>
  <c r="L61" i="19" s="1"/>
  <c r="K72" i="19"/>
  <c r="J72" i="19"/>
  <c r="I72" i="19"/>
  <c r="H72" i="19"/>
  <c r="G72" i="19"/>
  <c r="F72" i="19"/>
  <c r="E72" i="19"/>
  <c r="D72" i="19"/>
  <c r="C72" i="19"/>
  <c r="B72" i="19"/>
  <c r="W61" i="19"/>
  <c r="W229" i="19" s="1"/>
  <c r="U61" i="19"/>
  <c r="U229" i="19" s="1"/>
  <c r="T61" i="19"/>
  <c r="T229" i="19" s="1"/>
  <c r="Y44" i="19"/>
  <c r="X44" i="19"/>
  <c r="W44" i="19"/>
  <c r="V44" i="19"/>
  <c r="U44" i="19"/>
  <c r="U5" i="19" s="1"/>
  <c r="T44" i="19"/>
  <c r="T5" i="19" s="1"/>
  <c r="T80" i="16" s="1"/>
  <c r="T109" i="4" s="1"/>
  <c r="S44" i="19"/>
  <c r="S5" i="19" s="1"/>
  <c r="S80" i="16" s="1"/>
  <c r="S109" i="4" s="1"/>
  <c r="R44" i="19"/>
  <c r="R5" i="19" s="1"/>
  <c r="R80" i="16" s="1"/>
  <c r="R109" i="4" s="1"/>
  <c r="Q44" i="19"/>
  <c r="P44" i="19"/>
  <c r="O44" i="19"/>
  <c r="N44" i="19"/>
  <c r="N171" i="19" s="1"/>
  <c r="M44" i="19"/>
  <c r="L44" i="19"/>
  <c r="L5" i="19" s="1"/>
  <c r="K44" i="19"/>
  <c r="J44" i="19"/>
  <c r="I44" i="19"/>
  <c r="H44" i="19"/>
  <c r="G44" i="19"/>
  <c r="F44" i="19"/>
  <c r="F171" i="19" s="1"/>
  <c r="E44" i="19"/>
  <c r="D44" i="19"/>
  <c r="D5" i="19" s="1"/>
  <c r="C44" i="19"/>
  <c r="B44" i="19"/>
  <c r="N5" i="19"/>
  <c r="N172" i="19" s="1"/>
  <c r="M5" i="19"/>
  <c r="M80" i="16" s="1"/>
  <c r="K5" i="19"/>
  <c r="J5" i="19"/>
  <c r="J80" i="16" s="1"/>
  <c r="J109" i="4" s="1"/>
  <c r="F5" i="19"/>
  <c r="F172" i="19" s="1"/>
  <c r="E5" i="19"/>
  <c r="E80" i="16" s="1"/>
  <c r="C5" i="19"/>
  <c r="C80" i="16" s="1"/>
  <c r="C109" i="4" s="1"/>
  <c r="B5" i="19"/>
  <c r="B80" i="16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F197" i="18" s="1"/>
  <c r="E201" i="18"/>
  <c r="E197" i="18" s="1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B197" i="18" s="1"/>
  <c r="Y199" i="18"/>
  <c r="X199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K197" i="18" s="1"/>
  <c r="J199" i="18"/>
  <c r="I199" i="18"/>
  <c r="H199" i="18"/>
  <c r="G199" i="18"/>
  <c r="F199" i="18"/>
  <c r="E199" i="18"/>
  <c r="D199" i="18"/>
  <c r="C199" i="18"/>
  <c r="B199" i="18"/>
  <c r="Y198" i="18"/>
  <c r="Y197" i="18" s="1"/>
  <c r="X198" i="18"/>
  <c r="X197" i="18" s="1"/>
  <c r="W198" i="18"/>
  <c r="W197" i="18" s="1"/>
  <c r="V198" i="18"/>
  <c r="V197" i="18" s="1"/>
  <c r="U198" i="18"/>
  <c r="U197" i="18" s="1"/>
  <c r="T198" i="18"/>
  <c r="T197" i="18" s="1"/>
  <c r="S198" i="18"/>
  <c r="S197" i="18" s="1"/>
  <c r="R198" i="18"/>
  <c r="Q198" i="18"/>
  <c r="P198" i="18"/>
  <c r="O198" i="18"/>
  <c r="N198" i="18"/>
  <c r="M198" i="18"/>
  <c r="L198" i="18"/>
  <c r="K198" i="18"/>
  <c r="J198" i="18"/>
  <c r="J197" i="18" s="1"/>
  <c r="I198" i="18"/>
  <c r="I197" i="18" s="1"/>
  <c r="H198" i="18"/>
  <c r="H197" i="18" s="1"/>
  <c r="G198" i="18"/>
  <c r="G197" i="18" s="1"/>
  <c r="F198" i="18"/>
  <c r="E198" i="18"/>
  <c r="D198" i="18"/>
  <c r="D197" i="18" s="1"/>
  <c r="C198" i="18"/>
  <c r="C197" i="18" s="1"/>
  <c r="B198" i="18"/>
  <c r="R197" i="18"/>
  <c r="Q197" i="18"/>
  <c r="P197" i="18"/>
  <c r="O197" i="18"/>
  <c r="N197" i="18"/>
  <c r="M197" i="18"/>
  <c r="L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E178" i="18" s="1"/>
  <c r="D182" i="18"/>
  <c r="D178" i="18" s="1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J178" i="18" s="1"/>
  <c r="I180" i="18"/>
  <c r="H180" i="18"/>
  <c r="G180" i="18"/>
  <c r="F180" i="18"/>
  <c r="E180" i="18"/>
  <c r="D180" i="18"/>
  <c r="C180" i="18"/>
  <c r="B180" i="18"/>
  <c r="Y179" i="18"/>
  <c r="Y178" i="18" s="1"/>
  <c r="X179" i="18"/>
  <c r="X178" i="18" s="1"/>
  <c r="W179" i="18"/>
  <c r="W178" i="18" s="1"/>
  <c r="V179" i="18"/>
  <c r="V178" i="18" s="1"/>
  <c r="U179" i="18"/>
  <c r="U178" i="18" s="1"/>
  <c r="T179" i="18"/>
  <c r="T178" i="18" s="1"/>
  <c r="S179" i="18"/>
  <c r="S178" i="18" s="1"/>
  <c r="R179" i="18"/>
  <c r="R178" i="18" s="1"/>
  <c r="Q179" i="18"/>
  <c r="P179" i="18"/>
  <c r="O179" i="18"/>
  <c r="N179" i="18"/>
  <c r="M179" i="18"/>
  <c r="L179" i="18"/>
  <c r="K179" i="18"/>
  <c r="J179" i="18"/>
  <c r="I179" i="18"/>
  <c r="I178" i="18" s="1"/>
  <c r="H179" i="18"/>
  <c r="H178" i="18" s="1"/>
  <c r="G179" i="18"/>
  <c r="G178" i="18" s="1"/>
  <c r="F179" i="18"/>
  <c r="F178" i="18" s="1"/>
  <c r="E179" i="18"/>
  <c r="D179" i="18"/>
  <c r="C179" i="18"/>
  <c r="C178" i="18" s="1"/>
  <c r="B179" i="18"/>
  <c r="B178" i="18" s="1"/>
  <c r="Q178" i="18"/>
  <c r="P178" i="18"/>
  <c r="O178" i="18"/>
  <c r="N178" i="18"/>
  <c r="M178" i="18"/>
  <c r="L178" i="18"/>
  <c r="K178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X121" i="18"/>
  <c r="W121" i="18"/>
  <c r="V121" i="18"/>
  <c r="V203" i="18" s="1"/>
  <c r="U121" i="18"/>
  <c r="T121" i="18"/>
  <c r="S121" i="18"/>
  <c r="R121" i="18"/>
  <c r="Q121" i="18"/>
  <c r="P121" i="18"/>
  <c r="O121" i="18"/>
  <c r="N121" i="18"/>
  <c r="N203" i="18" s="1"/>
  <c r="M121" i="18"/>
  <c r="L121" i="18"/>
  <c r="K121" i="18"/>
  <c r="K203" i="18" s="1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V190" i="18" s="1"/>
  <c r="U93" i="18"/>
  <c r="T93" i="18"/>
  <c r="T190" i="18" s="1"/>
  <c r="S93" i="18"/>
  <c r="S190" i="18" s="1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F190" i="18" s="1"/>
  <c r="E93" i="18"/>
  <c r="D93" i="18"/>
  <c r="D190" i="18" s="1"/>
  <c r="C93" i="18"/>
  <c r="C190" i="18" s="1"/>
  <c r="B93" i="18"/>
  <c r="Y72" i="18"/>
  <c r="X72" i="18"/>
  <c r="W72" i="18"/>
  <c r="V72" i="18"/>
  <c r="U72" i="18"/>
  <c r="T72" i="18"/>
  <c r="S72" i="18"/>
  <c r="R72" i="18"/>
  <c r="R184" i="18" s="1"/>
  <c r="Q72" i="18"/>
  <c r="P72" i="18"/>
  <c r="O72" i="18"/>
  <c r="N72" i="18"/>
  <c r="N184" i="18" s="1"/>
  <c r="M72" i="18"/>
  <c r="L72" i="18"/>
  <c r="L184" i="18" s="1"/>
  <c r="K72" i="18"/>
  <c r="K184" i="18" s="1"/>
  <c r="J72" i="18"/>
  <c r="J184" i="18" s="1"/>
  <c r="I72" i="18"/>
  <c r="H72" i="18"/>
  <c r="G72" i="18"/>
  <c r="F72" i="18"/>
  <c r="E72" i="18"/>
  <c r="D72" i="18"/>
  <c r="C72" i="18"/>
  <c r="B72" i="18"/>
  <c r="B184" i="18" s="1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X5" i="18" s="1"/>
  <c r="X164" i="18" s="1"/>
  <c r="W16" i="18"/>
  <c r="W5" i="18" s="1"/>
  <c r="W163" i="18" s="1"/>
  <c r="V16" i="18"/>
  <c r="V223" i="18" s="1"/>
  <c r="U16" i="18"/>
  <c r="U223" i="18" s="1"/>
  <c r="T16" i="18"/>
  <c r="T223" i="18" s="1"/>
  <c r="S16" i="18"/>
  <c r="S223" i="18" s="1"/>
  <c r="R16" i="18"/>
  <c r="R223" i="18" s="1"/>
  <c r="Q16" i="18"/>
  <c r="Q223" i="18" s="1"/>
  <c r="P16" i="18"/>
  <c r="P5" i="18" s="1"/>
  <c r="O16" i="18"/>
  <c r="O5" i="18" s="1"/>
  <c r="O164" i="18" s="1"/>
  <c r="N16" i="18"/>
  <c r="N223" i="18" s="1"/>
  <c r="M16" i="18"/>
  <c r="M223" i="18" s="1"/>
  <c r="L16" i="18"/>
  <c r="L223" i="18" s="1"/>
  <c r="K16" i="18"/>
  <c r="K223" i="18" s="1"/>
  <c r="J16" i="18"/>
  <c r="J223" i="18" s="1"/>
  <c r="I16" i="18"/>
  <c r="I223" i="18" s="1"/>
  <c r="H16" i="18"/>
  <c r="H96" i="16" s="1"/>
  <c r="G16" i="18"/>
  <c r="G96" i="16" s="1"/>
  <c r="F16" i="18"/>
  <c r="F223" i="18" s="1"/>
  <c r="E16" i="18"/>
  <c r="E223" i="18" s="1"/>
  <c r="D16" i="18"/>
  <c r="D223" i="18" s="1"/>
  <c r="C16" i="18"/>
  <c r="C223" i="18" s="1"/>
  <c r="B16" i="18"/>
  <c r="B223" i="18" s="1"/>
  <c r="G5" i="18"/>
  <c r="G164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E197" i="17" s="1"/>
  <c r="D213" i="17"/>
  <c r="C213" i="17"/>
  <c r="C197" i="17" s="1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V209" i="17"/>
  <c r="F209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D197" i="17" s="1"/>
  <c r="C204" i="17"/>
  <c r="B204" i="17"/>
  <c r="B197" i="17" s="1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V197" i="17" s="1"/>
  <c r="U201" i="17"/>
  <c r="T201" i="17"/>
  <c r="S201" i="17"/>
  <c r="S197" i="17" s="1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R197" i="17" s="1"/>
  <c r="Q200" i="17"/>
  <c r="Q197" i="17" s="1"/>
  <c r="P200" i="17"/>
  <c r="O200" i="17"/>
  <c r="O197" i="17" s="1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Y199" i="17"/>
  <c r="Y197" i="17" s="1"/>
  <c r="X199" i="17"/>
  <c r="W199" i="17"/>
  <c r="V199" i="17"/>
  <c r="U199" i="17"/>
  <c r="T199" i="17"/>
  <c r="S199" i="17"/>
  <c r="R199" i="17"/>
  <c r="Q199" i="17"/>
  <c r="P199" i="17"/>
  <c r="P197" i="17" s="1"/>
  <c r="O199" i="17"/>
  <c r="N199" i="17"/>
  <c r="N197" i="17" s="1"/>
  <c r="M199" i="17"/>
  <c r="L199" i="17"/>
  <c r="K199" i="17"/>
  <c r="K197" i="17" s="1"/>
  <c r="J199" i="17"/>
  <c r="I199" i="17"/>
  <c r="H199" i="17"/>
  <c r="G199" i="17"/>
  <c r="F199" i="17"/>
  <c r="E199" i="17"/>
  <c r="D199" i="17"/>
  <c r="C199" i="17"/>
  <c r="B199" i="17"/>
  <c r="Y198" i="17"/>
  <c r="X198" i="17"/>
  <c r="X197" i="17" s="1"/>
  <c r="W198" i="17"/>
  <c r="W197" i="17" s="1"/>
  <c r="V198" i="17"/>
  <c r="U198" i="17"/>
  <c r="U197" i="17" s="1"/>
  <c r="T198" i="17"/>
  <c r="T197" i="17" s="1"/>
  <c r="S198" i="17"/>
  <c r="R198" i="17"/>
  <c r="Q198" i="17"/>
  <c r="P198" i="17"/>
  <c r="O198" i="17"/>
  <c r="N198" i="17"/>
  <c r="M198" i="17"/>
  <c r="M197" i="17" s="1"/>
  <c r="L198" i="17"/>
  <c r="L197" i="17" s="1"/>
  <c r="K198" i="17"/>
  <c r="J198" i="17"/>
  <c r="J197" i="17" s="1"/>
  <c r="I198" i="17"/>
  <c r="I197" i="17" s="1"/>
  <c r="H198" i="17"/>
  <c r="G198" i="17"/>
  <c r="G197" i="17" s="1"/>
  <c r="F198" i="17"/>
  <c r="E198" i="17"/>
  <c r="D198" i="17"/>
  <c r="C198" i="17"/>
  <c r="B198" i="17"/>
  <c r="H197" i="17"/>
  <c r="F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N190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J178" i="17" s="1"/>
  <c r="I186" i="17"/>
  <c r="H186" i="17"/>
  <c r="H178" i="17" s="1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F178" i="17" s="1"/>
  <c r="E185" i="17"/>
  <c r="D185" i="17"/>
  <c r="D178" i="17" s="1"/>
  <c r="C185" i="17"/>
  <c r="B185" i="17"/>
  <c r="V184" i="17"/>
  <c r="F184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E178" i="17" s="1"/>
  <c r="D183" i="17"/>
  <c r="C183" i="17"/>
  <c r="B183" i="17"/>
  <c r="Y182" i="17"/>
  <c r="X182" i="17"/>
  <c r="X178" i="17" s="1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W178" i="17" s="1"/>
  <c r="V181" i="17"/>
  <c r="V178" i="17" s="1"/>
  <c r="U181" i="17"/>
  <c r="T181" i="17"/>
  <c r="T178" i="17" s="1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Y180" i="17"/>
  <c r="X180" i="17"/>
  <c r="W180" i="17"/>
  <c r="V180" i="17"/>
  <c r="U180" i="17"/>
  <c r="U178" i="17" s="1"/>
  <c r="T180" i="17"/>
  <c r="S180" i="17"/>
  <c r="S178" i="17" s="1"/>
  <c r="R180" i="17"/>
  <c r="Q180" i="17"/>
  <c r="P180" i="17"/>
  <c r="P178" i="17" s="1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B178" i="17" s="1"/>
  <c r="Y179" i="17"/>
  <c r="Y178" i="17" s="1"/>
  <c r="X179" i="17"/>
  <c r="W179" i="17"/>
  <c r="V179" i="17"/>
  <c r="U179" i="17"/>
  <c r="T179" i="17"/>
  <c r="S179" i="17"/>
  <c r="R179" i="17"/>
  <c r="R178" i="17" s="1"/>
  <c r="Q179" i="17"/>
  <c r="Q178" i="17" s="1"/>
  <c r="P179" i="17"/>
  <c r="O179" i="17"/>
  <c r="O178" i="17" s="1"/>
  <c r="N179" i="17"/>
  <c r="N178" i="17" s="1"/>
  <c r="M179" i="17"/>
  <c r="L179" i="17"/>
  <c r="L178" i="17" s="1"/>
  <c r="K179" i="17"/>
  <c r="J179" i="17"/>
  <c r="I179" i="17"/>
  <c r="H179" i="17"/>
  <c r="G179" i="17"/>
  <c r="F179" i="17"/>
  <c r="E179" i="17"/>
  <c r="D179" i="17"/>
  <c r="C179" i="17"/>
  <c r="C178" i="17" s="1"/>
  <c r="B179" i="17"/>
  <c r="M178" i="17"/>
  <c r="K178" i="17"/>
  <c r="I178" i="17"/>
  <c r="G178" i="17"/>
  <c r="U169" i="17"/>
  <c r="U168" i="17"/>
  <c r="U167" i="17"/>
  <c r="X161" i="17"/>
  <c r="U161" i="17"/>
  <c r="Y142" i="17"/>
  <c r="X142" i="17"/>
  <c r="X248" i="17" s="1"/>
  <c r="W142" i="17"/>
  <c r="W248" i="17" s="1"/>
  <c r="V142" i="17"/>
  <c r="V248" i="17" s="1"/>
  <c r="U142" i="17"/>
  <c r="T142" i="17"/>
  <c r="T248" i="17" s="1"/>
  <c r="S142" i="17"/>
  <c r="R142" i="17"/>
  <c r="Q142" i="17"/>
  <c r="P142" i="17"/>
  <c r="P248" i="17" s="1"/>
  <c r="O142" i="17"/>
  <c r="O248" i="17" s="1"/>
  <c r="N142" i="17"/>
  <c r="N248" i="17" s="1"/>
  <c r="M142" i="17"/>
  <c r="L142" i="17"/>
  <c r="L248" i="17" s="1"/>
  <c r="K142" i="17"/>
  <c r="J142" i="17"/>
  <c r="I142" i="17"/>
  <c r="H142" i="17"/>
  <c r="H248" i="17" s="1"/>
  <c r="G142" i="17"/>
  <c r="G248" i="17" s="1"/>
  <c r="F142" i="17"/>
  <c r="F248" i="17" s="1"/>
  <c r="E142" i="17"/>
  <c r="D142" i="17"/>
  <c r="D248" i="17" s="1"/>
  <c r="C142" i="17"/>
  <c r="B142" i="17"/>
  <c r="Y121" i="17"/>
  <c r="Y246" i="17" s="1"/>
  <c r="X121" i="17"/>
  <c r="X246" i="17" s="1"/>
  <c r="X240" i="17" s="1"/>
  <c r="W121" i="17"/>
  <c r="W246" i="17" s="1"/>
  <c r="V121" i="17"/>
  <c r="U121" i="17"/>
  <c r="U246" i="17" s="1"/>
  <c r="T121" i="17"/>
  <c r="S121" i="17"/>
  <c r="R121" i="17"/>
  <c r="Q121" i="17"/>
  <c r="Q246" i="17" s="1"/>
  <c r="P121" i="17"/>
  <c r="P246" i="17" s="1"/>
  <c r="O121" i="17"/>
  <c r="O246" i="17" s="1"/>
  <c r="N121" i="17"/>
  <c r="M121" i="17"/>
  <c r="M246" i="17" s="1"/>
  <c r="L121" i="17"/>
  <c r="K121" i="17"/>
  <c r="J121" i="17"/>
  <c r="I121" i="17"/>
  <c r="I246" i="17" s="1"/>
  <c r="H121" i="17"/>
  <c r="H246" i="17" s="1"/>
  <c r="G121" i="17"/>
  <c r="G246" i="17" s="1"/>
  <c r="F121" i="17"/>
  <c r="E121" i="17"/>
  <c r="E246" i="17" s="1"/>
  <c r="D121" i="17"/>
  <c r="C121" i="17"/>
  <c r="B121" i="17"/>
  <c r="Y93" i="17"/>
  <c r="X93" i="17"/>
  <c r="W93" i="17"/>
  <c r="W237" i="17" s="1"/>
  <c r="V93" i="17"/>
  <c r="V237" i="17" s="1"/>
  <c r="U93" i="17"/>
  <c r="U237" i="17" s="1"/>
  <c r="T93" i="17"/>
  <c r="S93" i="17"/>
  <c r="S237" i="17" s="1"/>
  <c r="R93" i="17"/>
  <c r="Q93" i="17"/>
  <c r="P93" i="17"/>
  <c r="O93" i="17"/>
  <c r="O237" i="17" s="1"/>
  <c r="N93" i="17"/>
  <c r="N237" i="17" s="1"/>
  <c r="M93" i="17"/>
  <c r="M237" i="17" s="1"/>
  <c r="L93" i="17"/>
  <c r="K93" i="17"/>
  <c r="K237" i="17" s="1"/>
  <c r="J93" i="17"/>
  <c r="I93" i="17"/>
  <c r="H93" i="17"/>
  <c r="G93" i="17"/>
  <c r="G237" i="17" s="1"/>
  <c r="F93" i="17"/>
  <c r="F237" i="17" s="1"/>
  <c r="E93" i="17"/>
  <c r="E237" i="17" s="1"/>
  <c r="D93" i="17"/>
  <c r="C93" i="17"/>
  <c r="C237" i="17" s="1"/>
  <c r="B93" i="17"/>
  <c r="Y72" i="17"/>
  <c r="X72" i="17"/>
  <c r="X235" i="17" s="1"/>
  <c r="W72" i="17"/>
  <c r="W235" i="17" s="1"/>
  <c r="W229" i="17" s="1"/>
  <c r="V72" i="17"/>
  <c r="V235" i="17" s="1"/>
  <c r="U72" i="17"/>
  <c r="T72" i="17"/>
  <c r="T235" i="17" s="1"/>
  <c r="S72" i="17"/>
  <c r="R72" i="17"/>
  <c r="Q72" i="17"/>
  <c r="P72" i="17"/>
  <c r="P235" i="17" s="1"/>
  <c r="O72" i="17"/>
  <c r="O235" i="17" s="1"/>
  <c r="N72" i="17"/>
  <c r="N235" i="17" s="1"/>
  <c r="M72" i="17"/>
  <c r="L72" i="17"/>
  <c r="L235" i="17" s="1"/>
  <c r="K72" i="17"/>
  <c r="J72" i="17"/>
  <c r="I72" i="17"/>
  <c r="H72" i="17"/>
  <c r="H235" i="17" s="1"/>
  <c r="G72" i="17"/>
  <c r="G235" i="17" s="1"/>
  <c r="F72" i="17"/>
  <c r="F235" i="17" s="1"/>
  <c r="E72" i="17"/>
  <c r="D72" i="17"/>
  <c r="D235" i="17" s="1"/>
  <c r="C72" i="17"/>
  <c r="B72" i="17"/>
  <c r="Y44" i="17"/>
  <c r="Y5" i="17" s="1"/>
  <c r="X44" i="17"/>
  <c r="W44" i="17"/>
  <c r="V44" i="17"/>
  <c r="V226" i="17" s="1"/>
  <c r="U44" i="17"/>
  <c r="U226" i="17" s="1"/>
  <c r="T44" i="17"/>
  <c r="T226" i="17" s="1"/>
  <c r="S44" i="17"/>
  <c r="R44" i="17"/>
  <c r="R226" i="17" s="1"/>
  <c r="Q44" i="17"/>
  <c r="Q5" i="17" s="1"/>
  <c r="Q53" i="16" s="1"/>
  <c r="Q62" i="4" s="1"/>
  <c r="P44" i="17"/>
  <c r="P5" i="17" s="1"/>
  <c r="O44" i="17"/>
  <c r="N44" i="17"/>
  <c r="N226" i="17" s="1"/>
  <c r="M44" i="17"/>
  <c r="M226" i="17" s="1"/>
  <c r="L44" i="17"/>
  <c r="L226" i="17" s="1"/>
  <c r="L217" i="17" s="1"/>
  <c r="K44" i="17"/>
  <c r="J44" i="17"/>
  <c r="J226" i="17" s="1"/>
  <c r="I44" i="17"/>
  <c r="H44" i="17"/>
  <c r="H5" i="17" s="1"/>
  <c r="G44" i="17"/>
  <c r="F44" i="17"/>
  <c r="F226" i="17" s="1"/>
  <c r="E44" i="17"/>
  <c r="E226" i="17" s="1"/>
  <c r="D44" i="17"/>
  <c r="D226" i="17" s="1"/>
  <c r="C44" i="17"/>
  <c r="B44" i="17"/>
  <c r="B226" i="17" s="1"/>
  <c r="X5" i="17"/>
  <c r="X166" i="17" s="1"/>
  <c r="U5" i="17"/>
  <c r="U175" i="17" s="1"/>
  <c r="T5" i="17"/>
  <c r="T165" i="17" s="1"/>
  <c r="R5" i="17"/>
  <c r="R53" i="16" s="1"/>
  <c r="R62" i="4" s="1"/>
  <c r="R135" i="4" s="1"/>
  <c r="E5" i="17"/>
  <c r="E169" i="17" s="1"/>
  <c r="D5" i="17"/>
  <c r="D165" i="17" s="1"/>
  <c r="B5" i="17"/>
  <c r="B53" i="16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6" i="16"/>
  <c r="W96" i="16"/>
  <c r="P96" i="16"/>
  <c r="O96" i="16"/>
  <c r="N96" i="16"/>
  <c r="M96" i="16"/>
  <c r="L96" i="16"/>
  <c r="K96" i="16"/>
  <c r="J96" i="16"/>
  <c r="D96" i="16"/>
  <c r="C96" i="16"/>
  <c r="R93" i="16"/>
  <c r="Q93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V111" i="4" s="1"/>
  <c r="U82" i="16"/>
  <c r="U111" i="4" s="1"/>
  <c r="T82" i="16"/>
  <c r="S82" i="16"/>
  <c r="R82" i="16"/>
  <c r="Q82" i="16"/>
  <c r="Q103" i="16" s="1"/>
  <c r="Q166" i="4" s="1"/>
  <c r="P82" i="16"/>
  <c r="P111" i="4" s="1"/>
  <c r="O82" i="16"/>
  <c r="O111" i="4" s="1"/>
  <c r="N82" i="16"/>
  <c r="M82" i="16"/>
  <c r="L82" i="16"/>
  <c r="K82" i="16"/>
  <c r="J82" i="16"/>
  <c r="I82" i="16"/>
  <c r="H82" i="16"/>
  <c r="G82" i="16"/>
  <c r="G111" i="4" s="1"/>
  <c r="F82" i="16"/>
  <c r="F111" i="4" s="1"/>
  <c r="E82" i="16"/>
  <c r="E111" i="4" s="1"/>
  <c r="D82" i="16"/>
  <c r="D111" i="4" s="1"/>
  <c r="C82" i="16"/>
  <c r="B82" i="16"/>
  <c r="L80" i="16"/>
  <c r="K80" i="16"/>
  <c r="D80" i="16"/>
  <c r="D109" i="4" s="1"/>
  <c r="Y78" i="16"/>
  <c r="X78" i="16"/>
  <c r="W78" i="16"/>
  <c r="V78" i="16"/>
  <c r="U78" i="16"/>
  <c r="U41" i="7" s="1"/>
  <c r="T78" i="16"/>
  <c r="T41" i="7" s="1"/>
  <c r="S78" i="16"/>
  <c r="S41" i="7" s="1"/>
  <c r="R78" i="16"/>
  <c r="R41" i="7" s="1"/>
  <c r="Q78" i="16"/>
  <c r="Q41" i="7" s="1"/>
  <c r="P78" i="16"/>
  <c r="P41" i="7" s="1"/>
  <c r="O78" i="16"/>
  <c r="O41" i="7" s="1"/>
  <c r="N78" i="16"/>
  <c r="N41" i="7" s="1"/>
  <c r="M78" i="16"/>
  <c r="M41" i="7" s="1"/>
  <c r="L78" i="16"/>
  <c r="L41" i="7" s="1"/>
  <c r="K78" i="16"/>
  <c r="K41" i="7" s="1"/>
  <c r="J78" i="16"/>
  <c r="J41" i="7" s="1"/>
  <c r="I78" i="16"/>
  <c r="I41" i="7" s="1"/>
  <c r="H78" i="16"/>
  <c r="H41" i="7" s="1"/>
  <c r="G78" i="16"/>
  <c r="F78" i="16"/>
  <c r="E78" i="16"/>
  <c r="D78" i="16"/>
  <c r="C78" i="16"/>
  <c r="B78" i="16"/>
  <c r="A74" i="16"/>
  <c r="A73" i="16"/>
  <c r="Y72" i="16"/>
  <c r="Y90" i="16" s="1"/>
  <c r="X72" i="16"/>
  <c r="X90" i="16" s="1"/>
  <c r="W72" i="16"/>
  <c r="W90" i="16" s="1"/>
  <c r="V72" i="16"/>
  <c r="V90" i="16" s="1"/>
  <c r="U72" i="16"/>
  <c r="U90" i="16" s="1"/>
  <c r="T72" i="16"/>
  <c r="T90" i="16" s="1"/>
  <c r="S72" i="16"/>
  <c r="S90" i="16" s="1"/>
  <c r="R72" i="16"/>
  <c r="R90" i="16" s="1"/>
  <c r="Q72" i="16"/>
  <c r="Q90" i="16" s="1"/>
  <c r="P72" i="16"/>
  <c r="P90" i="16" s="1"/>
  <c r="O72" i="16"/>
  <c r="O90" i="16" s="1"/>
  <c r="N72" i="16"/>
  <c r="N90" i="16" s="1"/>
  <c r="M72" i="16"/>
  <c r="M90" i="16" s="1"/>
  <c r="L72" i="16"/>
  <c r="L90" i="16" s="1"/>
  <c r="K72" i="16"/>
  <c r="K90" i="16" s="1"/>
  <c r="J72" i="16"/>
  <c r="J90" i="16" s="1"/>
  <c r="I72" i="16"/>
  <c r="I90" i="16" s="1"/>
  <c r="H72" i="16"/>
  <c r="H90" i="16" s="1"/>
  <c r="G72" i="16"/>
  <c r="G90" i="16" s="1"/>
  <c r="F72" i="16"/>
  <c r="F90" i="16" s="1"/>
  <c r="E72" i="16"/>
  <c r="E90" i="16" s="1"/>
  <c r="D72" i="16"/>
  <c r="D90" i="16" s="1"/>
  <c r="C72" i="16"/>
  <c r="C71" i="16" s="1"/>
  <c r="B72" i="16"/>
  <c r="B71" i="16" s="1"/>
  <c r="A72" i="16"/>
  <c r="X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103" i="16" s="1"/>
  <c r="Y166" i="4" s="1"/>
  <c r="X55" i="16"/>
  <c r="X103" i="16" s="1"/>
  <c r="X166" i="4" s="1"/>
  <c r="W55" i="16"/>
  <c r="W64" i="4" s="1"/>
  <c r="V55" i="16"/>
  <c r="V64" i="4" s="1"/>
  <c r="U55" i="16"/>
  <c r="U93" i="16" s="1"/>
  <c r="T55" i="16"/>
  <c r="T93" i="16" s="1"/>
  <c r="S55" i="16"/>
  <c r="R55" i="16"/>
  <c r="Q55" i="16"/>
  <c r="P55" i="16"/>
  <c r="O55" i="16"/>
  <c r="O64" i="4" s="1"/>
  <c r="O137" i="4" s="1"/>
  <c r="N55" i="16"/>
  <c r="N64" i="4" s="1"/>
  <c r="N137" i="4" s="1"/>
  <c r="M55" i="16"/>
  <c r="L55" i="16"/>
  <c r="L93" i="16" s="1"/>
  <c r="K55" i="16"/>
  <c r="K103" i="16" s="1"/>
  <c r="K166" i="4" s="1"/>
  <c r="J55" i="16"/>
  <c r="J93" i="16" s="1"/>
  <c r="I55" i="16"/>
  <c r="I103" i="16" s="1"/>
  <c r="I166" i="4" s="1"/>
  <c r="H55" i="16"/>
  <c r="H103" i="16" s="1"/>
  <c r="H166" i="4" s="1"/>
  <c r="G55" i="16"/>
  <c r="G64" i="4" s="1"/>
  <c r="G137" i="4" s="1"/>
  <c r="F55" i="16"/>
  <c r="F64" i="4" s="1"/>
  <c r="F137" i="4" s="1"/>
  <c r="E55" i="16"/>
  <c r="E93" i="16" s="1"/>
  <c r="D55" i="16"/>
  <c r="C55" i="16"/>
  <c r="C103" i="16" s="1"/>
  <c r="B55" i="16"/>
  <c r="B93" i="16" s="1"/>
  <c r="Y54" i="16"/>
  <c r="Y92" i="16" s="1"/>
  <c r="X54" i="16"/>
  <c r="X92" i="16" s="1"/>
  <c r="W54" i="16"/>
  <c r="W63" i="4" s="1"/>
  <c r="V54" i="16"/>
  <c r="U54" i="16"/>
  <c r="U92" i="16" s="1"/>
  <c r="T54" i="16"/>
  <c r="T63" i="4" s="1"/>
  <c r="S54" i="16"/>
  <c r="S92" i="16" s="1"/>
  <c r="R54" i="16"/>
  <c r="R92" i="16" s="1"/>
  <c r="Q54" i="16"/>
  <c r="Q92" i="16" s="1"/>
  <c r="P54" i="16"/>
  <c r="P92" i="16" s="1"/>
  <c r="O54" i="16"/>
  <c r="N54" i="16"/>
  <c r="M54" i="16"/>
  <c r="M92" i="16" s="1"/>
  <c r="L54" i="16"/>
  <c r="L92" i="16" s="1"/>
  <c r="K54" i="16"/>
  <c r="K63" i="4" s="1"/>
  <c r="K136" i="4" s="1"/>
  <c r="J54" i="16"/>
  <c r="J63" i="4" s="1"/>
  <c r="J136" i="4" s="1"/>
  <c r="I54" i="16"/>
  <c r="I92" i="16" s="1"/>
  <c r="H54" i="16"/>
  <c r="H63" i="4" s="1"/>
  <c r="H136" i="4" s="1"/>
  <c r="G54" i="16"/>
  <c r="G63" i="4" s="1"/>
  <c r="G136" i="4" s="1"/>
  <c r="F54" i="16"/>
  <c r="F63" i="4" s="1"/>
  <c r="F136" i="4" s="1"/>
  <c r="E54" i="16"/>
  <c r="D54" i="16"/>
  <c r="D92" i="16" s="1"/>
  <c r="C54" i="16"/>
  <c r="B54" i="16"/>
  <c r="B92" i="16" s="1"/>
  <c r="X53" i="16"/>
  <c r="X91" i="16" s="1"/>
  <c r="U53" i="16"/>
  <c r="U52" i="16" s="1"/>
  <c r="U61" i="4" s="1"/>
  <c r="D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U4" i="16"/>
  <c r="T4" i="16"/>
  <c r="S4" i="16"/>
  <c r="R4" i="16"/>
  <c r="R3" i="16" s="1"/>
  <c r="R9" i="4" s="1"/>
  <c r="Q4" i="16"/>
  <c r="Q3" i="16" s="1"/>
  <c r="P4" i="16"/>
  <c r="O4" i="16"/>
  <c r="O3" i="16" s="1"/>
  <c r="N4" i="16"/>
  <c r="M4" i="16"/>
  <c r="L4" i="16"/>
  <c r="L3" i="16" s="1"/>
  <c r="K4" i="16"/>
  <c r="J4" i="16"/>
  <c r="I4" i="16"/>
  <c r="H4" i="16"/>
  <c r="H3" i="16" s="1"/>
  <c r="H9" i="4" s="1"/>
  <c r="G4" i="16"/>
  <c r="F4" i="16"/>
  <c r="E4" i="16"/>
  <c r="D4" i="16"/>
  <c r="C4" i="16"/>
  <c r="C3" i="16" s="1"/>
  <c r="C9" i="4" s="1"/>
  <c r="B4" i="16"/>
  <c r="Y3" i="16"/>
  <c r="X3" i="16"/>
  <c r="W3" i="16"/>
  <c r="W9" i="4" s="1"/>
  <c r="V3" i="16"/>
  <c r="V9" i="4" s="1"/>
  <c r="U3" i="16"/>
  <c r="U9" i="4" s="1"/>
  <c r="T3" i="16"/>
  <c r="S3" i="16"/>
  <c r="P3" i="16"/>
  <c r="N3" i="16"/>
  <c r="M3" i="16"/>
  <c r="M9" i="4" s="1"/>
  <c r="K3" i="16"/>
  <c r="K3" i="4" s="1"/>
  <c r="J3" i="16"/>
  <c r="I3" i="16"/>
  <c r="I9" i="4" s="1"/>
  <c r="G3" i="16"/>
  <c r="G9" i="4" s="1"/>
  <c r="F3" i="16"/>
  <c r="F9" i="4" s="1"/>
  <c r="E3" i="16"/>
  <c r="E9" i="4" s="1"/>
  <c r="D3" i="16"/>
  <c r="D9" i="4" s="1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8" i="15"/>
  <c r="X218" i="15"/>
  <c r="W218" i="15"/>
  <c r="V218" i="15"/>
  <c r="U218" i="15"/>
  <c r="T218" i="15"/>
  <c r="S218" i="15"/>
  <c r="S204" i="15" s="1"/>
  <c r="R218" i="15"/>
  <c r="Q218" i="15"/>
  <c r="P218" i="15"/>
  <c r="O218" i="15"/>
  <c r="N218" i="15"/>
  <c r="M218" i="15"/>
  <c r="L218" i="15"/>
  <c r="K218" i="15"/>
  <c r="J218" i="15"/>
  <c r="Y217" i="15"/>
  <c r="X217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4" i="15"/>
  <c r="X214" i="15"/>
  <c r="W214" i="15"/>
  <c r="V214" i="15"/>
  <c r="V204" i="15" s="1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Y213" i="15"/>
  <c r="X213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11" i="15"/>
  <c r="X211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Y210" i="15"/>
  <c r="X210" i="15"/>
  <c r="W210" i="15"/>
  <c r="V210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Y209" i="15"/>
  <c r="X209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J204" i="15" s="1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P204" i="15" s="1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Y204" i="15" s="1"/>
  <c r="X205" i="15"/>
  <c r="X204" i="15" s="1"/>
  <c r="W205" i="15"/>
  <c r="V205" i="15"/>
  <c r="U205" i="15"/>
  <c r="T205" i="15"/>
  <c r="S205" i="15"/>
  <c r="R205" i="15"/>
  <c r="Q205" i="15"/>
  <c r="P205" i="15"/>
  <c r="O205" i="15"/>
  <c r="O204" i="15" s="1"/>
  <c r="N205" i="15"/>
  <c r="N204" i="15" s="1"/>
  <c r="M205" i="15"/>
  <c r="M204" i="15" s="1"/>
  <c r="L205" i="15"/>
  <c r="L204" i="15" s="1"/>
  <c r="K205" i="15"/>
  <c r="K204" i="15" s="1"/>
  <c r="J205" i="15"/>
  <c r="I205" i="15"/>
  <c r="H205" i="15"/>
  <c r="G205" i="15"/>
  <c r="F205" i="15"/>
  <c r="E205" i="15"/>
  <c r="D205" i="15"/>
  <c r="C205" i="15"/>
  <c r="B205" i="15"/>
  <c r="W204" i="15"/>
  <c r="U204" i="15"/>
  <c r="T204" i="15"/>
  <c r="R204" i="15"/>
  <c r="Q204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J187" i="15" s="1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F187" i="15" s="1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W187" i="15" s="1"/>
  <c r="V190" i="15"/>
  <c r="U190" i="15"/>
  <c r="U187" i="15" s="1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V189" i="15"/>
  <c r="V187" i="15" s="1"/>
  <c r="U189" i="15"/>
  <c r="T189" i="15"/>
  <c r="T187" i="15" s="1"/>
  <c r="S189" i="15"/>
  <c r="R189" i="15"/>
  <c r="Q189" i="15"/>
  <c r="Q187" i="15" s="1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D187" i="15" s="1"/>
  <c r="C189" i="15"/>
  <c r="B189" i="15"/>
  <c r="Y188" i="15"/>
  <c r="Y187" i="15" s="1"/>
  <c r="X188" i="15"/>
  <c r="X187" i="15" s="1"/>
  <c r="W188" i="15"/>
  <c r="V188" i="15"/>
  <c r="U188" i="15"/>
  <c r="T188" i="15"/>
  <c r="S188" i="15"/>
  <c r="S187" i="15" s="1"/>
  <c r="R188" i="15"/>
  <c r="R187" i="15" s="1"/>
  <c r="Q188" i="15"/>
  <c r="P188" i="15"/>
  <c r="P187" i="15" s="1"/>
  <c r="O188" i="15"/>
  <c r="O187" i="15" s="1"/>
  <c r="N188" i="15"/>
  <c r="M188" i="15"/>
  <c r="M187" i="15" s="1"/>
  <c r="L188" i="15"/>
  <c r="L187" i="15" s="1"/>
  <c r="K188" i="15"/>
  <c r="J188" i="15"/>
  <c r="I188" i="15"/>
  <c r="H188" i="15"/>
  <c r="G188" i="15"/>
  <c r="F188" i="15"/>
  <c r="E188" i="15"/>
  <c r="D188" i="15"/>
  <c r="C188" i="15"/>
  <c r="C187" i="15" s="1"/>
  <c r="B188" i="15"/>
  <c r="B187" i="15" s="1"/>
  <c r="N187" i="15"/>
  <c r="K187" i="15"/>
  <c r="I187" i="15"/>
  <c r="H187" i="15"/>
  <c r="G187" i="15"/>
  <c r="E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J171" i="15" s="1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S171" i="15" s="1"/>
  <c r="R173" i="15"/>
  <c r="Q173" i="15"/>
  <c r="P173" i="15"/>
  <c r="O173" i="15"/>
  <c r="N173" i="15"/>
  <c r="M173" i="15"/>
  <c r="L173" i="15"/>
  <c r="K173" i="15"/>
  <c r="J173" i="15"/>
  <c r="I173" i="15"/>
  <c r="I171" i="15" s="1"/>
  <c r="H173" i="15"/>
  <c r="G173" i="15"/>
  <c r="F173" i="15"/>
  <c r="E173" i="15"/>
  <c r="D173" i="15"/>
  <c r="C173" i="15"/>
  <c r="B173" i="15"/>
  <c r="Y172" i="15"/>
  <c r="X172" i="15"/>
  <c r="W172" i="15"/>
  <c r="V172" i="15"/>
  <c r="U172" i="15"/>
  <c r="T172" i="15"/>
  <c r="S172" i="15"/>
  <c r="R172" i="15"/>
  <c r="R171" i="15" s="1"/>
  <c r="Q172" i="15"/>
  <c r="Q171" i="15" s="1"/>
  <c r="P172" i="15"/>
  <c r="P171" i="15" s="1"/>
  <c r="O172" i="15"/>
  <c r="O171" i="15" s="1"/>
  <c r="N172" i="15"/>
  <c r="N171" i="15" s="1"/>
  <c r="M172" i="15"/>
  <c r="M171" i="15" s="1"/>
  <c r="L172" i="15"/>
  <c r="L171" i="15" s="1"/>
  <c r="K172" i="15"/>
  <c r="K171" i="15" s="1"/>
  <c r="J172" i="15"/>
  <c r="I172" i="15"/>
  <c r="H172" i="15"/>
  <c r="G172" i="15"/>
  <c r="F172" i="15"/>
  <c r="E172" i="15"/>
  <c r="D172" i="15"/>
  <c r="C172" i="15"/>
  <c r="B172" i="15"/>
  <c r="Y171" i="15"/>
  <c r="X171" i="15"/>
  <c r="W171" i="15"/>
  <c r="V171" i="15"/>
  <c r="U171" i="15"/>
  <c r="T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Y162" i="15" s="1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Y164" i="15"/>
  <c r="X164" i="15"/>
  <c r="X162" i="15" s="1"/>
  <c r="W164" i="15"/>
  <c r="V164" i="15"/>
  <c r="U164" i="15"/>
  <c r="U162" i="15" s="1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H162" i="15" s="1"/>
  <c r="G164" i="15"/>
  <c r="F164" i="15"/>
  <c r="E164" i="15"/>
  <c r="D164" i="15"/>
  <c r="C164" i="15"/>
  <c r="B164" i="15"/>
  <c r="Y163" i="15"/>
  <c r="X163" i="15"/>
  <c r="W163" i="15"/>
  <c r="W162" i="15" s="1"/>
  <c r="V163" i="15"/>
  <c r="V162" i="15" s="1"/>
  <c r="U163" i="15"/>
  <c r="T163" i="15"/>
  <c r="T162" i="15" s="1"/>
  <c r="S163" i="15"/>
  <c r="S162" i="15" s="1"/>
  <c r="R163" i="15"/>
  <c r="R162" i="15" s="1"/>
  <c r="Q163" i="15"/>
  <c r="Q162" i="15" s="1"/>
  <c r="P163" i="15"/>
  <c r="P162" i="15" s="1"/>
  <c r="O163" i="15"/>
  <c r="O162" i="15" s="1"/>
  <c r="N163" i="15"/>
  <c r="M163" i="15"/>
  <c r="L163" i="15"/>
  <c r="K163" i="15"/>
  <c r="J163" i="15"/>
  <c r="I163" i="15"/>
  <c r="H163" i="15"/>
  <c r="G163" i="15"/>
  <c r="G162" i="15" s="1"/>
  <c r="F163" i="15"/>
  <c r="F162" i="15" s="1"/>
  <c r="E163" i="15"/>
  <c r="E162" i="15" s="1"/>
  <c r="D163" i="15"/>
  <c r="D162" i="15" s="1"/>
  <c r="C163" i="15"/>
  <c r="C162" i="15" s="1"/>
  <c r="B163" i="15"/>
  <c r="B162" i="15" s="1"/>
  <c r="N162" i="15"/>
  <c r="M162" i="15"/>
  <c r="L162" i="15"/>
  <c r="K162" i="15"/>
  <c r="J162" i="15"/>
  <c r="I162" i="15"/>
  <c r="Y141" i="15"/>
  <c r="Y261" i="15" s="1"/>
  <c r="X141" i="15"/>
  <c r="X261" i="15" s="1"/>
  <c r="W141" i="15"/>
  <c r="W261" i="15" s="1"/>
  <c r="V141" i="15"/>
  <c r="V261" i="15" s="1"/>
  <c r="U141" i="15"/>
  <c r="U261" i="15" s="1"/>
  <c r="T141" i="15"/>
  <c r="T261" i="15" s="1"/>
  <c r="S141" i="15"/>
  <c r="S261" i="15" s="1"/>
  <c r="R141" i="15"/>
  <c r="R261" i="15" s="1"/>
  <c r="Q141" i="15"/>
  <c r="Q261" i="15" s="1"/>
  <c r="P141" i="15"/>
  <c r="P261" i="15" s="1"/>
  <c r="O141" i="15"/>
  <c r="O261" i="15" s="1"/>
  <c r="N141" i="15"/>
  <c r="N261" i="15" s="1"/>
  <c r="M141" i="15"/>
  <c r="M261" i="15" s="1"/>
  <c r="L141" i="15"/>
  <c r="L261" i="15" s="1"/>
  <c r="K141" i="15"/>
  <c r="K261" i="15" s="1"/>
  <c r="J141" i="15"/>
  <c r="J261" i="15" s="1"/>
  <c r="I141" i="15"/>
  <c r="I261" i="15" s="1"/>
  <c r="H141" i="15"/>
  <c r="H261" i="15" s="1"/>
  <c r="G141" i="15"/>
  <c r="G115" i="15" s="1"/>
  <c r="F141" i="15"/>
  <c r="F115" i="15" s="1"/>
  <c r="E141" i="15"/>
  <c r="E115" i="15" s="1"/>
  <c r="D141" i="15"/>
  <c r="C141" i="15"/>
  <c r="B141" i="15"/>
  <c r="R115" i="15"/>
  <c r="R253" i="15" s="1"/>
  <c r="Q115" i="15"/>
  <c r="Q253" i="15" s="1"/>
  <c r="P115" i="15"/>
  <c r="P253" i="15" s="1"/>
  <c r="O115" i="15"/>
  <c r="O253" i="15" s="1"/>
  <c r="M115" i="15"/>
  <c r="M253" i="15" s="1"/>
  <c r="B115" i="15"/>
  <c r="B253" i="15" s="1"/>
  <c r="Y97" i="15"/>
  <c r="X97" i="15"/>
  <c r="X251" i="15" s="1"/>
  <c r="W97" i="15"/>
  <c r="W251" i="15" s="1"/>
  <c r="V97" i="15"/>
  <c r="V251" i="15" s="1"/>
  <c r="U97" i="15"/>
  <c r="U251" i="15" s="1"/>
  <c r="T97" i="15"/>
  <c r="T251" i="15" s="1"/>
  <c r="S97" i="15"/>
  <c r="S251" i="15" s="1"/>
  <c r="R97" i="15"/>
  <c r="R251" i="15" s="1"/>
  <c r="Q97" i="15"/>
  <c r="P97" i="15"/>
  <c r="O97" i="15"/>
  <c r="N97" i="15"/>
  <c r="M97" i="15"/>
  <c r="L97" i="15"/>
  <c r="K97" i="15"/>
  <c r="K251" i="15" s="1"/>
  <c r="J97" i="15"/>
  <c r="I97" i="15"/>
  <c r="I251" i="15" s="1"/>
  <c r="H97" i="15"/>
  <c r="G97" i="15"/>
  <c r="F97" i="15"/>
  <c r="E97" i="15"/>
  <c r="D97" i="15"/>
  <c r="C97" i="15"/>
  <c r="B97" i="15"/>
  <c r="Y53" i="15"/>
  <c r="Y241" i="15" s="1"/>
  <c r="X53" i="15"/>
  <c r="X241" i="15" s="1"/>
  <c r="W53" i="15"/>
  <c r="W241" i="15" s="1"/>
  <c r="V53" i="15"/>
  <c r="V241" i="15" s="1"/>
  <c r="U53" i="15"/>
  <c r="U241" i="15" s="1"/>
  <c r="T53" i="15"/>
  <c r="T241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N241" i="15" s="1"/>
  <c r="M53" i="15"/>
  <c r="M241" i="15" s="1"/>
  <c r="L53" i="15"/>
  <c r="L241" i="15" s="1"/>
  <c r="K53" i="15"/>
  <c r="K241" i="15" s="1"/>
  <c r="J53" i="15"/>
  <c r="J241" i="15" s="1"/>
  <c r="I53" i="15"/>
  <c r="I241" i="15" s="1"/>
  <c r="H53" i="15"/>
  <c r="G53" i="15"/>
  <c r="G241" i="15" s="1"/>
  <c r="F53" i="15"/>
  <c r="E53" i="15"/>
  <c r="E241" i="15" s="1"/>
  <c r="D53" i="15"/>
  <c r="D34" i="15" s="1"/>
  <c r="C53" i="15"/>
  <c r="C34" i="15" s="1"/>
  <c r="B53" i="15"/>
  <c r="B34" i="15" s="1"/>
  <c r="N34" i="15"/>
  <c r="N233" i="15" s="1"/>
  <c r="M34" i="15"/>
  <c r="M233" i="15" s="1"/>
  <c r="L34" i="15"/>
  <c r="L233" i="15" s="1"/>
  <c r="K34" i="15"/>
  <c r="K233" i="15" s="1"/>
  <c r="J34" i="15"/>
  <c r="J233" i="15" s="1"/>
  <c r="H34" i="15"/>
  <c r="H233" i="15" s="1"/>
  <c r="F34" i="15"/>
  <c r="F233" i="15" s="1"/>
  <c r="E34" i="15"/>
  <c r="E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Q204" i="14" s="1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M204" i="14" s="1"/>
  <c r="L210" i="14"/>
  <c r="L204" i="14" s="1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E204" i="14" s="1"/>
  <c r="D208" i="14"/>
  <c r="D204" i="14" s="1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B204" i="14" s="1"/>
  <c r="Y206" i="14"/>
  <c r="X206" i="14"/>
  <c r="X204" i="14" s="1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K204" i="14" s="1"/>
  <c r="J206" i="14"/>
  <c r="I206" i="14"/>
  <c r="H206" i="14"/>
  <c r="G206" i="14"/>
  <c r="F206" i="14"/>
  <c r="E206" i="14"/>
  <c r="D206" i="14"/>
  <c r="C206" i="14"/>
  <c r="B206" i="14"/>
  <c r="Y205" i="14"/>
  <c r="Y204" i="14" s="1"/>
  <c r="X205" i="14"/>
  <c r="W205" i="14"/>
  <c r="W204" i="14" s="1"/>
  <c r="V205" i="14"/>
  <c r="V204" i="14" s="1"/>
  <c r="U205" i="14"/>
  <c r="U204" i="14" s="1"/>
  <c r="T205" i="14"/>
  <c r="T204" i="14" s="1"/>
  <c r="S205" i="14"/>
  <c r="S204" i="14" s="1"/>
  <c r="R205" i="14"/>
  <c r="R204" i="14" s="1"/>
  <c r="Q205" i="14"/>
  <c r="P205" i="14"/>
  <c r="O205" i="14"/>
  <c r="N205" i="14"/>
  <c r="M205" i="14"/>
  <c r="L205" i="14"/>
  <c r="K205" i="14"/>
  <c r="J205" i="14"/>
  <c r="J204" i="14" s="1"/>
  <c r="I205" i="14"/>
  <c r="I204" i="14" s="1"/>
  <c r="H205" i="14"/>
  <c r="H204" i="14" s="1"/>
  <c r="G205" i="14"/>
  <c r="G204" i="14" s="1"/>
  <c r="F205" i="14"/>
  <c r="F204" i="14" s="1"/>
  <c r="E205" i="14"/>
  <c r="D205" i="14"/>
  <c r="C205" i="14"/>
  <c r="C204" i="14" s="1"/>
  <c r="B205" i="14"/>
  <c r="P204" i="14"/>
  <c r="O204" i="14"/>
  <c r="N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I187" i="14" s="1"/>
  <c r="H193" i="14"/>
  <c r="H187" i="14" s="1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Y187" i="14" s="1"/>
  <c r="X190" i="14"/>
  <c r="X187" i="14" s="1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W187" i="14" s="1"/>
  <c r="V189" i="14"/>
  <c r="U189" i="14"/>
  <c r="T189" i="14"/>
  <c r="T187" i="14" s="1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G187" i="14" s="1"/>
  <c r="F189" i="14"/>
  <c r="E189" i="14"/>
  <c r="D189" i="14"/>
  <c r="C189" i="14"/>
  <c r="B189" i="14"/>
  <c r="Y188" i="14"/>
  <c r="X188" i="14"/>
  <c r="W188" i="14"/>
  <c r="V188" i="14"/>
  <c r="V187" i="14" s="1"/>
  <c r="U188" i="14"/>
  <c r="U187" i="14" s="1"/>
  <c r="T188" i="14"/>
  <c r="S188" i="14"/>
  <c r="S187" i="14" s="1"/>
  <c r="R188" i="14"/>
  <c r="R187" i="14" s="1"/>
  <c r="Q188" i="14"/>
  <c r="Q187" i="14" s="1"/>
  <c r="P188" i="14"/>
  <c r="P187" i="14" s="1"/>
  <c r="O188" i="14"/>
  <c r="O187" i="14" s="1"/>
  <c r="N188" i="14"/>
  <c r="N187" i="14" s="1"/>
  <c r="M188" i="14"/>
  <c r="M187" i="14" s="1"/>
  <c r="L188" i="14"/>
  <c r="K188" i="14"/>
  <c r="J188" i="14"/>
  <c r="I188" i="14"/>
  <c r="H188" i="14"/>
  <c r="G188" i="14"/>
  <c r="F188" i="14"/>
  <c r="F187" i="14" s="1"/>
  <c r="E188" i="14"/>
  <c r="E187" i="14" s="1"/>
  <c r="D188" i="14"/>
  <c r="D187" i="14" s="1"/>
  <c r="C188" i="14"/>
  <c r="C187" i="14" s="1"/>
  <c r="B188" i="14"/>
  <c r="B187" i="14" s="1"/>
  <c r="L187" i="14"/>
  <c r="K187" i="14"/>
  <c r="J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1" i="14"/>
  <c r="U181" i="14"/>
  <c r="Q181" i="14"/>
  <c r="M181" i="14"/>
  <c r="I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R171" i="14" s="1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K171" i="14" s="1"/>
  <c r="J175" i="14"/>
  <c r="J171" i="14" s="1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H171" i="14" s="1"/>
  <c r="G174" i="14"/>
  <c r="G171" i="14" s="1"/>
  <c r="F174" i="14"/>
  <c r="F171" i="14" s="1"/>
  <c r="E174" i="14"/>
  <c r="D174" i="14"/>
  <c r="C174" i="14"/>
  <c r="B174" i="14"/>
  <c r="Y173" i="14"/>
  <c r="X173" i="14"/>
  <c r="W173" i="14"/>
  <c r="V173" i="14"/>
  <c r="U173" i="14"/>
  <c r="T173" i="14"/>
  <c r="S173" i="14"/>
  <c r="R173" i="14"/>
  <c r="Q173" i="14"/>
  <c r="Q171" i="14" s="1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E171" i="14" s="1"/>
  <c r="D173" i="14"/>
  <c r="C173" i="14"/>
  <c r="B173" i="14"/>
  <c r="B171" i="14" s="1"/>
  <c r="Y172" i="14"/>
  <c r="Y171" i="14" s="1"/>
  <c r="X172" i="14"/>
  <c r="X171" i="14" s="1"/>
  <c r="W172" i="14"/>
  <c r="W171" i="14" s="1"/>
  <c r="V172" i="14"/>
  <c r="U172" i="14"/>
  <c r="T172" i="14"/>
  <c r="S172" i="14"/>
  <c r="R172" i="14"/>
  <c r="Q172" i="14"/>
  <c r="P172" i="14"/>
  <c r="P171" i="14" s="1"/>
  <c r="O172" i="14"/>
  <c r="O171" i="14" s="1"/>
  <c r="N172" i="14"/>
  <c r="N171" i="14" s="1"/>
  <c r="M172" i="14"/>
  <c r="M171" i="14" s="1"/>
  <c r="L172" i="14"/>
  <c r="L171" i="14" s="1"/>
  <c r="K172" i="14"/>
  <c r="J172" i="14"/>
  <c r="I172" i="14"/>
  <c r="I171" i="14" s="1"/>
  <c r="H172" i="14"/>
  <c r="G172" i="14"/>
  <c r="F172" i="14"/>
  <c r="E172" i="14"/>
  <c r="D172" i="14"/>
  <c r="D171" i="14" s="1"/>
  <c r="C172" i="14"/>
  <c r="C171" i="14" s="1"/>
  <c r="B172" i="14"/>
  <c r="V171" i="14"/>
  <c r="U171" i="14"/>
  <c r="T171" i="14"/>
  <c r="S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N162" i="14" s="1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G162" i="14" s="1"/>
  <c r="F166" i="14"/>
  <c r="F162" i="14" s="1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D162" i="14" s="1"/>
  <c r="C165" i="14"/>
  <c r="C162" i="14" s="1"/>
  <c r="B165" i="14"/>
  <c r="B162" i="14" s="1"/>
  <c r="Y164" i="14"/>
  <c r="X164" i="14"/>
  <c r="W164" i="14"/>
  <c r="V164" i="14"/>
  <c r="U164" i="14"/>
  <c r="T164" i="14"/>
  <c r="S164" i="14"/>
  <c r="R164" i="14"/>
  <c r="Q164" i="14"/>
  <c r="P164" i="14"/>
  <c r="O164" i="14"/>
  <c r="N164" i="14"/>
  <c r="M164" i="14"/>
  <c r="M162" i="14" s="1"/>
  <c r="L164" i="14"/>
  <c r="K164" i="14"/>
  <c r="J164" i="14"/>
  <c r="I164" i="14"/>
  <c r="H164" i="14"/>
  <c r="G164" i="14"/>
  <c r="F164" i="14"/>
  <c r="E164" i="14"/>
  <c r="D164" i="14"/>
  <c r="C164" i="14"/>
  <c r="B164" i="14"/>
  <c r="Y163" i="14"/>
  <c r="Y162" i="14" s="1"/>
  <c r="X163" i="14"/>
  <c r="X162" i="14" s="1"/>
  <c r="W163" i="14"/>
  <c r="W162" i="14" s="1"/>
  <c r="V163" i="14"/>
  <c r="V162" i="14" s="1"/>
  <c r="U163" i="14"/>
  <c r="U162" i="14" s="1"/>
  <c r="T163" i="14"/>
  <c r="T162" i="14" s="1"/>
  <c r="S163" i="14"/>
  <c r="S162" i="14" s="1"/>
  <c r="R163" i="14"/>
  <c r="Q163" i="14"/>
  <c r="P163" i="14"/>
  <c r="O163" i="14"/>
  <c r="N163" i="14"/>
  <c r="M163" i="14"/>
  <c r="L163" i="14"/>
  <c r="L162" i="14" s="1"/>
  <c r="K163" i="14"/>
  <c r="K162" i="14" s="1"/>
  <c r="J163" i="14"/>
  <c r="J162" i="14" s="1"/>
  <c r="I163" i="14"/>
  <c r="I162" i="14" s="1"/>
  <c r="H163" i="14"/>
  <c r="H162" i="14" s="1"/>
  <c r="G163" i="14"/>
  <c r="F163" i="14"/>
  <c r="E163" i="14"/>
  <c r="E162" i="14" s="1"/>
  <c r="D163" i="14"/>
  <c r="C163" i="14"/>
  <c r="B163" i="14"/>
  <c r="R162" i="14"/>
  <c r="Q162" i="14"/>
  <c r="P162" i="14"/>
  <c r="O162" i="14"/>
  <c r="Y141" i="14"/>
  <c r="Y261" i="14" s="1"/>
  <c r="X141" i="14"/>
  <c r="X261" i="14" s="1"/>
  <c r="W141" i="14"/>
  <c r="W261" i="14" s="1"/>
  <c r="V141" i="14"/>
  <c r="V261" i="14" s="1"/>
  <c r="U141" i="14"/>
  <c r="U261" i="14" s="1"/>
  <c r="T141" i="14"/>
  <c r="T261" i="14" s="1"/>
  <c r="S141" i="14"/>
  <c r="S261" i="14" s="1"/>
  <c r="R141" i="14"/>
  <c r="R261" i="14" s="1"/>
  <c r="Q141" i="14"/>
  <c r="Q261" i="14" s="1"/>
  <c r="P141" i="14"/>
  <c r="P261" i="14" s="1"/>
  <c r="O141" i="14"/>
  <c r="O261" i="14" s="1"/>
  <c r="N141" i="14"/>
  <c r="N261" i="14" s="1"/>
  <c r="M141" i="14"/>
  <c r="M261" i="14" s="1"/>
  <c r="L141" i="14"/>
  <c r="L261" i="14" s="1"/>
  <c r="K141" i="14"/>
  <c r="K261" i="14" s="1"/>
  <c r="J141" i="14"/>
  <c r="J261" i="14" s="1"/>
  <c r="I141" i="14"/>
  <c r="H141" i="14"/>
  <c r="G141" i="14"/>
  <c r="F141" i="14"/>
  <c r="E141" i="14"/>
  <c r="D141" i="14"/>
  <c r="C141" i="14"/>
  <c r="B141" i="14"/>
  <c r="Y97" i="14"/>
  <c r="X97" i="14"/>
  <c r="X251" i="14" s="1"/>
  <c r="W97" i="14"/>
  <c r="W251" i="14" s="1"/>
  <c r="V97" i="14"/>
  <c r="V251" i="14" s="1"/>
  <c r="U97" i="14"/>
  <c r="U251" i="14" s="1"/>
  <c r="T97" i="14"/>
  <c r="S97" i="14"/>
  <c r="R97" i="14"/>
  <c r="Q97" i="14"/>
  <c r="P97" i="14"/>
  <c r="O97" i="14"/>
  <c r="N97" i="14"/>
  <c r="M97" i="14"/>
  <c r="M251" i="14" s="1"/>
  <c r="L97" i="14"/>
  <c r="L251" i="14" s="1"/>
  <c r="K97" i="14"/>
  <c r="K251" i="14" s="1"/>
  <c r="J97" i="14"/>
  <c r="J251" i="14" s="1"/>
  <c r="I97" i="14"/>
  <c r="I251" i="14" s="1"/>
  <c r="H97" i="14"/>
  <c r="H251" i="14" s="1"/>
  <c r="G97" i="14"/>
  <c r="G251" i="14" s="1"/>
  <c r="F97" i="14"/>
  <c r="F251" i="14" s="1"/>
  <c r="E97" i="14"/>
  <c r="D97" i="14"/>
  <c r="C97" i="14"/>
  <c r="B97" i="14"/>
  <c r="Y53" i="14"/>
  <c r="Y241" i="14" s="1"/>
  <c r="X53" i="14"/>
  <c r="X241" i="14" s="1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241" i="14" s="1"/>
  <c r="D53" i="14"/>
  <c r="D241" i="14" s="1"/>
  <c r="C53" i="14"/>
  <c r="C241" i="14" s="1"/>
  <c r="B53" i="14"/>
  <c r="B24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T224" i="13" s="1"/>
  <c r="S225" i="13"/>
  <c r="S224" i="13" s="1"/>
  <c r="R225" i="13"/>
  <c r="R224" i="13" s="1"/>
  <c r="Q225" i="13"/>
  <c r="P225" i="13"/>
  <c r="O225" i="13"/>
  <c r="N225" i="13"/>
  <c r="N224" i="13" s="1"/>
  <c r="M225" i="13"/>
  <c r="M224" i="13" s="1"/>
  <c r="L225" i="13"/>
  <c r="K225" i="13"/>
  <c r="J225" i="13"/>
  <c r="I225" i="13"/>
  <c r="H225" i="13"/>
  <c r="G225" i="13"/>
  <c r="F225" i="13"/>
  <c r="E225" i="13"/>
  <c r="D225" i="13"/>
  <c r="C225" i="13"/>
  <c r="C224" i="13" s="1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E204" i="13" s="1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X204" i="13" s="1"/>
  <c r="W208" i="13"/>
  <c r="W204" i="13" s="1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V204" i="13" s="1"/>
  <c r="U207" i="13"/>
  <c r="U204" i="13" s="1"/>
  <c r="T207" i="13"/>
  <c r="T204" i="13" s="1"/>
  <c r="S207" i="13"/>
  <c r="S204" i="13" s="1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Y206" i="13"/>
  <c r="X206" i="13"/>
  <c r="W206" i="13"/>
  <c r="V206" i="13"/>
  <c r="U206" i="13"/>
  <c r="T206" i="13"/>
  <c r="S206" i="13"/>
  <c r="R206" i="13"/>
  <c r="R204" i="13" s="1"/>
  <c r="Q206" i="13"/>
  <c r="P206" i="13"/>
  <c r="P204" i="13" s="1"/>
  <c r="O206" i="13"/>
  <c r="O204" i="13" s="1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Y205" i="13"/>
  <c r="Y204" i="13" s="1"/>
  <c r="X205" i="13"/>
  <c r="W205" i="13"/>
  <c r="V205" i="13"/>
  <c r="U205" i="13"/>
  <c r="T205" i="13"/>
  <c r="S205" i="13"/>
  <c r="R205" i="13"/>
  <c r="Q205" i="13"/>
  <c r="Q204" i="13" s="1"/>
  <c r="P205" i="13"/>
  <c r="O205" i="13"/>
  <c r="N205" i="13"/>
  <c r="N204" i="13" s="1"/>
  <c r="M205" i="13"/>
  <c r="M204" i="13" s="1"/>
  <c r="L205" i="13"/>
  <c r="L204" i="13" s="1"/>
  <c r="K205" i="13"/>
  <c r="K204" i="13" s="1"/>
  <c r="J205" i="13"/>
  <c r="J204" i="13" s="1"/>
  <c r="I205" i="13"/>
  <c r="I204" i="13" s="1"/>
  <c r="H205" i="13"/>
  <c r="G205" i="13"/>
  <c r="F205" i="13"/>
  <c r="E205" i="13"/>
  <c r="D205" i="13"/>
  <c r="C205" i="13"/>
  <c r="B205" i="13"/>
  <c r="B204" i="13" s="1"/>
  <c r="H204" i="13"/>
  <c r="G204" i="13"/>
  <c r="F204" i="13"/>
  <c r="D204" i="13"/>
  <c r="C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T187" i="13" s="1"/>
  <c r="S191" i="13"/>
  <c r="S187" i="13" s="1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R187" i="13" s="1"/>
  <c r="Q190" i="13"/>
  <c r="Q187" i="13" s="1"/>
  <c r="P190" i="13"/>
  <c r="P187" i="13" s="1"/>
  <c r="O190" i="13"/>
  <c r="O187" i="13" s="1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W189" i="13"/>
  <c r="V189" i="13"/>
  <c r="U189" i="13"/>
  <c r="T189" i="13"/>
  <c r="S189" i="13"/>
  <c r="R189" i="13"/>
  <c r="Q189" i="13"/>
  <c r="P189" i="13"/>
  <c r="O189" i="13"/>
  <c r="N189" i="13"/>
  <c r="N187" i="13" s="1"/>
  <c r="M189" i="13"/>
  <c r="L189" i="13"/>
  <c r="L187" i="13" s="1"/>
  <c r="K189" i="13"/>
  <c r="K187" i="13" s="1"/>
  <c r="J189" i="13"/>
  <c r="I189" i="13"/>
  <c r="H189" i="13"/>
  <c r="G189" i="13"/>
  <c r="F189" i="13"/>
  <c r="E189" i="13"/>
  <c r="D189" i="13"/>
  <c r="C189" i="13"/>
  <c r="B189" i="13"/>
  <c r="Y188" i="13"/>
  <c r="Y187" i="13" s="1"/>
  <c r="X188" i="13"/>
  <c r="X187" i="13" s="1"/>
  <c r="W188" i="13"/>
  <c r="W187" i="13" s="1"/>
  <c r="V188" i="13"/>
  <c r="V187" i="13" s="1"/>
  <c r="U188" i="13"/>
  <c r="U187" i="13" s="1"/>
  <c r="T188" i="13"/>
  <c r="S188" i="13"/>
  <c r="R188" i="13"/>
  <c r="Q188" i="13"/>
  <c r="P188" i="13"/>
  <c r="O188" i="13"/>
  <c r="N188" i="13"/>
  <c r="M188" i="13"/>
  <c r="M187" i="13" s="1"/>
  <c r="L188" i="13"/>
  <c r="K188" i="13"/>
  <c r="J188" i="13"/>
  <c r="J187" i="13" s="1"/>
  <c r="I188" i="13"/>
  <c r="I187" i="13" s="1"/>
  <c r="H188" i="13"/>
  <c r="H187" i="13" s="1"/>
  <c r="G188" i="13"/>
  <c r="G187" i="13" s="1"/>
  <c r="F188" i="13"/>
  <c r="F187" i="13" s="1"/>
  <c r="E188" i="13"/>
  <c r="E187" i="13" s="1"/>
  <c r="D188" i="13"/>
  <c r="D187" i="13" s="1"/>
  <c r="C188" i="13"/>
  <c r="B188" i="13"/>
  <c r="C187" i="13"/>
  <c r="B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R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B171" i="13" s="1"/>
  <c r="Y174" i="13"/>
  <c r="Y171" i="13" s="1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X171" i="13" s="1"/>
  <c r="W173" i="13"/>
  <c r="V173" i="13"/>
  <c r="V171" i="13" s="1"/>
  <c r="U173" i="13"/>
  <c r="U171" i="13" s="1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Y172" i="13"/>
  <c r="X172" i="13"/>
  <c r="W172" i="13"/>
  <c r="W171" i="13" s="1"/>
  <c r="V172" i="13"/>
  <c r="U172" i="13"/>
  <c r="T172" i="13"/>
  <c r="T171" i="13" s="1"/>
  <c r="S172" i="13"/>
  <c r="S171" i="13" s="1"/>
  <c r="R172" i="13"/>
  <c r="R171" i="13" s="1"/>
  <c r="Q172" i="13"/>
  <c r="Q171" i="13" s="1"/>
  <c r="P172" i="13"/>
  <c r="P171" i="13" s="1"/>
  <c r="O172" i="13"/>
  <c r="O171" i="13" s="1"/>
  <c r="N172" i="13"/>
  <c r="M172" i="13"/>
  <c r="L172" i="13"/>
  <c r="K172" i="13"/>
  <c r="J172" i="13"/>
  <c r="I172" i="13"/>
  <c r="H172" i="13"/>
  <c r="H171" i="13" s="1"/>
  <c r="G172" i="13"/>
  <c r="G171" i="13" s="1"/>
  <c r="F172" i="13"/>
  <c r="F171" i="13" s="1"/>
  <c r="E172" i="13"/>
  <c r="E171" i="13" s="1"/>
  <c r="D172" i="13"/>
  <c r="D171" i="13" s="1"/>
  <c r="C172" i="13"/>
  <c r="C171" i="13" s="1"/>
  <c r="B172" i="13"/>
  <c r="N171" i="13"/>
  <c r="M171" i="13"/>
  <c r="L171" i="13"/>
  <c r="K171" i="13"/>
  <c r="J171" i="13"/>
  <c r="I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Y162" i="13" s="1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X162" i="13" s="1"/>
  <c r="W165" i="13"/>
  <c r="W162" i="13" s="1"/>
  <c r="V165" i="13"/>
  <c r="V162" i="13" s="1"/>
  <c r="U165" i="13"/>
  <c r="U162" i="13" s="1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W164" i="13"/>
  <c r="V164" i="13"/>
  <c r="U164" i="13"/>
  <c r="T164" i="13"/>
  <c r="T162" i="13" s="1"/>
  <c r="S164" i="13"/>
  <c r="R164" i="13"/>
  <c r="R162" i="13" s="1"/>
  <c r="Q164" i="13"/>
  <c r="Q162" i="13" s="1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Y163" i="13"/>
  <c r="X163" i="13"/>
  <c r="W163" i="13"/>
  <c r="V163" i="13"/>
  <c r="U163" i="13"/>
  <c r="T163" i="13"/>
  <c r="S163" i="13"/>
  <c r="S162" i="13" s="1"/>
  <c r="R163" i="13"/>
  <c r="Q163" i="13"/>
  <c r="P163" i="13"/>
  <c r="P162" i="13" s="1"/>
  <c r="O163" i="13"/>
  <c r="O162" i="13" s="1"/>
  <c r="N163" i="13"/>
  <c r="N162" i="13" s="1"/>
  <c r="M163" i="13"/>
  <c r="M162" i="13" s="1"/>
  <c r="L163" i="13"/>
  <c r="L162" i="13" s="1"/>
  <c r="K163" i="13"/>
  <c r="K162" i="13" s="1"/>
  <c r="J163" i="13"/>
  <c r="I163" i="13"/>
  <c r="H163" i="13"/>
  <c r="G163" i="13"/>
  <c r="F163" i="13"/>
  <c r="E163" i="13"/>
  <c r="D163" i="13"/>
  <c r="D162" i="13" s="1"/>
  <c r="C163" i="13"/>
  <c r="C162" i="13" s="1"/>
  <c r="B163" i="13"/>
  <c r="B162" i="13" s="1"/>
  <c r="J162" i="13"/>
  <c r="I162" i="13"/>
  <c r="H162" i="13"/>
  <c r="G162" i="13"/>
  <c r="F162" i="13"/>
  <c r="E162" i="13"/>
  <c r="Y141" i="13"/>
  <c r="Y261" i="13" s="1"/>
  <c r="X141" i="13"/>
  <c r="X261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O261" i="13" s="1"/>
  <c r="N141" i="13"/>
  <c r="N261" i="13" s="1"/>
  <c r="M141" i="13"/>
  <c r="M261" i="13" s="1"/>
  <c r="L141" i="13"/>
  <c r="L261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G253" i="13" s="1"/>
  <c r="F141" i="13"/>
  <c r="F261" i="13" s="1"/>
  <c r="E141" i="13"/>
  <c r="E261" i="13" s="1"/>
  <c r="D141" i="13"/>
  <c r="D261" i="13" s="1"/>
  <c r="D253" i="13" s="1"/>
  <c r="C141" i="13"/>
  <c r="C261" i="13" s="1"/>
  <c r="B141" i="13"/>
  <c r="B261" i="13" s="1"/>
  <c r="B253" i="13" s="1"/>
  <c r="Y97" i="13"/>
  <c r="Y251" i="13" s="1"/>
  <c r="Y243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C243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U241" i="13" s="1"/>
  <c r="U233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R78" i="12"/>
  <c r="Y77" i="12"/>
  <c r="X77" i="12"/>
  <c r="W77" i="12"/>
  <c r="V77" i="12"/>
  <c r="U77" i="12"/>
  <c r="T77" i="12"/>
  <c r="S77" i="12"/>
  <c r="S106" i="4" s="1"/>
  <c r="R77" i="12"/>
  <c r="Q77" i="12"/>
  <c r="Q106" i="4" s="1"/>
  <c r="P77" i="12"/>
  <c r="O77" i="12"/>
  <c r="O106" i="4" s="1"/>
  <c r="N77" i="12"/>
  <c r="N106" i="4" s="1"/>
  <c r="M77" i="12"/>
  <c r="M106" i="4" s="1"/>
  <c r="L77" i="12"/>
  <c r="K77" i="12"/>
  <c r="J77" i="12"/>
  <c r="I77" i="12"/>
  <c r="H77" i="12"/>
  <c r="G77" i="12"/>
  <c r="F77" i="12"/>
  <c r="E77" i="12"/>
  <c r="D77" i="12"/>
  <c r="D106" i="4" s="1"/>
  <c r="C77" i="12"/>
  <c r="C106" i="4" s="1"/>
  <c r="B77" i="12"/>
  <c r="B106" i="4" s="1"/>
  <c r="K76" i="12"/>
  <c r="K105" i="4" s="1"/>
  <c r="F76" i="12"/>
  <c r="E76" i="12"/>
  <c r="E105" i="4" s="1"/>
  <c r="F75" i="12"/>
  <c r="E75" i="12"/>
  <c r="Y74" i="12"/>
  <c r="X74" i="12"/>
  <c r="W74" i="12"/>
  <c r="W103" i="4" s="1"/>
  <c r="V74" i="12"/>
  <c r="V103" i="4" s="1"/>
  <c r="U74" i="12"/>
  <c r="U103" i="4" s="1"/>
  <c r="T74" i="12"/>
  <c r="T103" i="4" s="1"/>
  <c r="S74" i="12"/>
  <c r="R74" i="12"/>
  <c r="Q74" i="12"/>
  <c r="P74" i="12"/>
  <c r="O74" i="12"/>
  <c r="N74" i="12"/>
  <c r="M74" i="12"/>
  <c r="L74" i="12"/>
  <c r="K74" i="12"/>
  <c r="J74" i="12"/>
  <c r="J103" i="4" s="1"/>
  <c r="I74" i="12"/>
  <c r="H74" i="12"/>
  <c r="H103" i="4" s="1"/>
  <c r="G74" i="12"/>
  <c r="F74" i="12"/>
  <c r="F103" i="4" s="1"/>
  <c r="E74" i="12"/>
  <c r="E103" i="4" s="1"/>
  <c r="D74" i="12"/>
  <c r="D103" i="4" s="1"/>
  <c r="C74" i="12"/>
  <c r="B74" i="12"/>
  <c r="Y72" i="12"/>
  <c r="Y40" i="7" s="1"/>
  <c r="X72" i="12"/>
  <c r="W72" i="12"/>
  <c r="W40" i="7" s="1"/>
  <c r="V72" i="12"/>
  <c r="V40" i="7" s="1"/>
  <c r="U72" i="12"/>
  <c r="T72" i="12"/>
  <c r="S72" i="12"/>
  <c r="S40" i="7" s="1"/>
  <c r="R72" i="12"/>
  <c r="R40" i="7" s="1"/>
  <c r="Q72" i="12"/>
  <c r="P72" i="12"/>
  <c r="P40" i="7" s="1"/>
  <c r="O72" i="12"/>
  <c r="N72" i="12"/>
  <c r="M72" i="12"/>
  <c r="L72" i="12"/>
  <c r="K72" i="12"/>
  <c r="J72" i="12"/>
  <c r="I72" i="12"/>
  <c r="H72" i="12"/>
  <c r="G72" i="12"/>
  <c r="G40" i="7" s="1"/>
  <c r="F72" i="12"/>
  <c r="F40" i="7" s="1"/>
  <c r="E72" i="12"/>
  <c r="E40" i="7" s="1"/>
  <c r="D72" i="12"/>
  <c r="D40" i="7" s="1"/>
  <c r="C72" i="12"/>
  <c r="C40" i="7" s="1"/>
  <c r="B72" i="12"/>
  <c r="B40" i="7" s="1"/>
  <c r="Y68" i="12"/>
  <c r="Y60" i="4" s="1"/>
  <c r="Y133" i="4" s="1"/>
  <c r="X68" i="12"/>
  <c r="X60" i="4" s="1"/>
  <c r="X133" i="4" s="1"/>
  <c r="W68" i="12"/>
  <c r="V68" i="12"/>
  <c r="V101" i="12" s="1"/>
  <c r="V162" i="4" s="1"/>
  <c r="U68" i="12"/>
  <c r="U101" i="12" s="1"/>
  <c r="U162" i="4" s="1"/>
  <c r="T68" i="12"/>
  <c r="T101" i="12" s="1"/>
  <c r="S68" i="12"/>
  <c r="R68" i="12"/>
  <c r="R101" i="12" s="1"/>
  <c r="Q68" i="12"/>
  <c r="P68" i="12"/>
  <c r="O68" i="12"/>
  <c r="N68" i="12"/>
  <c r="N101" i="12" s="1"/>
  <c r="N162" i="4" s="1"/>
  <c r="M68" i="12"/>
  <c r="M101" i="12" s="1"/>
  <c r="M162" i="4" s="1"/>
  <c r="L68" i="12"/>
  <c r="L101" i="12" s="1"/>
  <c r="L162" i="4" s="1"/>
  <c r="K68" i="12"/>
  <c r="K60" i="4" s="1"/>
  <c r="K133" i="4" s="1"/>
  <c r="J68" i="12"/>
  <c r="J101" i="12" s="1"/>
  <c r="J162" i="4" s="1"/>
  <c r="I68" i="12"/>
  <c r="I60" i="4" s="1"/>
  <c r="H68" i="12"/>
  <c r="G68" i="12"/>
  <c r="F68" i="12"/>
  <c r="E68" i="12"/>
  <c r="D68" i="12"/>
  <c r="C68" i="12"/>
  <c r="B68" i="12"/>
  <c r="Y67" i="12"/>
  <c r="Y59" i="4" s="1"/>
  <c r="X67" i="12"/>
  <c r="X59" i="4" s="1"/>
  <c r="W67" i="12"/>
  <c r="W59" i="4" s="1"/>
  <c r="V67" i="12"/>
  <c r="V100" i="12" s="1"/>
  <c r="V161" i="4" s="1"/>
  <c r="U67" i="12"/>
  <c r="U100" i="12" s="1"/>
  <c r="U161" i="4" s="1"/>
  <c r="T67" i="12"/>
  <c r="T100" i="12" s="1"/>
  <c r="T161" i="4" s="1"/>
  <c r="S67" i="12"/>
  <c r="R67" i="12"/>
  <c r="R100" i="12" s="1"/>
  <c r="Q67" i="12"/>
  <c r="P67" i="12"/>
  <c r="O67" i="12"/>
  <c r="N67" i="12"/>
  <c r="M67" i="12"/>
  <c r="L67" i="12"/>
  <c r="K67" i="12"/>
  <c r="J67" i="12"/>
  <c r="I67" i="12"/>
  <c r="I59" i="4" s="1"/>
  <c r="H67" i="12"/>
  <c r="H59" i="4" s="1"/>
  <c r="G67" i="12"/>
  <c r="G59" i="4" s="1"/>
  <c r="F67" i="12"/>
  <c r="F100" i="12" s="1"/>
  <c r="F161" i="4" s="1"/>
  <c r="E67" i="12"/>
  <c r="E100" i="12" s="1"/>
  <c r="E161" i="4" s="1"/>
  <c r="D67" i="12"/>
  <c r="C67" i="12"/>
  <c r="B67" i="12"/>
  <c r="Y66" i="12"/>
  <c r="X66" i="12"/>
  <c r="W66" i="12"/>
  <c r="V66" i="12"/>
  <c r="V99" i="12" s="1"/>
  <c r="V160" i="4" s="1"/>
  <c r="U66" i="12"/>
  <c r="U99" i="12" s="1"/>
  <c r="T66" i="12"/>
  <c r="T99" i="12" s="1"/>
  <c r="S66" i="12"/>
  <c r="S65" i="12" s="1"/>
  <c r="R66" i="12"/>
  <c r="R99" i="12" s="1"/>
  <c r="R160" i="4" s="1"/>
  <c r="Q66" i="12"/>
  <c r="Q65" i="12" s="1"/>
  <c r="Q57" i="4" s="1"/>
  <c r="Q132" i="4" s="1"/>
  <c r="P66" i="12"/>
  <c r="P58" i="4" s="1"/>
  <c r="O66" i="12"/>
  <c r="O65" i="12" s="1"/>
  <c r="O57" i="4" s="1"/>
  <c r="N66" i="12"/>
  <c r="N99" i="12" s="1"/>
  <c r="N160" i="4" s="1"/>
  <c r="M66" i="12"/>
  <c r="M99" i="12" s="1"/>
  <c r="M160" i="4" s="1"/>
  <c r="L66" i="12"/>
  <c r="L99" i="12" s="1"/>
  <c r="K66" i="12"/>
  <c r="K65" i="12" s="1"/>
  <c r="K57" i="4" s="1"/>
  <c r="K132" i="4" s="1"/>
  <c r="J66" i="12"/>
  <c r="J99" i="12" s="1"/>
  <c r="I66" i="12"/>
  <c r="H66" i="12"/>
  <c r="G66" i="12"/>
  <c r="F66" i="12"/>
  <c r="F99" i="12" s="1"/>
  <c r="F160" i="4" s="1"/>
  <c r="E66" i="12"/>
  <c r="E65" i="12" s="1"/>
  <c r="E57" i="4" s="1"/>
  <c r="D66" i="12"/>
  <c r="D58" i="4" s="1"/>
  <c r="C66" i="12"/>
  <c r="C58" i="4" s="1"/>
  <c r="B66" i="12"/>
  <c r="B58" i="4" s="1"/>
  <c r="P65" i="12"/>
  <c r="P57" i="4" s="1"/>
  <c r="P132" i="4" s="1"/>
  <c r="Y64" i="12"/>
  <c r="Y56" i="4" s="1"/>
  <c r="X64" i="12"/>
  <c r="W64" i="12"/>
  <c r="V64" i="12"/>
  <c r="U64" i="12"/>
  <c r="U56" i="4" s="1"/>
  <c r="T64" i="12"/>
  <c r="S64" i="12"/>
  <c r="R64" i="12"/>
  <c r="Q64" i="12"/>
  <c r="P64" i="12"/>
  <c r="O64" i="12"/>
  <c r="O97" i="12" s="1"/>
  <c r="O158" i="4" s="1"/>
  <c r="N64" i="12"/>
  <c r="N97" i="12" s="1"/>
  <c r="N158" i="4" s="1"/>
  <c r="M64" i="12"/>
  <c r="M97" i="12" s="1"/>
  <c r="M158" i="4" s="1"/>
  <c r="L64" i="12"/>
  <c r="L97" i="12" s="1"/>
  <c r="L158" i="4" s="1"/>
  <c r="K64" i="12"/>
  <c r="J64" i="12"/>
  <c r="I64" i="12"/>
  <c r="H64" i="12"/>
  <c r="G64" i="12"/>
  <c r="F64" i="12"/>
  <c r="E64" i="12"/>
  <c r="D64" i="12"/>
  <c r="C64" i="12"/>
  <c r="B6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U37" i="12" s="1"/>
  <c r="T39" i="12"/>
  <c r="T37" i="12" s="1"/>
  <c r="S39" i="12"/>
  <c r="S37" i="12" s="1"/>
  <c r="R39" i="12"/>
  <c r="Q39" i="12"/>
  <c r="P39" i="12"/>
  <c r="O39" i="12"/>
  <c r="N39" i="12"/>
  <c r="N37" i="12" s="1"/>
  <c r="M39" i="12"/>
  <c r="L39" i="12"/>
  <c r="K39" i="12"/>
  <c r="J39" i="12"/>
  <c r="I39" i="12"/>
  <c r="H39" i="12"/>
  <c r="G39" i="12"/>
  <c r="F39" i="12"/>
  <c r="E39" i="12"/>
  <c r="D39" i="12"/>
  <c r="C39" i="12"/>
  <c r="B39" i="12"/>
  <c r="Y38" i="12"/>
  <c r="X38" i="12"/>
  <c r="W38" i="12"/>
  <c r="V38" i="12"/>
  <c r="U38" i="12"/>
  <c r="T38" i="12"/>
  <c r="S38" i="12"/>
  <c r="R38" i="12"/>
  <c r="Q38" i="12"/>
  <c r="Q37" i="12" s="1"/>
  <c r="P38" i="12"/>
  <c r="P37" i="12" s="1"/>
  <c r="O38" i="12"/>
  <c r="O37" i="12" s="1"/>
  <c r="N38" i="12"/>
  <c r="M38" i="12"/>
  <c r="M37" i="12" s="1"/>
  <c r="L38" i="12"/>
  <c r="L37" i="12" s="1"/>
  <c r="K38" i="12"/>
  <c r="K37" i="12" s="1"/>
  <c r="J38" i="12"/>
  <c r="J37" i="12" s="1"/>
  <c r="I38" i="12"/>
  <c r="I37" i="12" s="1"/>
  <c r="H38" i="12"/>
  <c r="G38" i="12"/>
  <c r="F38" i="12"/>
  <c r="E38" i="12"/>
  <c r="D38" i="12"/>
  <c r="C38" i="12"/>
  <c r="B38" i="12"/>
  <c r="Y37" i="12"/>
  <c r="X37" i="12"/>
  <c r="W37" i="12"/>
  <c r="V37" i="12"/>
  <c r="R37" i="12"/>
  <c r="H37" i="12"/>
  <c r="G37" i="12"/>
  <c r="F37" i="12"/>
  <c r="E37" i="12"/>
  <c r="D37" i="12"/>
  <c r="C37" i="12"/>
  <c r="B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Y31" i="12" s="1"/>
  <c r="X33" i="12"/>
  <c r="W33" i="12"/>
  <c r="W31" i="12" s="1"/>
  <c r="V33" i="12"/>
  <c r="U33" i="12"/>
  <c r="U31" i="12" s="1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Y32" i="12"/>
  <c r="X32" i="12"/>
  <c r="X31" i="12" s="1"/>
  <c r="W32" i="12"/>
  <c r="V32" i="12"/>
  <c r="V31" i="12" s="1"/>
  <c r="U32" i="12"/>
  <c r="T32" i="12"/>
  <c r="S32" i="12"/>
  <c r="R32" i="12"/>
  <c r="R31" i="12" s="1"/>
  <c r="Q32" i="12"/>
  <c r="Q31" i="12" s="1"/>
  <c r="P32" i="12"/>
  <c r="P31" i="12" s="1"/>
  <c r="O32" i="12"/>
  <c r="O31" i="12" s="1"/>
  <c r="N32" i="12"/>
  <c r="N31" i="12" s="1"/>
  <c r="M32" i="12"/>
  <c r="L32" i="12"/>
  <c r="K32" i="12"/>
  <c r="K31" i="12" s="1"/>
  <c r="J32" i="12"/>
  <c r="I32" i="12"/>
  <c r="I31" i="12" s="1"/>
  <c r="H32" i="12"/>
  <c r="H31" i="12" s="1"/>
  <c r="G32" i="12"/>
  <c r="G31" i="12" s="1"/>
  <c r="F32" i="12"/>
  <c r="F31" i="12" s="1"/>
  <c r="E32" i="12"/>
  <c r="D32" i="12"/>
  <c r="C32" i="12"/>
  <c r="C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X12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P12" i="12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H12" i="12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X5" i="12"/>
  <c r="W5" i="12"/>
  <c r="W3" i="12" s="1"/>
  <c r="V5" i="12"/>
  <c r="V82" i="12" s="1"/>
  <c r="U5" i="12"/>
  <c r="U82" i="12" s="1"/>
  <c r="T5" i="12"/>
  <c r="T82" i="12" s="1"/>
  <c r="S5" i="12"/>
  <c r="S82" i="12" s="1"/>
  <c r="R5" i="12"/>
  <c r="Q5" i="12"/>
  <c r="P5" i="12"/>
  <c r="O5" i="12"/>
  <c r="O82" i="12" s="1"/>
  <c r="N5" i="12"/>
  <c r="M5" i="12"/>
  <c r="L5" i="12"/>
  <c r="K5" i="12"/>
  <c r="K82" i="12" s="1"/>
  <c r="J5" i="12"/>
  <c r="I5" i="12"/>
  <c r="I3" i="12" s="1"/>
  <c r="H5" i="12"/>
  <c r="H3" i="12" s="1"/>
  <c r="G5" i="12"/>
  <c r="G3" i="12" s="1"/>
  <c r="F5" i="12"/>
  <c r="E5" i="12"/>
  <c r="E82" i="12" s="1"/>
  <c r="D5" i="12"/>
  <c r="D82" i="12" s="1"/>
  <c r="C5" i="12"/>
  <c r="C3" i="12" s="1"/>
  <c r="B5" i="12"/>
  <c r="Y3" i="12"/>
  <c r="X3" i="12"/>
  <c r="U3" i="12"/>
  <c r="S3" i="12"/>
  <c r="Q3" i="12"/>
  <c r="P3" i="12"/>
  <c r="O3" i="12"/>
  <c r="N3" i="12"/>
  <c r="M3" i="12"/>
  <c r="L3" i="12"/>
  <c r="K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E113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E106" i="11"/>
  <c r="E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X79" i="11"/>
  <c r="W79" i="11"/>
  <c r="W156" i="11" s="1"/>
  <c r="V79" i="11"/>
  <c r="U79" i="11"/>
  <c r="T79" i="11"/>
  <c r="S79" i="11"/>
  <c r="R79" i="11"/>
  <c r="Q79" i="11"/>
  <c r="Q156" i="11" s="1"/>
  <c r="P79" i="11"/>
  <c r="P156" i="11" s="1"/>
  <c r="O79" i="11"/>
  <c r="O156" i="11" s="1"/>
  <c r="N79" i="11"/>
  <c r="N156" i="11" s="1"/>
  <c r="M79" i="11"/>
  <c r="M156" i="11" s="1"/>
  <c r="L79" i="11"/>
  <c r="L156" i="11" s="1"/>
  <c r="K79" i="11"/>
  <c r="K54" i="11" s="1"/>
  <c r="J79" i="11"/>
  <c r="I79" i="11"/>
  <c r="H79" i="11"/>
  <c r="G79" i="11"/>
  <c r="F79" i="11"/>
  <c r="E79" i="11"/>
  <c r="D79" i="11"/>
  <c r="C79" i="11"/>
  <c r="B79" i="11"/>
  <c r="V54" i="11"/>
  <c r="V147" i="11" s="1"/>
  <c r="U54" i="11"/>
  <c r="U132" i="11" s="1"/>
  <c r="T54" i="11"/>
  <c r="T132" i="11" s="1"/>
  <c r="S54" i="11"/>
  <c r="S147" i="11" s="1"/>
  <c r="J54" i="11"/>
  <c r="J147" i="11" s="1"/>
  <c r="F54" i="11"/>
  <c r="F147" i="11" s="1"/>
  <c r="E54" i="11"/>
  <c r="E147" i="11" s="1"/>
  <c r="D54" i="11"/>
  <c r="D147" i="11" s="1"/>
  <c r="C54" i="11"/>
  <c r="C147" i="11" s="1"/>
  <c r="B54" i="11"/>
  <c r="B147" i="11" s="1"/>
  <c r="Y35" i="11"/>
  <c r="Y5" i="11" s="1"/>
  <c r="X35" i="11"/>
  <c r="W35" i="11"/>
  <c r="W145" i="11" s="1"/>
  <c r="V35" i="11"/>
  <c r="V145" i="11" s="1"/>
  <c r="U35" i="11"/>
  <c r="U145" i="11" s="1"/>
  <c r="T35" i="11"/>
  <c r="S35" i="11"/>
  <c r="R35" i="11"/>
  <c r="Q35" i="11"/>
  <c r="Q5" i="11" s="1"/>
  <c r="P35" i="11"/>
  <c r="P5" i="11" s="1"/>
  <c r="O35" i="11"/>
  <c r="O5" i="11" s="1"/>
  <c r="N35" i="11"/>
  <c r="M35" i="11"/>
  <c r="M5" i="11" s="1"/>
  <c r="L35" i="11"/>
  <c r="K35" i="11"/>
  <c r="J35" i="11"/>
  <c r="I35" i="11"/>
  <c r="H35" i="11"/>
  <c r="G35" i="11"/>
  <c r="F35" i="11"/>
  <c r="E35" i="11"/>
  <c r="E111" i="11" s="1"/>
  <c r="D35" i="11"/>
  <c r="C35" i="11"/>
  <c r="B35" i="11"/>
  <c r="X5" i="11"/>
  <c r="X136" i="11" s="1"/>
  <c r="W5" i="11"/>
  <c r="W136" i="11" s="1"/>
  <c r="V5" i="11"/>
  <c r="V136" i="11" s="1"/>
  <c r="U5" i="11"/>
  <c r="U136" i="11" s="1"/>
  <c r="T5" i="11"/>
  <c r="T136" i="11" s="1"/>
  <c r="S5" i="11"/>
  <c r="S136" i="11" s="1"/>
  <c r="R5" i="11"/>
  <c r="R136" i="11" s="1"/>
  <c r="K5" i="11"/>
  <c r="K136" i="11" s="1"/>
  <c r="J5" i="11"/>
  <c r="J136" i="11" s="1"/>
  <c r="I5" i="11"/>
  <c r="I136" i="11" s="1"/>
  <c r="H5" i="11"/>
  <c r="H136" i="11" s="1"/>
  <c r="G5" i="11"/>
  <c r="G136" i="11" s="1"/>
  <c r="F5" i="11"/>
  <c r="F136" i="11" s="1"/>
  <c r="E5" i="11"/>
  <c r="E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J117" i="10" s="1"/>
  <c r="I129" i="10"/>
  <c r="H129" i="10"/>
  <c r="G129" i="10"/>
  <c r="F129" i="10"/>
  <c r="E129" i="10"/>
  <c r="D129" i="10"/>
  <c r="C129" i="10"/>
  <c r="B129" i="10"/>
  <c r="U128" i="10"/>
  <c r="E128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I117" i="10" s="1"/>
  <c r="H120" i="10"/>
  <c r="G120" i="10"/>
  <c r="F120" i="10"/>
  <c r="E120" i="10"/>
  <c r="D120" i="10"/>
  <c r="C120" i="10"/>
  <c r="B120" i="10"/>
  <c r="Y119" i="10"/>
  <c r="X119" i="10"/>
  <c r="X117" i="10" s="1"/>
  <c r="W119" i="10"/>
  <c r="W117" i="10" s="1"/>
  <c r="V119" i="10"/>
  <c r="U119" i="10"/>
  <c r="T119" i="10"/>
  <c r="S119" i="10"/>
  <c r="R119" i="10"/>
  <c r="Q119" i="10"/>
  <c r="Q117" i="10" s="1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E117" i="10" s="1"/>
  <c r="D119" i="10"/>
  <c r="C119" i="10"/>
  <c r="B119" i="10"/>
  <c r="Y118" i="10"/>
  <c r="X118" i="10"/>
  <c r="W118" i="10"/>
  <c r="V118" i="10"/>
  <c r="V117" i="10" s="1"/>
  <c r="U118" i="10"/>
  <c r="U117" i="10" s="1"/>
  <c r="T118" i="10"/>
  <c r="T117" i="10" s="1"/>
  <c r="S118" i="10"/>
  <c r="S117" i="10" s="1"/>
  <c r="R118" i="10"/>
  <c r="R117" i="10" s="1"/>
  <c r="Q118" i="10"/>
  <c r="P118" i="10"/>
  <c r="P117" i="10" s="1"/>
  <c r="O118" i="10"/>
  <c r="O117" i="10" s="1"/>
  <c r="N118" i="10"/>
  <c r="N117" i="10" s="1"/>
  <c r="M118" i="10"/>
  <c r="M117" i="10" s="1"/>
  <c r="L118" i="10"/>
  <c r="L117" i="10" s="1"/>
  <c r="K118" i="10"/>
  <c r="K117" i="10" s="1"/>
  <c r="J118" i="10"/>
  <c r="I118" i="10"/>
  <c r="H118" i="10"/>
  <c r="G118" i="10"/>
  <c r="F118" i="10"/>
  <c r="E118" i="10"/>
  <c r="D118" i="10"/>
  <c r="D117" i="10" s="1"/>
  <c r="C118" i="10"/>
  <c r="C117" i="10" s="1"/>
  <c r="B118" i="10"/>
  <c r="B117" i="10" s="1"/>
  <c r="Y117" i="10"/>
  <c r="H117" i="10"/>
  <c r="G117" i="10"/>
  <c r="F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M100" i="10" s="1"/>
  <c r="L112" i="10"/>
  <c r="K112" i="10"/>
  <c r="J112" i="10"/>
  <c r="I112" i="10"/>
  <c r="H112" i="10"/>
  <c r="G112" i="10"/>
  <c r="F112" i="10"/>
  <c r="E112" i="10"/>
  <c r="D112" i="10"/>
  <c r="C112" i="10"/>
  <c r="B112" i="10"/>
  <c r="S111" i="10"/>
  <c r="M111" i="10"/>
  <c r="K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O100" i="10" s="1"/>
  <c r="N103" i="10"/>
  <c r="M103" i="10"/>
  <c r="L103" i="10"/>
  <c r="K103" i="10"/>
  <c r="J103" i="10"/>
  <c r="I103" i="10"/>
  <c r="H103" i="10"/>
  <c r="G103" i="10"/>
  <c r="F103" i="10"/>
  <c r="E103" i="10"/>
  <c r="D103" i="10"/>
  <c r="D100" i="10" s="1"/>
  <c r="C103" i="10"/>
  <c r="B103" i="10"/>
  <c r="Y102" i="10"/>
  <c r="X102" i="10"/>
  <c r="W102" i="10"/>
  <c r="W100" i="10" s="1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K100" i="10" s="1"/>
  <c r="J102" i="10"/>
  <c r="I102" i="10"/>
  <c r="H102" i="10"/>
  <c r="G102" i="10"/>
  <c r="F102" i="10"/>
  <c r="E102" i="10"/>
  <c r="D102" i="10"/>
  <c r="C102" i="10"/>
  <c r="B102" i="10"/>
  <c r="B100" i="10" s="1"/>
  <c r="Y101" i="10"/>
  <c r="Y100" i="10" s="1"/>
  <c r="X101" i="10"/>
  <c r="X100" i="10" s="1"/>
  <c r="W101" i="10"/>
  <c r="V101" i="10"/>
  <c r="V100" i="10" s="1"/>
  <c r="U101" i="10"/>
  <c r="U100" i="10" s="1"/>
  <c r="T101" i="10"/>
  <c r="T100" i="10" s="1"/>
  <c r="S101" i="10"/>
  <c r="S100" i="10" s="1"/>
  <c r="R101" i="10"/>
  <c r="R100" i="10" s="1"/>
  <c r="Q101" i="10"/>
  <c r="Q100" i="10" s="1"/>
  <c r="P101" i="10"/>
  <c r="O101" i="10"/>
  <c r="N101" i="10"/>
  <c r="M101" i="10"/>
  <c r="L101" i="10"/>
  <c r="K101" i="10"/>
  <c r="J101" i="10"/>
  <c r="J100" i="10" s="1"/>
  <c r="I101" i="10"/>
  <c r="I100" i="10" s="1"/>
  <c r="H101" i="10"/>
  <c r="H100" i="10" s="1"/>
  <c r="G101" i="10"/>
  <c r="G100" i="10" s="1"/>
  <c r="F101" i="10"/>
  <c r="F100" i="10" s="1"/>
  <c r="E101" i="10"/>
  <c r="E100" i="10" s="1"/>
  <c r="D101" i="10"/>
  <c r="C101" i="10"/>
  <c r="B101" i="10"/>
  <c r="P100" i="10"/>
  <c r="N100" i="10"/>
  <c r="L100" i="10"/>
  <c r="C100" i="10"/>
  <c r="Y79" i="10"/>
  <c r="Y156" i="10" s="1"/>
  <c r="X79" i="10"/>
  <c r="X156" i="10" s="1"/>
  <c r="W79" i="10"/>
  <c r="W156" i="10" s="1"/>
  <c r="V79" i="10"/>
  <c r="U79" i="10"/>
  <c r="T79" i="10"/>
  <c r="S79" i="10"/>
  <c r="R79" i="10"/>
  <c r="Q79" i="10"/>
  <c r="Q156" i="10" s="1"/>
  <c r="P79" i="10"/>
  <c r="O79" i="10"/>
  <c r="N79" i="10"/>
  <c r="N156" i="10" s="1"/>
  <c r="M79" i="10"/>
  <c r="M156" i="10" s="1"/>
  <c r="L79" i="10"/>
  <c r="L156" i="10" s="1"/>
  <c r="K79" i="10"/>
  <c r="K156" i="10" s="1"/>
  <c r="J79" i="10"/>
  <c r="J156" i="10" s="1"/>
  <c r="I79" i="10"/>
  <c r="I156" i="10" s="1"/>
  <c r="H79" i="10"/>
  <c r="H156" i="10" s="1"/>
  <c r="G79" i="10"/>
  <c r="G156" i="10" s="1"/>
  <c r="F79" i="10"/>
  <c r="E79" i="10"/>
  <c r="D79" i="10"/>
  <c r="C79" i="10"/>
  <c r="B79" i="10"/>
  <c r="Y35" i="10"/>
  <c r="X35" i="10"/>
  <c r="W35" i="10"/>
  <c r="W145" i="10" s="1"/>
  <c r="V35" i="10"/>
  <c r="V145" i="10" s="1"/>
  <c r="U35" i="10"/>
  <c r="U145" i="10" s="1"/>
  <c r="T35" i="10"/>
  <c r="T145" i="10" s="1"/>
  <c r="S35" i="10"/>
  <c r="S145" i="10" s="1"/>
  <c r="R35" i="10"/>
  <c r="Q35" i="10"/>
  <c r="P35" i="10"/>
  <c r="O35" i="10"/>
  <c r="N35" i="10"/>
  <c r="M35" i="10"/>
  <c r="M145" i="10" s="1"/>
  <c r="L35" i="10"/>
  <c r="K35" i="10"/>
  <c r="J35" i="10"/>
  <c r="J145" i="10" s="1"/>
  <c r="I35" i="10"/>
  <c r="I145" i="10" s="1"/>
  <c r="H35" i="10"/>
  <c r="H145" i="10" s="1"/>
  <c r="G35" i="10"/>
  <c r="G145" i="10" s="1"/>
  <c r="F35" i="10"/>
  <c r="F145" i="10" s="1"/>
  <c r="E35" i="10"/>
  <c r="E145" i="10" s="1"/>
  <c r="D35" i="10"/>
  <c r="D145" i="10" s="1"/>
  <c r="C35" i="10"/>
  <c r="C145" i="10" s="1"/>
  <c r="B35" i="10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U128" i="9"/>
  <c r="M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S117" i="9" s="1"/>
  <c r="R121" i="9"/>
  <c r="R117" i="9" s="1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Q117" i="9" s="1"/>
  <c r="P120" i="9"/>
  <c r="O120" i="9"/>
  <c r="O117" i="9" s="1"/>
  <c r="N120" i="9"/>
  <c r="N117" i="9" s="1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R119" i="9"/>
  <c r="Q119" i="9"/>
  <c r="P119" i="9"/>
  <c r="P117" i="9" s="1"/>
  <c r="O119" i="9"/>
  <c r="N119" i="9"/>
  <c r="M119" i="9"/>
  <c r="M117" i="9" s="1"/>
  <c r="L119" i="9"/>
  <c r="K119" i="9"/>
  <c r="K117" i="9" s="1"/>
  <c r="J119" i="9"/>
  <c r="J117" i="9" s="1"/>
  <c r="I119" i="9"/>
  <c r="H119" i="9"/>
  <c r="G119" i="9"/>
  <c r="F119" i="9"/>
  <c r="E119" i="9"/>
  <c r="D119" i="9"/>
  <c r="C119" i="9"/>
  <c r="B119" i="9"/>
  <c r="Y118" i="9"/>
  <c r="Y117" i="9" s="1"/>
  <c r="X118" i="9"/>
  <c r="X117" i="9" s="1"/>
  <c r="W118" i="9"/>
  <c r="W117" i="9" s="1"/>
  <c r="V118" i="9"/>
  <c r="V117" i="9" s="1"/>
  <c r="U118" i="9"/>
  <c r="U117" i="9" s="1"/>
  <c r="T118" i="9"/>
  <c r="T117" i="9" s="1"/>
  <c r="S118" i="9"/>
  <c r="R118" i="9"/>
  <c r="Q118" i="9"/>
  <c r="P118" i="9"/>
  <c r="O118" i="9"/>
  <c r="N118" i="9"/>
  <c r="M118" i="9"/>
  <c r="L118" i="9"/>
  <c r="L117" i="9" s="1"/>
  <c r="K118" i="9"/>
  <c r="J118" i="9"/>
  <c r="I118" i="9"/>
  <c r="I117" i="9" s="1"/>
  <c r="H118" i="9"/>
  <c r="H117" i="9" s="1"/>
  <c r="G118" i="9"/>
  <c r="G117" i="9" s="1"/>
  <c r="F118" i="9"/>
  <c r="F117" i="9" s="1"/>
  <c r="E118" i="9"/>
  <c r="E117" i="9" s="1"/>
  <c r="D118" i="9"/>
  <c r="D117" i="9" s="1"/>
  <c r="C118" i="9"/>
  <c r="C117" i="9" s="1"/>
  <c r="B118" i="9"/>
  <c r="B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U111" i="9"/>
  <c r="S111" i="9"/>
  <c r="E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D100" i="9" s="1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Y100" i="9" s="1"/>
  <c r="X104" i="9"/>
  <c r="X100" i="9" s="1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W100" i="9" s="1"/>
  <c r="V103" i="9"/>
  <c r="U103" i="9"/>
  <c r="U100" i="9" s="1"/>
  <c r="T103" i="9"/>
  <c r="T100" i="9" s="1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V102" i="9"/>
  <c r="V100" i="9" s="1"/>
  <c r="U102" i="9"/>
  <c r="T102" i="9"/>
  <c r="S102" i="9"/>
  <c r="S100" i="9" s="1"/>
  <c r="R102" i="9"/>
  <c r="Q102" i="9"/>
  <c r="Q100" i="9" s="1"/>
  <c r="P102" i="9"/>
  <c r="P100" i="9" s="1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Y101" i="9"/>
  <c r="X101" i="9"/>
  <c r="W101" i="9"/>
  <c r="V101" i="9"/>
  <c r="U101" i="9"/>
  <c r="T101" i="9"/>
  <c r="S101" i="9"/>
  <c r="R101" i="9"/>
  <c r="R100" i="9" s="1"/>
  <c r="Q101" i="9"/>
  <c r="P101" i="9"/>
  <c r="O101" i="9"/>
  <c r="O100" i="9" s="1"/>
  <c r="N101" i="9"/>
  <c r="N100" i="9" s="1"/>
  <c r="M101" i="9"/>
  <c r="M100" i="9" s="1"/>
  <c r="L101" i="9"/>
  <c r="L100" i="9" s="1"/>
  <c r="K101" i="9"/>
  <c r="K100" i="9" s="1"/>
  <c r="J101" i="9"/>
  <c r="J100" i="9" s="1"/>
  <c r="I101" i="9"/>
  <c r="I100" i="9" s="1"/>
  <c r="H101" i="9"/>
  <c r="G101" i="9"/>
  <c r="F101" i="9"/>
  <c r="E101" i="9"/>
  <c r="D101" i="9"/>
  <c r="C101" i="9"/>
  <c r="C100" i="9" s="1"/>
  <c r="B101" i="9"/>
  <c r="B100" i="9" s="1"/>
  <c r="H100" i="9"/>
  <c r="G100" i="9"/>
  <c r="F100" i="9"/>
  <c r="E100" i="9"/>
  <c r="Y79" i="9"/>
  <c r="Y156" i="9" s="1"/>
  <c r="X79" i="9"/>
  <c r="X156" i="9" s="1"/>
  <c r="W79" i="9"/>
  <c r="W156" i="9" s="1"/>
  <c r="V79" i="9"/>
  <c r="V156" i="9" s="1"/>
  <c r="U79" i="9"/>
  <c r="U156" i="9" s="1"/>
  <c r="T79" i="9"/>
  <c r="T156" i="9" s="1"/>
  <c r="S79" i="9"/>
  <c r="S156" i="9" s="1"/>
  <c r="R79" i="9"/>
  <c r="R156" i="9" s="1"/>
  <c r="Q79" i="9"/>
  <c r="Q156" i="9" s="1"/>
  <c r="P79" i="9"/>
  <c r="P156" i="9" s="1"/>
  <c r="O79" i="9"/>
  <c r="O156" i="9" s="1"/>
  <c r="N79" i="9"/>
  <c r="N156" i="9" s="1"/>
  <c r="M79" i="9"/>
  <c r="M156" i="9" s="1"/>
  <c r="L79" i="9"/>
  <c r="L156" i="9" s="1"/>
  <c r="K79" i="9"/>
  <c r="K156" i="9" s="1"/>
  <c r="J79" i="9"/>
  <c r="J156" i="9" s="1"/>
  <c r="I79" i="9"/>
  <c r="I156" i="9" s="1"/>
  <c r="H79" i="9"/>
  <c r="H156" i="9" s="1"/>
  <c r="G79" i="9"/>
  <c r="G156" i="9" s="1"/>
  <c r="F79" i="9"/>
  <c r="F156" i="9" s="1"/>
  <c r="E79" i="9"/>
  <c r="E156" i="9" s="1"/>
  <c r="E147" i="9" s="1"/>
  <c r="D79" i="9"/>
  <c r="D156" i="9" s="1"/>
  <c r="D147" i="9" s="1"/>
  <c r="C79" i="9"/>
  <c r="C156" i="9" s="1"/>
  <c r="B79" i="9"/>
  <c r="B156" i="9" s="1"/>
  <c r="B147" i="9" s="1"/>
  <c r="Y35" i="9"/>
  <c r="Y145" i="9" s="1"/>
  <c r="Y136" i="9" s="1"/>
  <c r="X35" i="9"/>
  <c r="X145" i="9" s="1"/>
  <c r="X136" i="9" s="1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45" i="9" s="1"/>
  <c r="N35" i="9"/>
  <c r="M35" i="9"/>
  <c r="M145" i="9" s="1"/>
  <c r="L35" i="9"/>
  <c r="L145" i="9" s="1"/>
  <c r="K35" i="9"/>
  <c r="K145" i="9" s="1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M62" i="8"/>
  <c r="V56" i="8"/>
  <c r="U56" i="8"/>
  <c r="T56" i="8"/>
  <c r="T101" i="4" s="1"/>
  <c r="S56" i="8"/>
  <c r="J56" i="8"/>
  <c r="J101" i="4" s="1"/>
  <c r="F56" i="8"/>
  <c r="C56" i="8"/>
  <c r="C101" i="4" s="1"/>
  <c r="B56" i="8"/>
  <c r="B101" i="4" s="1"/>
  <c r="X55" i="8"/>
  <c r="X100" i="4" s="1"/>
  <c r="W55" i="8"/>
  <c r="W100" i="4" s="1"/>
  <c r="V55" i="8"/>
  <c r="V54" i="8" s="1"/>
  <c r="V99" i="4" s="1"/>
  <c r="U55" i="8"/>
  <c r="U54" i="8" s="1"/>
  <c r="U99" i="4" s="1"/>
  <c r="H55" i="8"/>
  <c r="Y53" i="8"/>
  <c r="Y39" i="7" s="1"/>
  <c r="X53" i="8"/>
  <c r="X39" i="7" s="1"/>
  <c r="W53" i="8"/>
  <c r="W39" i="7" s="1"/>
  <c r="V53" i="8"/>
  <c r="V39" i="7" s="1"/>
  <c r="U53" i="8"/>
  <c r="U39" i="7" s="1"/>
  <c r="T53" i="8"/>
  <c r="T39" i="7" s="1"/>
  <c r="S53" i="8"/>
  <c r="S39" i="7" s="1"/>
  <c r="R53" i="8"/>
  <c r="Q53" i="8"/>
  <c r="P53" i="8"/>
  <c r="O53" i="8"/>
  <c r="N53" i="8"/>
  <c r="M53" i="8"/>
  <c r="M39" i="7" s="1"/>
  <c r="L53" i="8"/>
  <c r="L39" i="7" s="1"/>
  <c r="K53" i="8"/>
  <c r="J53" i="8"/>
  <c r="I53" i="8"/>
  <c r="H53" i="8"/>
  <c r="G53" i="8"/>
  <c r="F53" i="8"/>
  <c r="F39" i="7" s="1"/>
  <c r="E53" i="8"/>
  <c r="E39" i="7" s="1"/>
  <c r="D53" i="8"/>
  <c r="C53" i="8"/>
  <c r="B53" i="8"/>
  <c r="J52" i="8"/>
  <c r="J51" i="8" s="1"/>
  <c r="F52" i="8"/>
  <c r="F51" i="8" s="1"/>
  <c r="Y49" i="8"/>
  <c r="Y54" i="4" s="1"/>
  <c r="X49" i="8"/>
  <c r="W49" i="8"/>
  <c r="W54" i="4" s="1"/>
  <c r="V49" i="8"/>
  <c r="V67" i="8" s="1"/>
  <c r="V156" i="4" s="1"/>
  <c r="U49" i="8"/>
  <c r="U67" i="8" s="1"/>
  <c r="U156" i="4" s="1"/>
  <c r="T49" i="8"/>
  <c r="T54" i="4" s="1"/>
  <c r="S49" i="8"/>
  <c r="R49" i="8"/>
  <c r="Q49" i="8"/>
  <c r="Q54" i="4" s="1"/>
  <c r="P49" i="8"/>
  <c r="P54" i="4" s="1"/>
  <c r="O49" i="8"/>
  <c r="O54" i="4" s="1"/>
  <c r="N49" i="8"/>
  <c r="M49" i="8"/>
  <c r="L49" i="8"/>
  <c r="K49" i="8"/>
  <c r="J49" i="8"/>
  <c r="I49" i="8"/>
  <c r="I54" i="4" s="1"/>
  <c r="H49" i="8"/>
  <c r="G49" i="8"/>
  <c r="F49" i="8"/>
  <c r="E49" i="8"/>
  <c r="D49" i="8"/>
  <c r="C49" i="8"/>
  <c r="C54" i="4" s="1"/>
  <c r="B49" i="8"/>
  <c r="B54" i="4" s="1"/>
  <c r="Y48" i="8"/>
  <c r="X48" i="8"/>
  <c r="W48" i="8"/>
  <c r="V48" i="8"/>
  <c r="U48" i="8"/>
  <c r="T48" i="8"/>
  <c r="S48" i="8"/>
  <c r="S53" i="4" s="1"/>
  <c r="R48" i="8"/>
  <c r="Q48" i="8"/>
  <c r="P48" i="8"/>
  <c r="O48" i="8"/>
  <c r="N48" i="8"/>
  <c r="M48" i="8"/>
  <c r="L48" i="8"/>
  <c r="K48" i="8"/>
  <c r="K53" i="4" s="1"/>
  <c r="J48" i="8"/>
  <c r="J47" i="8" s="1"/>
  <c r="J52" i="4" s="1"/>
  <c r="I48" i="8"/>
  <c r="H48" i="8"/>
  <c r="G48" i="8"/>
  <c r="F48" i="8"/>
  <c r="E48" i="8"/>
  <c r="D48" i="8"/>
  <c r="C48" i="8"/>
  <c r="B48" i="8"/>
  <c r="R47" i="8"/>
  <c r="R52" i="4" s="1"/>
  <c r="R129" i="4" s="1"/>
  <c r="E47" i="8"/>
  <c r="E52" i="4" s="1"/>
  <c r="C47" i="8"/>
  <c r="C52" i="4" s="1"/>
  <c r="B47" i="8"/>
  <c r="B52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T20" i="8" s="1"/>
  <c r="S22" i="8"/>
  <c r="S20" i="8" s="1"/>
  <c r="R22" i="8"/>
  <c r="Q22" i="8"/>
  <c r="Q20" i="8" s="1"/>
  <c r="P22" i="8"/>
  <c r="O22" i="8"/>
  <c r="N22" i="8"/>
  <c r="N20" i="8" s="1"/>
  <c r="M22" i="8"/>
  <c r="L22" i="8"/>
  <c r="K22" i="8"/>
  <c r="J22" i="8"/>
  <c r="I22" i="8"/>
  <c r="H22" i="8"/>
  <c r="G22" i="8"/>
  <c r="F22" i="8"/>
  <c r="E22" i="8"/>
  <c r="D22" i="8"/>
  <c r="C22" i="8"/>
  <c r="B22" i="8"/>
  <c r="Y21" i="8"/>
  <c r="Y20" i="8" s="1"/>
  <c r="X21" i="8"/>
  <c r="X20" i="8" s="1"/>
  <c r="W21" i="8"/>
  <c r="V21" i="8"/>
  <c r="V20" i="8" s="1"/>
  <c r="U21" i="8"/>
  <c r="U20" i="8" s="1"/>
  <c r="T21" i="8"/>
  <c r="S21" i="8"/>
  <c r="R21" i="8"/>
  <c r="Q21" i="8"/>
  <c r="P21" i="8"/>
  <c r="P20" i="8" s="1"/>
  <c r="O21" i="8"/>
  <c r="O20" i="8" s="1"/>
  <c r="N21" i="8"/>
  <c r="M21" i="8"/>
  <c r="M20" i="8" s="1"/>
  <c r="L21" i="8"/>
  <c r="L20" i="8" s="1"/>
  <c r="K21" i="8"/>
  <c r="K20" i="8" s="1"/>
  <c r="J21" i="8"/>
  <c r="J20" i="8" s="1"/>
  <c r="I21" i="8"/>
  <c r="H21" i="8"/>
  <c r="G21" i="8"/>
  <c r="F21" i="8"/>
  <c r="E21" i="8"/>
  <c r="D21" i="8"/>
  <c r="C21" i="8"/>
  <c r="B21" i="8"/>
  <c r="W20" i="8"/>
  <c r="R20" i="8"/>
  <c r="I20" i="8"/>
  <c r="H20" i="8"/>
  <c r="G20" i="8"/>
  <c r="F20" i="8"/>
  <c r="E20" i="8"/>
  <c r="D20" i="8"/>
  <c r="C20" i="8"/>
  <c r="B20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M17" i="8" s="1"/>
  <c r="L19" i="8"/>
  <c r="K19" i="8"/>
  <c r="J19" i="8"/>
  <c r="I19" i="8"/>
  <c r="H19" i="8"/>
  <c r="G19" i="8"/>
  <c r="G17" i="8" s="1"/>
  <c r="F19" i="8"/>
  <c r="E19" i="8"/>
  <c r="E17" i="8" s="1"/>
  <c r="D19" i="8"/>
  <c r="C19" i="8"/>
  <c r="Y18" i="8"/>
  <c r="Y17" i="8" s="1"/>
  <c r="X18" i="8"/>
  <c r="X17" i="8" s="1"/>
  <c r="W18" i="8"/>
  <c r="V18" i="8"/>
  <c r="V17" i="8" s="1"/>
  <c r="U18" i="8"/>
  <c r="U17" i="8" s="1"/>
  <c r="T18" i="8"/>
  <c r="S18" i="8"/>
  <c r="R18" i="8"/>
  <c r="Q18" i="8"/>
  <c r="P18" i="8"/>
  <c r="O18" i="8"/>
  <c r="N18" i="8"/>
  <c r="M18" i="8"/>
  <c r="L18" i="8"/>
  <c r="K18" i="8"/>
  <c r="J18" i="8"/>
  <c r="I18" i="8"/>
  <c r="I17" i="8" s="1"/>
  <c r="H18" i="8"/>
  <c r="H17" i="8" s="1"/>
  <c r="G18" i="8"/>
  <c r="F18" i="8"/>
  <c r="E18" i="8"/>
  <c r="D18" i="8"/>
  <c r="C18" i="8"/>
  <c r="T17" i="8"/>
  <c r="Q17" i="8"/>
  <c r="L17" i="8"/>
  <c r="F17" i="8"/>
  <c r="D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X7" i="8"/>
  <c r="W7" i="8"/>
  <c r="V7" i="8"/>
  <c r="V62" i="8" s="1"/>
  <c r="U7" i="8"/>
  <c r="U62" i="8" s="1"/>
  <c r="T7" i="8"/>
  <c r="T62" i="8" s="1"/>
  <c r="S7" i="8"/>
  <c r="R7" i="8"/>
  <c r="R62" i="8" s="1"/>
  <c r="Q7" i="8"/>
  <c r="P7" i="8"/>
  <c r="O7" i="8"/>
  <c r="N7" i="8"/>
  <c r="N62" i="8" s="1"/>
  <c r="M7" i="8"/>
  <c r="L7" i="8"/>
  <c r="L62" i="8" s="1"/>
  <c r="K7" i="8"/>
  <c r="J7" i="8"/>
  <c r="J62" i="8" s="1"/>
  <c r="I7" i="8"/>
  <c r="H7" i="8"/>
  <c r="G7" i="8"/>
  <c r="F7" i="8"/>
  <c r="F62" i="8" s="1"/>
  <c r="E7" i="8"/>
  <c r="E62" i="8" s="1"/>
  <c r="D7" i="8"/>
  <c r="D62" i="8" s="1"/>
  <c r="C7" i="8"/>
  <c r="B7" i="8"/>
  <c r="B62" i="8" s="1"/>
  <c r="Y3" i="8"/>
  <c r="X3" i="8"/>
  <c r="W3" i="8"/>
  <c r="V3" i="8"/>
  <c r="U3" i="8"/>
  <c r="T3" i="8"/>
  <c r="T4" i="4" s="1"/>
  <c r="S3" i="8"/>
  <c r="R3" i="8"/>
  <c r="Q3" i="8"/>
  <c r="P3" i="8"/>
  <c r="O3" i="8"/>
  <c r="N3" i="8"/>
  <c r="M3" i="8"/>
  <c r="M58" i="8" s="1"/>
  <c r="L3" i="8"/>
  <c r="K3" i="8"/>
  <c r="J3" i="8"/>
  <c r="I3" i="8"/>
  <c r="H3" i="8"/>
  <c r="G3" i="8"/>
  <c r="F3" i="8"/>
  <c r="E3" i="8"/>
  <c r="D3" i="8"/>
  <c r="C3" i="8"/>
  <c r="B3" i="8"/>
  <c r="A54" i="7"/>
  <c r="A53" i="7"/>
  <c r="A47" i="7"/>
  <c r="Y42" i="7"/>
  <c r="X42" i="7"/>
  <c r="V42" i="7"/>
  <c r="U42" i="7"/>
  <c r="T42" i="7"/>
  <c r="S42" i="7"/>
  <c r="R42" i="7"/>
  <c r="Q42" i="7"/>
  <c r="N42" i="7"/>
  <c r="M42" i="7"/>
  <c r="L42" i="7"/>
  <c r="K42" i="7"/>
  <c r="G42" i="7"/>
  <c r="F42" i="7"/>
  <c r="E42" i="7"/>
  <c r="D42" i="7"/>
  <c r="C42" i="7"/>
  <c r="B42" i="7"/>
  <c r="Y41" i="7"/>
  <c r="X41" i="7"/>
  <c r="W41" i="7"/>
  <c r="V41" i="7"/>
  <c r="G41" i="7"/>
  <c r="F41" i="7"/>
  <c r="E41" i="7"/>
  <c r="D41" i="7"/>
  <c r="C41" i="7"/>
  <c r="B41" i="7"/>
  <c r="X40" i="7"/>
  <c r="U40" i="7"/>
  <c r="T40" i="7"/>
  <c r="Q40" i="7"/>
  <c r="O40" i="7"/>
  <c r="N40" i="7"/>
  <c r="M40" i="7"/>
  <c r="L40" i="7"/>
  <c r="K40" i="7"/>
  <c r="J40" i="7"/>
  <c r="I40" i="7"/>
  <c r="H40" i="7"/>
  <c r="R39" i="7"/>
  <c r="Q39" i="7"/>
  <c r="P39" i="7"/>
  <c r="O39" i="7"/>
  <c r="N39" i="7"/>
  <c r="K39" i="7"/>
  <c r="J39" i="7"/>
  <c r="I39" i="7"/>
  <c r="H39" i="7"/>
  <c r="G39" i="7"/>
  <c r="D39" i="7"/>
  <c r="C39" i="7"/>
  <c r="B39" i="7"/>
  <c r="K27" i="7"/>
  <c r="F27" i="7"/>
  <c r="E27" i="7"/>
  <c r="D27" i="7"/>
  <c r="C27" i="7"/>
  <c r="Y27" i="7"/>
  <c r="X27" i="7"/>
  <c r="W27" i="7"/>
  <c r="V27" i="7"/>
  <c r="M27" i="7"/>
  <c r="L27" i="7"/>
  <c r="J27" i="7"/>
  <c r="I27" i="7"/>
  <c r="H27" i="7"/>
  <c r="G27" i="7"/>
  <c r="B27" i="7"/>
  <c r="U27" i="7"/>
  <c r="T27" i="7"/>
  <c r="S27" i="7"/>
  <c r="R27" i="7"/>
  <c r="Q27" i="7"/>
  <c r="P27" i="7"/>
  <c r="O27" i="7"/>
  <c r="N27" i="7"/>
  <c r="R16" i="7"/>
  <c r="Q16" i="7"/>
  <c r="P16" i="7"/>
  <c r="O16" i="7"/>
  <c r="Y16" i="7"/>
  <c r="X16" i="7"/>
  <c r="W16" i="7"/>
  <c r="V16" i="7"/>
  <c r="U16" i="7"/>
  <c r="T16" i="7"/>
  <c r="S16" i="7"/>
  <c r="N16" i="7"/>
  <c r="M16" i="7"/>
  <c r="L16" i="7"/>
  <c r="K16" i="7"/>
  <c r="I16" i="7"/>
  <c r="F16" i="7"/>
  <c r="E16" i="7"/>
  <c r="J16" i="7"/>
  <c r="H16" i="7"/>
  <c r="G16" i="7"/>
  <c r="D16" i="7"/>
  <c r="C16" i="7"/>
  <c r="B16" i="7"/>
  <c r="U10" i="7"/>
  <c r="T10" i="7"/>
  <c r="B10" i="7"/>
  <c r="Y10" i="7"/>
  <c r="X10" i="7"/>
  <c r="W10" i="7"/>
  <c r="S10" i="7"/>
  <c r="R10" i="7"/>
  <c r="Q10" i="7"/>
  <c r="P10" i="7"/>
  <c r="O10" i="7"/>
  <c r="J10" i="7"/>
  <c r="I10" i="7"/>
  <c r="H10" i="7"/>
  <c r="G10" i="7"/>
  <c r="F10" i="7"/>
  <c r="V10" i="7"/>
  <c r="N10" i="7"/>
  <c r="M10" i="7"/>
  <c r="L10" i="7"/>
  <c r="K10" i="7"/>
  <c r="E10" i="7"/>
  <c r="D10" i="7"/>
  <c r="C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N27" i="6"/>
  <c r="M27" i="6"/>
  <c r="L27" i="6"/>
  <c r="K27" i="6"/>
  <c r="J27" i="6"/>
  <c r="B27" i="6"/>
  <c r="Y27" i="6"/>
  <c r="X27" i="6"/>
  <c r="S27" i="6"/>
  <c r="R27" i="6"/>
  <c r="Q27" i="6"/>
  <c r="P27" i="6"/>
  <c r="O27" i="6"/>
  <c r="I27" i="6"/>
  <c r="H27" i="6"/>
  <c r="G27" i="6"/>
  <c r="F27" i="6"/>
  <c r="E27" i="6"/>
  <c r="D27" i="6"/>
  <c r="D48" i="6" s="1"/>
  <c r="C27" i="6"/>
  <c r="W27" i="6"/>
  <c r="V27" i="6"/>
  <c r="U27" i="6"/>
  <c r="T27" i="6"/>
  <c r="Y16" i="6"/>
  <c r="X16" i="6"/>
  <c r="W16" i="6"/>
  <c r="T16" i="6"/>
  <c r="M16" i="6"/>
  <c r="L16" i="6"/>
  <c r="V16" i="6"/>
  <c r="U16" i="6"/>
  <c r="S16" i="6"/>
  <c r="R16" i="6"/>
  <c r="Q16" i="6"/>
  <c r="P16" i="6"/>
  <c r="O16" i="6"/>
  <c r="N16" i="6"/>
  <c r="K16" i="6"/>
  <c r="J16" i="6"/>
  <c r="I16" i="6"/>
  <c r="H16" i="6"/>
  <c r="C16" i="6"/>
  <c r="B16" i="6"/>
  <c r="G16" i="6"/>
  <c r="F16" i="6"/>
  <c r="E16" i="6"/>
  <c r="D16" i="6"/>
  <c r="C10" i="6"/>
  <c r="B10" i="6"/>
  <c r="Y10" i="6"/>
  <c r="X10" i="6"/>
  <c r="Q10" i="6"/>
  <c r="W10" i="6"/>
  <c r="V10" i="6"/>
  <c r="U10" i="6"/>
  <c r="T10" i="6"/>
  <c r="S10" i="6"/>
  <c r="R10" i="6"/>
  <c r="P10" i="6"/>
  <c r="O10" i="6"/>
  <c r="N10" i="6"/>
  <c r="M10" i="6"/>
  <c r="L10" i="6"/>
  <c r="G10" i="6"/>
  <c r="F10" i="6"/>
  <c r="K10" i="6"/>
  <c r="J10" i="6"/>
  <c r="I10" i="6"/>
  <c r="H10" i="6"/>
  <c r="E10" i="6"/>
  <c r="D10" i="6"/>
  <c r="G5" i="6"/>
  <c r="D5" i="6"/>
  <c r="A48" i="5"/>
  <c r="A47" i="5"/>
  <c r="A41" i="5"/>
  <c r="Y16" i="5"/>
  <c r="X16" i="5"/>
  <c r="W16" i="5"/>
  <c r="V16" i="5"/>
  <c r="T16" i="5"/>
  <c r="S16" i="5"/>
  <c r="U16" i="5"/>
  <c r="R16" i="5"/>
  <c r="Q16" i="5"/>
  <c r="P16" i="5"/>
  <c r="O16" i="5"/>
  <c r="N16" i="5"/>
  <c r="M16" i="5"/>
  <c r="L16" i="5"/>
  <c r="K16" i="5"/>
  <c r="J16" i="5"/>
  <c r="I16" i="5"/>
  <c r="H16" i="5"/>
  <c r="G16" i="5"/>
  <c r="B16" i="5"/>
  <c r="F16" i="5"/>
  <c r="E16" i="5"/>
  <c r="D16" i="5"/>
  <c r="C16" i="5"/>
  <c r="B10" i="5"/>
  <c r="C10" i="5"/>
  <c r="X10" i="5"/>
  <c r="W10" i="5"/>
  <c r="O10" i="5"/>
  <c r="Y10" i="5"/>
  <c r="V10" i="5"/>
  <c r="U10" i="5"/>
  <c r="T10" i="5"/>
  <c r="S10" i="5"/>
  <c r="R10" i="5"/>
  <c r="Q10" i="5"/>
  <c r="P10" i="5"/>
  <c r="N10" i="5"/>
  <c r="M10" i="5"/>
  <c r="L10" i="5"/>
  <c r="K10" i="5"/>
  <c r="F10" i="5"/>
  <c r="E10" i="5"/>
  <c r="D10" i="5"/>
  <c r="J10" i="5"/>
  <c r="I10" i="5"/>
  <c r="H10" i="5"/>
  <c r="G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E180" i="4"/>
  <c r="D180" i="4"/>
  <c r="B180" i="4"/>
  <c r="Y179" i="4"/>
  <c r="V179" i="4"/>
  <c r="U179" i="4"/>
  <c r="S179" i="4"/>
  <c r="R179" i="4"/>
  <c r="Q179" i="4"/>
  <c r="O179" i="4"/>
  <c r="N179" i="4"/>
  <c r="M179" i="4"/>
  <c r="L179" i="4"/>
  <c r="J179" i="4"/>
  <c r="I179" i="4"/>
  <c r="H179" i="4"/>
  <c r="G179" i="4"/>
  <c r="F179" i="4"/>
  <c r="E179" i="4"/>
  <c r="D179" i="4"/>
  <c r="C179" i="4"/>
  <c r="B179" i="4"/>
  <c r="X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C175" i="4"/>
  <c r="B175" i="4"/>
  <c r="R174" i="4"/>
  <c r="N174" i="4"/>
  <c r="V173" i="4"/>
  <c r="U173" i="4"/>
  <c r="S173" i="4"/>
  <c r="J173" i="4"/>
  <c r="S172" i="4"/>
  <c r="R172" i="4"/>
  <c r="N172" i="4"/>
  <c r="F172" i="4"/>
  <c r="C172" i="4"/>
  <c r="C166" i="4"/>
  <c r="T162" i="4"/>
  <c r="R162" i="4"/>
  <c r="R161" i="4"/>
  <c r="U160" i="4"/>
  <c r="T160" i="4"/>
  <c r="L160" i="4"/>
  <c r="J160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E125" i="4"/>
  <c r="D125" i="4"/>
  <c r="B125" i="4"/>
  <c r="Y124" i="4"/>
  <c r="X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V119" i="4"/>
  <c r="T119" i="4"/>
  <c r="S119" i="4"/>
  <c r="R119" i="4"/>
  <c r="Q119" i="4"/>
  <c r="P119" i="4"/>
  <c r="N119" i="4"/>
  <c r="L119" i="4"/>
  <c r="J119" i="4"/>
  <c r="E119" i="4"/>
  <c r="C119" i="4"/>
  <c r="B119" i="4"/>
  <c r="Y118" i="4"/>
  <c r="X118" i="4"/>
  <c r="W118" i="4"/>
  <c r="V118" i="4"/>
  <c r="U118" i="4"/>
  <c r="T118" i="4"/>
  <c r="S118" i="4"/>
  <c r="R118" i="4"/>
  <c r="P118" i="4"/>
  <c r="O118" i="4"/>
  <c r="N118" i="4"/>
  <c r="M118" i="4"/>
  <c r="L118" i="4"/>
  <c r="K118" i="4"/>
  <c r="J118" i="4"/>
  <c r="H118" i="4"/>
  <c r="F118" i="4"/>
  <c r="Y117" i="4"/>
  <c r="W117" i="4"/>
  <c r="V117" i="4"/>
  <c r="U117" i="4"/>
  <c r="T117" i="4"/>
  <c r="S117" i="4"/>
  <c r="R117" i="4"/>
  <c r="Q117" i="4"/>
  <c r="P117" i="4"/>
  <c r="O117" i="4"/>
  <c r="L117" i="4"/>
  <c r="K117" i="4"/>
  <c r="H117" i="4"/>
  <c r="G117" i="4"/>
  <c r="B117" i="4"/>
  <c r="S116" i="4"/>
  <c r="P115" i="4"/>
  <c r="C115" i="4"/>
  <c r="G114" i="4"/>
  <c r="V113" i="4"/>
  <c r="I113" i="4"/>
  <c r="C113" i="4"/>
  <c r="B113" i="4"/>
  <c r="Y111" i="4"/>
  <c r="X111" i="4"/>
  <c r="W111" i="4"/>
  <c r="T111" i="4"/>
  <c r="S111" i="4"/>
  <c r="R111" i="4"/>
  <c r="Q111" i="4"/>
  <c r="N111" i="4"/>
  <c r="M111" i="4"/>
  <c r="L111" i="4"/>
  <c r="K111" i="4"/>
  <c r="J111" i="4"/>
  <c r="I111" i="4"/>
  <c r="H111" i="4"/>
  <c r="C111" i="4"/>
  <c r="B111" i="4"/>
  <c r="L109" i="4"/>
  <c r="K109" i="4"/>
  <c r="R107" i="4"/>
  <c r="Y106" i="4"/>
  <c r="X106" i="4"/>
  <c r="W106" i="4"/>
  <c r="V106" i="4"/>
  <c r="U106" i="4"/>
  <c r="T106" i="4"/>
  <c r="R106" i="4"/>
  <c r="P106" i="4"/>
  <c r="L106" i="4"/>
  <c r="K106" i="4"/>
  <c r="J106" i="4"/>
  <c r="I106" i="4"/>
  <c r="H106" i="4"/>
  <c r="G106" i="4"/>
  <c r="F106" i="4"/>
  <c r="E106" i="4"/>
  <c r="F105" i="4"/>
  <c r="F104" i="4"/>
  <c r="E104" i="4"/>
  <c r="Y103" i="4"/>
  <c r="X103" i="4"/>
  <c r="S103" i="4"/>
  <c r="R103" i="4"/>
  <c r="Q103" i="4"/>
  <c r="P103" i="4"/>
  <c r="O103" i="4"/>
  <c r="N103" i="4"/>
  <c r="M103" i="4"/>
  <c r="L103" i="4"/>
  <c r="K103" i="4"/>
  <c r="I103" i="4"/>
  <c r="G103" i="4"/>
  <c r="C103" i="4"/>
  <c r="B103" i="4"/>
  <c r="V101" i="4"/>
  <c r="U101" i="4"/>
  <c r="S101" i="4"/>
  <c r="F101" i="4"/>
  <c r="H100" i="4"/>
  <c r="Y95" i="4"/>
  <c r="X95" i="4"/>
  <c r="W95" i="4"/>
  <c r="V95" i="4"/>
  <c r="U95" i="4"/>
  <c r="T95" i="4"/>
  <c r="S95" i="4"/>
  <c r="R95" i="4"/>
  <c r="Q95" i="4"/>
  <c r="Q94" i="4" s="1"/>
  <c r="P95" i="4"/>
  <c r="O95" i="4"/>
  <c r="N95" i="4"/>
  <c r="M95" i="4"/>
  <c r="L95" i="4"/>
  <c r="K95" i="4"/>
  <c r="J95" i="4"/>
  <c r="I95" i="4"/>
  <c r="H95" i="4"/>
  <c r="H94" i="4" s="1"/>
  <c r="G95" i="4"/>
  <c r="F95" i="4"/>
  <c r="E95" i="4"/>
  <c r="D95" i="4"/>
  <c r="C95" i="4"/>
  <c r="B95" i="4"/>
  <c r="F88" i="4"/>
  <c r="E88" i="4"/>
  <c r="D88" i="4"/>
  <c r="C88" i="4"/>
  <c r="Y94" i="4"/>
  <c r="X94" i="4"/>
  <c r="W94" i="4"/>
  <c r="V94" i="4"/>
  <c r="U94" i="4"/>
  <c r="T94" i="4"/>
  <c r="S94" i="4"/>
  <c r="R94" i="4"/>
  <c r="P94" i="4"/>
  <c r="O94" i="4"/>
  <c r="N94" i="4"/>
  <c r="M94" i="4"/>
  <c r="L94" i="4"/>
  <c r="K94" i="4"/>
  <c r="J94" i="4"/>
  <c r="I94" i="4"/>
  <c r="G94" i="4"/>
  <c r="F94" i="4"/>
  <c r="E94" i="4"/>
  <c r="D94" i="4"/>
  <c r="C94" i="4"/>
  <c r="B94" i="4"/>
  <c r="Y78" i="4"/>
  <c r="X78" i="4"/>
  <c r="W78" i="4"/>
  <c r="V78" i="4"/>
  <c r="U78" i="4"/>
  <c r="U151" i="4" s="1"/>
  <c r="T78" i="4"/>
  <c r="T151" i="4" s="1"/>
  <c r="S78" i="4"/>
  <c r="R78" i="4"/>
  <c r="Q78" i="4"/>
  <c r="P78" i="4"/>
  <c r="O78" i="4"/>
  <c r="N78" i="4"/>
  <c r="M78" i="4"/>
  <c r="M151" i="4" s="1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V77" i="4"/>
  <c r="U77" i="4"/>
  <c r="T77" i="4"/>
  <c r="S77" i="4"/>
  <c r="R77" i="4"/>
  <c r="Q77" i="4"/>
  <c r="P77" i="4"/>
  <c r="O77" i="4"/>
  <c r="N77" i="4"/>
  <c r="N150" i="4" s="1"/>
  <c r="M77" i="4"/>
  <c r="M150" i="4" s="1"/>
  <c r="L77" i="4"/>
  <c r="K77" i="4"/>
  <c r="J77" i="4"/>
  <c r="J150" i="4" s="1"/>
  <c r="I77" i="4"/>
  <c r="H77" i="4"/>
  <c r="H150" i="4" s="1"/>
  <c r="G77" i="4"/>
  <c r="F77" i="4"/>
  <c r="F150" i="4" s="1"/>
  <c r="E77" i="4"/>
  <c r="E150" i="4" s="1"/>
  <c r="D77" i="4"/>
  <c r="D150" i="4" s="1"/>
  <c r="C77" i="4"/>
  <c r="B77" i="4"/>
  <c r="Y76" i="4"/>
  <c r="X76" i="4"/>
  <c r="X149" i="4" s="1"/>
  <c r="W76" i="4"/>
  <c r="V76" i="4"/>
  <c r="V149" i="4" s="1"/>
  <c r="U76" i="4"/>
  <c r="U149" i="4" s="1"/>
  <c r="T76" i="4"/>
  <c r="T149" i="4" s="1"/>
  <c r="S76" i="4"/>
  <c r="R76" i="4"/>
  <c r="R149" i="4" s="1"/>
  <c r="Q76" i="4"/>
  <c r="Q149" i="4" s="1"/>
  <c r="P76" i="4"/>
  <c r="P149" i="4" s="1"/>
  <c r="O76" i="4"/>
  <c r="O149" i="4" s="1"/>
  <c r="N76" i="4"/>
  <c r="M76" i="4"/>
  <c r="L76" i="4"/>
  <c r="K76" i="4"/>
  <c r="J76" i="4"/>
  <c r="I76" i="4"/>
  <c r="I149" i="4" s="1"/>
  <c r="H76" i="4"/>
  <c r="G76" i="4"/>
  <c r="G149" i="4" s="1"/>
  <c r="F76" i="4"/>
  <c r="E76" i="4"/>
  <c r="D76" i="4"/>
  <c r="C76" i="4"/>
  <c r="B76" i="4"/>
  <c r="Y75" i="4"/>
  <c r="Y148" i="4" s="1"/>
  <c r="X75" i="4"/>
  <c r="X148" i="4" s="1"/>
  <c r="W75" i="4"/>
  <c r="V75" i="4"/>
  <c r="V148" i="4" s="1"/>
  <c r="U75" i="4"/>
  <c r="U148" i="4" s="1"/>
  <c r="T75" i="4"/>
  <c r="T148" i="4" s="1"/>
  <c r="S75" i="4"/>
  <c r="R75" i="4"/>
  <c r="R148" i="4" s="1"/>
  <c r="Q75" i="4"/>
  <c r="Q148" i="4" s="1"/>
  <c r="P75" i="4"/>
  <c r="P148" i="4" s="1"/>
  <c r="O75" i="4"/>
  <c r="O148" i="4" s="1"/>
  <c r="N75" i="4"/>
  <c r="N148" i="4" s="1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Y147" i="4" s="1"/>
  <c r="X74" i="4"/>
  <c r="X147" i="4" s="1"/>
  <c r="W74" i="4"/>
  <c r="V74" i="4"/>
  <c r="U74" i="4"/>
  <c r="T74" i="4"/>
  <c r="S74" i="4"/>
  <c r="R74" i="4"/>
  <c r="Q74" i="4"/>
  <c r="P74" i="4"/>
  <c r="O74" i="4"/>
  <c r="O147" i="4" s="1"/>
  <c r="N74" i="4"/>
  <c r="N147" i="4" s="1"/>
  <c r="M74" i="4"/>
  <c r="M147" i="4" s="1"/>
  <c r="L74" i="4"/>
  <c r="K74" i="4"/>
  <c r="J74" i="4"/>
  <c r="J147" i="4" s="1"/>
  <c r="I74" i="4"/>
  <c r="I147" i="4" s="1"/>
  <c r="H74" i="4"/>
  <c r="H147" i="4" s="1"/>
  <c r="G74" i="4"/>
  <c r="G147" i="4" s="1"/>
  <c r="F74" i="4"/>
  <c r="F147" i="4" s="1"/>
  <c r="E74" i="4"/>
  <c r="E147" i="4" s="1"/>
  <c r="D74" i="4"/>
  <c r="D147" i="4" s="1"/>
  <c r="C74" i="4"/>
  <c r="B74" i="4"/>
  <c r="Y73" i="4"/>
  <c r="X73" i="4"/>
  <c r="W73" i="4"/>
  <c r="V73" i="4"/>
  <c r="U73" i="4"/>
  <c r="U146" i="4" s="1"/>
  <c r="T73" i="4"/>
  <c r="S73" i="4"/>
  <c r="R73" i="4"/>
  <c r="Q73" i="4"/>
  <c r="P73" i="4"/>
  <c r="P146" i="4" s="1"/>
  <c r="O73" i="4"/>
  <c r="O146" i="4" s="1"/>
  <c r="N73" i="4"/>
  <c r="N146" i="4" s="1"/>
  <c r="M73" i="4"/>
  <c r="M146" i="4" s="1"/>
  <c r="L73" i="4"/>
  <c r="L146" i="4" s="1"/>
  <c r="K73" i="4"/>
  <c r="K146" i="4" s="1"/>
  <c r="J73" i="4"/>
  <c r="J146" i="4" s="1"/>
  <c r="I73" i="4"/>
  <c r="I146" i="4" s="1"/>
  <c r="H73" i="4"/>
  <c r="H146" i="4" s="1"/>
  <c r="G73" i="4"/>
  <c r="F73" i="4"/>
  <c r="E73" i="4"/>
  <c r="D73" i="4"/>
  <c r="C73" i="4"/>
  <c r="B73" i="4"/>
  <c r="X72" i="4"/>
  <c r="X145" i="4" s="1"/>
  <c r="V72" i="4"/>
  <c r="V145" i="4" s="1"/>
  <c r="U72" i="4"/>
  <c r="U145" i="4" s="1"/>
  <c r="T72" i="4"/>
  <c r="T145" i="4" s="1"/>
  <c r="S72" i="4"/>
  <c r="S145" i="4" s="1"/>
  <c r="R72" i="4"/>
  <c r="R145" i="4" s="1"/>
  <c r="Q72" i="4"/>
  <c r="Q145" i="4" s="1"/>
  <c r="P72" i="4"/>
  <c r="P145" i="4" s="1"/>
  <c r="O72" i="4"/>
  <c r="O145" i="4" s="1"/>
  <c r="N72" i="4"/>
  <c r="N145" i="4" s="1"/>
  <c r="M72" i="4"/>
  <c r="M145" i="4" s="1"/>
  <c r="L72" i="4"/>
  <c r="K72" i="4"/>
  <c r="J72" i="4"/>
  <c r="I72" i="4"/>
  <c r="H72" i="4"/>
  <c r="G72" i="4"/>
  <c r="F72" i="4"/>
  <c r="E72" i="4"/>
  <c r="Y71" i="4"/>
  <c r="Y144" i="4" s="1"/>
  <c r="X71" i="4"/>
  <c r="W71" i="4"/>
  <c r="V71" i="4"/>
  <c r="T71" i="4"/>
  <c r="T144" i="4" s="1"/>
  <c r="R71" i="4"/>
  <c r="R144" i="4" s="1"/>
  <c r="Q71" i="4"/>
  <c r="Q144" i="4" s="1"/>
  <c r="P71" i="4"/>
  <c r="P144" i="4" s="1"/>
  <c r="O71" i="4"/>
  <c r="O144" i="4" s="1"/>
  <c r="N71" i="4"/>
  <c r="N144" i="4" s="1"/>
  <c r="M71" i="4"/>
  <c r="M144" i="4" s="1"/>
  <c r="L71" i="4"/>
  <c r="L144" i="4" s="1"/>
  <c r="K71" i="4"/>
  <c r="K144" i="4" s="1"/>
  <c r="J71" i="4"/>
  <c r="J144" i="4" s="1"/>
  <c r="I71" i="4"/>
  <c r="I144" i="4" s="1"/>
  <c r="H71" i="4"/>
  <c r="G71" i="4"/>
  <c r="F71" i="4"/>
  <c r="E71" i="4"/>
  <c r="D71" i="4"/>
  <c r="C71" i="4"/>
  <c r="B71" i="4"/>
  <c r="Y70" i="4"/>
  <c r="X70" i="4"/>
  <c r="W70" i="4"/>
  <c r="W143" i="4" s="1"/>
  <c r="U70" i="4"/>
  <c r="U143" i="4" s="1"/>
  <c r="T70" i="4"/>
  <c r="T143" i="4" s="1"/>
  <c r="S70" i="4"/>
  <c r="S143" i="4" s="1"/>
  <c r="R70" i="4"/>
  <c r="R143" i="4" s="1"/>
  <c r="P70" i="4"/>
  <c r="P143" i="4" s="1"/>
  <c r="N70" i="4"/>
  <c r="N143" i="4" s="1"/>
  <c r="M70" i="4"/>
  <c r="M143" i="4" s="1"/>
  <c r="L70" i="4"/>
  <c r="L143" i="4" s="1"/>
  <c r="K70" i="4"/>
  <c r="K143" i="4" s="1"/>
  <c r="J70" i="4"/>
  <c r="J143" i="4" s="1"/>
  <c r="I70" i="4"/>
  <c r="I143" i="4" s="1"/>
  <c r="G70" i="4"/>
  <c r="G143" i="4" s="1"/>
  <c r="F70" i="4"/>
  <c r="F143" i="4" s="1"/>
  <c r="E70" i="4"/>
  <c r="E143" i="4" s="1"/>
  <c r="D70" i="4"/>
  <c r="D143" i="4" s="1"/>
  <c r="C70" i="4"/>
  <c r="C143" i="4" s="1"/>
  <c r="B70" i="4"/>
  <c r="B143" i="4" s="1"/>
  <c r="I69" i="4"/>
  <c r="Y68" i="4"/>
  <c r="Y141" i="4" s="1"/>
  <c r="X68" i="4"/>
  <c r="X141" i="4" s="1"/>
  <c r="Q68" i="4"/>
  <c r="P68" i="4"/>
  <c r="O68" i="4"/>
  <c r="N68" i="4"/>
  <c r="N141" i="4" s="1"/>
  <c r="M68" i="4"/>
  <c r="M141" i="4" s="1"/>
  <c r="L68" i="4"/>
  <c r="L141" i="4" s="1"/>
  <c r="K68" i="4"/>
  <c r="K141" i="4" s="1"/>
  <c r="J68" i="4"/>
  <c r="J141" i="4" s="1"/>
  <c r="I68" i="4"/>
  <c r="I141" i="4" s="1"/>
  <c r="H68" i="4"/>
  <c r="G68" i="4"/>
  <c r="F68" i="4"/>
  <c r="E68" i="4"/>
  <c r="D68" i="4"/>
  <c r="C68" i="4"/>
  <c r="B68" i="4"/>
  <c r="X67" i="4"/>
  <c r="X140" i="4" s="1"/>
  <c r="W67" i="4"/>
  <c r="W140" i="4" s="1"/>
  <c r="V67" i="4"/>
  <c r="V140" i="4" s="1"/>
  <c r="U67" i="4"/>
  <c r="U140" i="4" s="1"/>
  <c r="T67" i="4"/>
  <c r="T140" i="4" s="1"/>
  <c r="Q67" i="4"/>
  <c r="P67" i="4"/>
  <c r="I67" i="4"/>
  <c r="I140" i="4" s="1"/>
  <c r="H67" i="4"/>
  <c r="H140" i="4" s="1"/>
  <c r="G67" i="4"/>
  <c r="G140" i="4" s="1"/>
  <c r="F67" i="4"/>
  <c r="F140" i="4" s="1"/>
  <c r="E67" i="4"/>
  <c r="E140" i="4" s="1"/>
  <c r="D67" i="4"/>
  <c r="C67" i="4"/>
  <c r="B67" i="4"/>
  <c r="Y66" i="4"/>
  <c r="X66" i="4"/>
  <c r="W66" i="4"/>
  <c r="V66" i="4"/>
  <c r="T66" i="4"/>
  <c r="T139" i="4" s="1"/>
  <c r="S66" i="4"/>
  <c r="S139" i="4" s="1"/>
  <c r="R66" i="4"/>
  <c r="R139" i="4" s="1"/>
  <c r="Q66" i="4"/>
  <c r="Q139" i="4" s="1"/>
  <c r="P66" i="4"/>
  <c r="P139" i="4" s="1"/>
  <c r="M66" i="4"/>
  <c r="L66" i="4"/>
  <c r="K66" i="4"/>
  <c r="J66" i="4"/>
  <c r="I66" i="4"/>
  <c r="E66" i="4"/>
  <c r="E139" i="4" s="1"/>
  <c r="D66" i="4"/>
  <c r="D139" i="4" s="1"/>
  <c r="C66" i="4"/>
  <c r="C139" i="4" s="1"/>
  <c r="B66" i="4"/>
  <c r="B139" i="4" s="1"/>
  <c r="D65" i="4"/>
  <c r="C65" i="4"/>
  <c r="U64" i="4"/>
  <c r="S64" i="4"/>
  <c r="R64" i="4"/>
  <c r="Q64" i="4"/>
  <c r="P64" i="4"/>
  <c r="M64" i="4"/>
  <c r="D64" i="4"/>
  <c r="C64" i="4"/>
  <c r="B64" i="4"/>
  <c r="Y63" i="4"/>
  <c r="X63" i="4"/>
  <c r="V63" i="4"/>
  <c r="U63" i="4"/>
  <c r="S63" i="4"/>
  <c r="R63" i="4"/>
  <c r="Q63" i="4"/>
  <c r="P63" i="4"/>
  <c r="O63" i="4"/>
  <c r="N63" i="4"/>
  <c r="M63" i="4"/>
  <c r="L63" i="4"/>
  <c r="D62" i="4"/>
  <c r="D135" i="4" s="1"/>
  <c r="W60" i="4"/>
  <c r="W133" i="4" s="1"/>
  <c r="V60" i="4"/>
  <c r="V133" i="4" s="1"/>
  <c r="U60" i="4"/>
  <c r="U133" i="4" s="1"/>
  <c r="T60" i="4"/>
  <c r="T133" i="4" s="1"/>
  <c r="S60" i="4"/>
  <c r="S133" i="4" s="1"/>
  <c r="R60" i="4"/>
  <c r="R133" i="4" s="1"/>
  <c r="Q60" i="4"/>
  <c r="Q133" i="4" s="1"/>
  <c r="P60" i="4"/>
  <c r="P133" i="4" s="1"/>
  <c r="O60" i="4"/>
  <c r="O133" i="4" s="1"/>
  <c r="H60" i="4"/>
  <c r="G60" i="4"/>
  <c r="F60" i="4"/>
  <c r="E60" i="4"/>
  <c r="D60" i="4"/>
  <c r="C60" i="4"/>
  <c r="B60" i="4"/>
  <c r="S59" i="4"/>
  <c r="Q59" i="4"/>
  <c r="P59" i="4"/>
  <c r="O59" i="4"/>
  <c r="N59" i="4"/>
  <c r="M59" i="4"/>
  <c r="L59" i="4"/>
  <c r="K59" i="4"/>
  <c r="J59" i="4"/>
  <c r="D59" i="4"/>
  <c r="C59" i="4"/>
  <c r="B59" i="4"/>
  <c r="Y58" i="4"/>
  <c r="X58" i="4"/>
  <c r="W58" i="4"/>
  <c r="V58" i="4"/>
  <c r="U58" i="4"/>
  <c r="O58" i="4"/>
  <c r="N58" i="4"/>
  <c r="M58" i="4"/>
  <c r="L58" i="4"/>
  <c r="K58" i="4"/>
  <c r="J58" i="4"/>
  <c r="I58" i="4"/>
  <c r="H58" i="4"/>
  <c r="G58" i="4"/>
  <c r="F58" i="4"/>
  <c r="E58" i="4"/>
  <c r="X56" i="4"/>
  <c r="W56" i="4"/>
  <c r="V56" i="4"/>
  <c r="T56" i="4"/>
  <c r="S56" i="4"/>
  <c r="R56" i="4"/>
  <c r="Q56" i="4"/>
  <c r="P56" i="4"/>
  <c r="O56" i="4"/>
  <c r="N56" i="4"/>
  <c r="M56" i="4"/>
  <c r="I56" i="4"/>
  <c r="H56" i="4"/>
  <c r="H131" i="4" s="1"/>
  <c r="G56" i="4"/>
  <c r="G131" i="4" s="1"/>
  <c r="F56" i="4"/>
  <c r="F131" i="4" s="1"/>
  <c r="E56" i="4"/>
  <c r="E131" i="4" s="1"/>
  <c r="D56" i="4"/>
  <c r="D131" i="4" s="1"/>
  <c r="C56" i="4"/>
  <c r="B56" i="4"/>
  <c r="X54" i="4"/>
  <c r="V54" i="4"/>
  <c r="S54" i="4"/>
  <c r="R54" i="4"/>
  <c r="L54" i="4"/>
  <c r="K54" i="4"/>
  <c r="J54" i="4"/>
  <c r="H54" i="4"/>
  <c r="G54" i="4"/>
  <c r="F54" i="4"/>
  <c r="Y53" i="4"/>
  <c r="W53" i="4"/>
  <c r="T53" i="4"/>
  <c r="R53" i="4"/>
  <c r="Q53" i="4"/>
  <c r="O53" i="4"/>
  <c r="N53" i="4"/>
  <c r="D53" i="4"/>
  <c r="C53" i="4"/>
  <c r="B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V17" i="4"/>
  <c r="T17" i="4"/>
  <c r="N17" i="4"/>
  <c r="M17" i="4"/>
  <c r="L17" i="4"/>
  <c r="K17" i="4"/>
  <c r="F17" i="4"/>
  <c r="E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T9" i="4"/>
  <c r="S9" i="4"/>
  <c r="P9" i="4"/>
  <c r="N9" i="4"/>
  <c r="K9" i="4"/>
  <c r="J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W5" i="4"/>
  <c r="U5" i="4"/>
  <c r="S5" i="4"/>
  <c r="Q5" i="4"/>
  <c r="P5" i="4"/>
  <c r="O5" i="4"/>
  <c r="N5" i="4"/>
  <c r="M5" i="4"/>
  <c r="L5" i="4"/>
  <c r="K5" i="4"/>
  <c r="G5" i="4"/>
  <c r="Y4" i="4"/>
  <c r="X4" i="4"/>
  <c r="W4" i="4"/>
  <c r="V4" i="4"/>
  <c r="U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Y3" i="4"/>
  <c r="S3" i="4"/>
  <c r="P3" i="4"/>
  <c r="B10" i="2"/>
  <c r="B11" i="2"/>
  <c r="B13" i="2"/>
  <c r="B36" i="2"/>
  <c r="B6" i="2"/>
  <c r="B50" i="2"/>
  <c r="B34" i="2"/>
  <c r="B48" i="2"/>
  <c r="B5" i="2"/>
  <c r="B54" i="2"/>
  <c r="B9" i="2"/>
  <c r="B61" i="2"/>
  <c r="B28" i="2"/>
  <c r="B29" i="2"/>
  <c r="B56" i="2"/>
  <c r="B43" i="2"/>
  <c r="B19" i="2"/>
  <c r="B14" i="2"/>
  <c r="B20" i="2"/>
  <c r="B45" i="2"/>
  <c r="B58" i="2"/>
  <c r="B15" i="2"/>
  <c r="B40" i="2"/>
  <c r="B21" i="2"/>
  <c r="B46" i="2"/>
  <c r="B44" i="2"/>
  <c r="B23" i="2"/>
  <c r="B49" i="2"/>
  <c r="B35" i="2"/>
  <c r="B51" i="2"/>
  <c r="B41" i="2"/>
  <c r="B8" i="2"/>
  <c r="B4" i="2"/>
  <c r="B16" i="2"/>
  <c r="B18" i="2"/>
  <c r="B25" i="2"/>
  <c r="B33" i="2"/>
  <c r="B55" i="2"/>
  <c r="B59" i="2"/>
  <c r="B30" i="2"/>
  <c r="B60" i="2"/>
  <c r="B39" i="2"/>
  <c r="B38" i="2"/>
  <c r="B31" i="2"/>
  <c r="B26" i="2"/>
  <c r="B53" i="2"/>
  <c r="B24" i="2"/>
  <c r="C125" i="4" l="1"/>
  <c r="V103" i="50"/>
  <c r="B105" i="50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F125" i="4"/>
  <c r="Y96" i="49"/>
  <c r="D151" i="4"/>
  <c r="E151" i="4"/>
  <c r="B96" i="49"/>
  <c r="C96" i="49"/>
  <c r="D96" i="49"/>
  <c r="E96" i="49"/>
  <c r="F96" i="49"/>
  <c r="G96" i="49"/>
  <c r="H96" i="49"/>
  <c r="I96" i="49"/>
  <c r="L151" i="4"/>
  <c r="J96" i="49"/>
  <c r="K96" i="49"/>
  <c r="L96" i="49"/>
  <c r="M96" i="49"/>
  <c r="N96" i="49"/>
  <c r="O96" i="49"/>
  <c r="P96" i="49"/>
  <c r="Q96" i="49"/>
  <c r="R96" i="49"/>
  <c r="S96" i="49"/>
  <c r="T96" i="49"/>
  <c r="U96" i="49"/>
  <c r="W124" i="4"/>
  <c r="F77" i="47"/>
  <c r="C77" i="46"/>
  <c r="H77" i="47"/>
  <c r="D77" i="46"/>
  <c r="E77" i="46"/>
  <c r="J77" i="47"/>
  <c r="F77" i="46"/>
  <c r="H77" i="46"/>
  <c r="M77" i="47"/>
  <c r="E69" i="45"/>
  <c r="I77" i="46"/>
  <c r="N77" i="47"/>
  <c r="K77" i="46"/>
  <c r="M77" i="46"/>
  <c r="N77" i="46"/>
  <c r="T77" i="47"/>
  <c r="P77" i="46"/>
  <c r="U77" i="47"/>
  <c r="Q77" i="46"/>
  <c r="V77" i="47"/>
  <c r="X77" i="47"/>
  <c r="T77" i="46"/>
  <c r="V77" i="46"/>
  <c r="X77" i="46"/>
  <c r="Y77" i="46"/>
  <c r="B77" i="47"/>
  <c r="D77" i="47"/>
  <c r="L150" i="4"/>
  <c r="P150" i="4"/>
  <c r="D69" i="45"/>
  <c r="T150" i="4"/>
  <c r="U150" i="4"/>
  <c r="F69" i="45"/>
  <c r="H69" i="45"/>
  <c r="L69" i="45"/>
  <c r="M69" i="45"/>
  <c r="N69" i="45"/>
  <c r="B150" i="4"/>
  <c r="P69" i="45"/>
  <c r="T69" i="45"/>
  <c r="U69" i="45"/>
  <c r="V69" i="45"/>
  <c r="D123" i="4"/>
  <c r="B90" i="43"/>
  <c r="J90" i="43"/>
  <c r="B72" i="42"/>
  <c r="C72" i="42"/>
  <c r="U90" i="42"/>
  <c r="W90" i="42"/>
  <c r="E90" i="43"/>
  <c r="X90" i="42"/>
  <c r="F90" i="43"/>
  <c r="Y90" i="42"/>
  <c r="G90" i="43"/>
  <c r="H90" i="43"/>
  <c r="I90" i="43"/>
  <c r="K72" i="41"/>
  <c r="S72" i="41"/>
  <c r="K90" i="43"/>
  <c r="L90" i="43"/>
  <c r="M90" i="43"/>
  <c r="D90" i="42"/>
  <c r="N90" i="43"/>
  <c r="E90" i="42"/>
  <c r="O90" i="43"/>
  <c r="F90" i="42"/>
  <c r="P90" i="43"/>
  <c r="G90" i="42"/>
  <c r="Q90" i="43"/>
  <c r="H90" i="42"/>
  <c r="I90" i="42"/>
  <c r="S90" i="43"/>
  <c r="J90" i="42"/>
  <c r="T90" i="43"/>
  <c r="K90" i="42"/>
  <c r="U90" i="43"/>
  <c r="L90" i="42"/>
  <c r="V90" i="43"/>
  <c r="M90" i="42"/>
  <c r="W90" i="43"/>
  <c r="N90" i="42"/>
  <c r="X90" i="43"/>
  <c r="O90" i="42"/>
  <c r="Y90" i="43"/>
  <c r="P90" i="42"/>
  <c r="Q90" i="42"/>
  <c r="R90" i="42"/>
  <c r="S90" i="42"/>
  <c r="Y123" i="4"/>
  <c r="L81" i="41"/>
  <c r="N81" i="41"/>
  <c r="O81" i="41"/>
  <c r="P81" i="41"/>
  <c r="Q81" i="41"/>
  <c r="B149" i="4"/>
  <c r="S81" i="41"/>
  <c r="T81" i="41"/>
  <c r="D149" i="4"/>
  <c r="U81" i="41"/>
  <c r="E149" i="4"/>
  <c r="V81" i="41"/>
  <c r="F149" i="4"/>
  <c r="W81" i="41"/>
  <c r="X81" i="41"/>
  <c r="Y81" i="41"/>
  <c r="J149" i="4"/>
  <c r="H149" i="4"/>
  <c r="P30" i="4"/>
  <c r="L149" i="4"/>
  <c r="M149" i="4"/>
  <c r="N149" i="4"/>
  <c r="C81" i="41"/>
  <c r="D81" i="41"/>
  <c r="E81" i="41"/>
  <c r="F81" i="41"/>
  <c r="G81" i="41"/>
  <c r="H81" i="41"/>
  <c r="I81" i="41"/>
  <c r="F79" i="38"/>
  <c r="C78" i="37"/>
  <c r="D78" i="38"/>
  <c r="L80" i="38"/>
  <c r="D78" i="37"/>
  <c r="K78" i="37"/>
  <c r="E79" i="37"/>
  <c r="M79" i="37"/>
  <c r="N79" i="37"/>
  <c r="C63" i="37"/>
  <c r="U79" i="37"/>
  <c r="N79" i="38"/>
  <c r="D63" i="37"/>
  <c r="V79" i="37"/>
  <c r="K63" i="37"/>
  <c r="L78" i="38"/>
  <c r="T80" i="38"/>
  <c r="F60" i="37"/>
  <c r="L63" i="37"/>
  <c r="S80" i="37"/>
  <c r="S72" i="37" s="1"/>
  <c r="T63" i="37"/>
  <c r="L57" i="37"/>
  <c r="W148" i="4"/>
  <c r="D72" i="37"/>
  <c r="B148" i="4"/>
  <c r="K72" i="37"/>
  <c r="L72" i="37"/>
  <c r="E148" i="4"/>
  <c r="I72" i="37"/>
  <c r="F148" i="4"/>
  <c r="G148" i="4"/>
  <c r="H148" i="4"/>
  <c r="D148" i="4"/>
  <c r="I148" i="4"/>
  <c r="J122" i="4"/>
  <c r="J148" i="4"/>
  <c r="L148" i="4"/>
  <c r="T72" i="37"/>
  <c r="M148" i="4"/>
  <c r="Q72" i="37"/>
  <c r="Y72" i="37"/>
  <c r="K78" i="35"/>
  <c r="S80" i="35"/>
  <c r="U79" i="35"/>
  <c r="C78" i="35"/>
  <c r="K80" i="35"/>
  <c r="L79" i="35"/>
  <c r="M79" i="35"/>
  <c r="J78" i="35"/>
  <c r="R80" i="35"/>
  <c r="J51" i="34"/>
  <c r="H51" i="34"/>
  <c r="V78" i="34"/>
  <c r="X78" i="34"/>
  <c r="K51" i="34"/>
  <c r="I51" i="34"/>
  <c r="R51" i="34"/>
  <c r="P51" i="34"/>
  <c r="S51" i="34"/>
  <c r="Q51" i="34"/>
  <c r="V51" i="34"/>
  <c r="F78" i="34"/>
  <c r="J79" i="34"/>
  <c r="N80" i="34"/>
  <c r="G78" i="34"/>
  <c r="S57" i="34"/>
  <c r="X51" i="34"/>
  <c r="Y51" i="34"/>
  <c r="B51" i="34"/>
  <c r="C51" i="34"/>
  <c r="F51" i="34"/>
  <c r="B80" i="34"/>
  <c r="C80" i="34"/>
  <c r="C79" i="34"/>
  <c r="F79" i="34"/>
  <c r="J80" i="34"/>
  <c r="H78" i="33"/>
  <c r="H72" i="33" s="1"/>
  <c r="K80" i="34"/>
  <c r="I78" i="33"/>
  <c r="P78" i="33"/>
  <c r="X78" i="33"/>
  <c r="Y78" i="33"/>
  <c r="P80" i="34"/>
  <c r="H63" i="33"/>
  <c r="B79" i="33"/>
  <c r="I63" i="33"/>
  <c r="C79" i="33"/>
  <c r="N79" i="34"/>
  <c r="B60" i="33"/>
  <c r="P63" i="33"/>
  <c r="J79" i="33"/>
  <c r="O79" i="34"/>
  <c r="Q63" i="33"/>
  <c r="K79" i="33"/>
  <c r="H57" i="33"/>
  <c r="J60" i="33"/>
  <c r="X63" i="33"/>
  <c r="S79" i="33"/>
  <c r="R79" i="34"/>
  <c r="P57" i="33"/>
  <c r="R60" i="33"/>
  <c r="X57" i="33"/>
  <c r="L147" i="4"/>
  <c r="P147" i="4"/>
  <c r="Q147" i="4"/>
  <c r="R147" i="4"/>
  <c r="T147" i="4"/>
  <c r="U147" i="4"/>
  <c r="V147" i="4"/>
  <c r="P72" i="33"/>
  <c r="W147" i="4"/>
  <c r="Q72" i="33"/>
  <c r="B147" i="4"/>
  <c r="X72" i="33"/>
  <c r="C147" i="4"/>
  <c r="Y72" i="33"/>
  <c r="D119" i="31"/>
  <c r="L122" i="31"/>
  <c r="B123" i="31"/>
  <c r="C84" i="30"/>
  <c r="E122" i="30"/>
  <c r="F94" i="29"/>
  <c r="M119" i="29"/>
  <c r="R94" i="29"/>
  <c r="C105" i="29"/>
  <c r="E122" i="29"/>
  <c r="V94" i="29"/>
  <c r="F122" i="29"/>
  <c r="V84" i="29"/>
  <c r="F122" i="30"/>
  <c r="E90" i="29"/>
  <c r="L105" i="29"/>
  <c r="N120" i="29"/>
  <c r="N122" i="29"/>
  <c r="M90" i="29"/>
  <c r="V122" i="29"/>
  <c r="N90" i="29"/>
  <c r="Y84" i="29"/>
  <c r="V105" i="29"/>
  <c r="Q90" i="29"/>
  <c r="G120" i="30"/>
  <c r="N113" i="29"/>
  <c r="L123" i="29"/>
  <c r="Y90" i="29"/>
  <c r="T123" i="29"/>
  <c r="B84" i="29"/>
  <c r="F119" i="30"/>
  <c r="N122" i="30"/>
  <c r="F84" i="29"/>
  <c r="E99" i="29"/>
  <c r="O120" i="30"/>
  <c r="I84" i="29"/>
  <c r="I99" i="29"/>
  <c r="J84" i="29"/>
  <c r="N119" i="30"/>
  <c r="V122" i="30"/>
  <c r="N84" i="29"/>
  <c r="Q84" i="29"/>
  <c r="R84" i="29"/>
  <c r="B94" i="29"/>
  <c r="Q146" i="4"/>
  <c r="R146" i="4"/>
  <c r="S146" i="4"/>
  <c r="T146" i="4"/>
  <c r="V146" i="4"/>
  <c r="W146" i="4"/>
  <c r="Y146" i="4"/>
  <c r="K39" i="4"/>
  <c r="X146" i="4"/>
  <c r="B146" i="4"/>
  <c r="C146" i="4"/>
  <c r="D146" i="4"/>
  <c r="E146" i="4"/>
  <c r="F146" i="4"/>
  <c r="G146" i="4"/>
  <c r="F113" i="29"/>
  <c r="K76" i="24"/>
  <c r="K173" i="4" s="1"/>
  <c r="O77" i="24"/>
  <c r="O174" i="4" s="1"/>
  <c r="K57" i="24"/>
  <c r="K116" i="4" s="1"/>
  <c r="O76" i="24"/>
  <c r="O173" i="4" s="1"/>
  <c r="S77" i="24"/>
  <c r="S174" i="4" s="1"/>
  <c r="O57" i="24"/>
  <c r="O116" i="4" s="1"/>
  <c r="P57" i="24"/>
  <c r="P116" i="4" s="1"/>
  <c r="J117" i="4"/>
  <c r="Q57" i="24"/>
  <c r="Q116" i="4" s="1"/>
  <c r="G154" i="27"/>
  <c r="R76" i="24"/>
  <c r="R173" i="4" s="1"/>
  <c r="V77" i="24"/>
  <c r="V174" i="4" s="1"/>
  <c r="N117" i="4"/>
  <c r="O154" i="27"/>
  <c r="B77" i="24"/>
  <c r="B174" i="4" s="1"/>
  <c r="X57" i="24"/>
  <c r="X116" i="4" s="1"/>
  <c r="D57" i="24"/>
  <c r="D116" i="4" s="1"/>
  <c r="H57" i="24"/>
  <c r="H116" i="4" s="1"/>
  <c r="B57" i="24"/>
  <c r="B116" i="4" s="1"/>
  <c r="F57" i="24"/>
  <c r="F116" i="4" s="1"/>
  <c r="G57" i="24"/>
  <c r="G116" i="4" s="1"/>
  <c r="I57" i="24"/>
  <c r="I116" i="4" s="1"/>
  <c r="M57" i="24"/>
  <c r="M116" i="4" s="1"/>
  <c r="G105" i="26"/>
  <c r="S154" i="26"/>
  <c r="O105" i="26"/>
  <c r="D110" i="26"/>
  <c r="G98" i="26"/>
  <c r="L110" i="26"/>
  <c r="C154" i="26"/>
  <c r="O98" i="26"/>
  <c r="T110" i="26"/>
  <c r="D52" i="24"/>
  <c r="D69" i="4" s="1"/>
  <c r="L122" i="25"/>
  <c r="K156" i="25"/>
  <c r="O156" i="25"/>
  <c r="C156" i="25"/>
  <c r="C72" i="4"/>
  <c r="C145" i="4" s="1"/>
  <c r="V70" i="4"/>
  <c r="V143" i="4" s="1"/>
  <c r="E52" i="24"/>
  <c r="E69" i="4" s="1"/>
  <c r="E142" i="4" s="1"/>
  <c r="M122" i="25"/>
  <c r="Y52" i="24"/>
  <c r="J52" i="24"/>
  <c r="J69" i="4" s="1"/>
  <c r="K52" i="24"/>
  <c r="M52" i="24"/>
  <c r="M69" i="4" s="1"/>
  <c r="M142" i="4" s="1"/>
  <c r="G153" i="25"/>
  <c r="S156" i="25"/>
  <c r="T156" i="25"/>
  <c r="U156" i="25"/>
  <c r="V156" i="25"/>
  <c r="V68" i="24"/>
  <c r="W156" i="25"/>
  <c r="X156" i="25"/>
  <c r="N69" i="24"/>
  <c r="L136" i="25"/>
  <c r="Y156" i="25"/>
  <c r="Q146" i="25"/>
  <c r="N136" i="25"/>
  <c r="P136" i="25"/>
  <c r="Q136" i="25"/>
  <c r="L52" i="24"/>
  <c r="P52" i="24"/>
  <c r="T52" i="24"/>
  <c r="D122" i="25"/>
  <c r="B72" i="4"/>
  <c r="B145" i="4" s="1"/>
  <c r="N156" i="25"/>
  <c r="R156" i="25"/>
  <c r="U3" i="4"/>
  <c r="U128" i="4" s="1"/>
  <c r="U17" i="4"/>
  <c r="Y74" i="24"/>
  <c r="Y171" i="4" s="1"/>
  <c r="Y69" i="4"/>
  <c r="Y142" i="4" s="1"/>
  <c r="W17" i="4"/>
  <c r="W3" i="4"/>
  <c r="L74" i="24"/>
  <c r="L171" i="4" s="1"/>
  <c r="L69" i="4"/>
  <c r="L142" i="4" s="1"/>
  <c r="P74" i="24"/>
  <c r="P171" i="4" s="1"/>
  <c r="P69" i="4"/>
  <c r="P142" i="4" s="1"/>
  <c r="T74" i="24"/>
  <c r="T171" i="4" s="1"/>
  <c r="T69" i="4"/>
  <c r="T142" i="4" s="1"/>
  <c r="Q74" i="24"/>
  <c r="Q171" i="4" s="1"/>
  <c r="Q69" i="4"/>
  <c r="Q142" i="4" s="1"/>
  <c r="C142" i="4"/>
  <c r="D142" i="4"/>
  <c r="I142" i="4"/>
  <c r="J142" i="4"/>
  <c r="K69" i="4"/>
  <c r="K142" i="4" s="1"/>
  <c r="O70" i="4"/>
  <c r="O143" i="4" s="1"/>
  <c r="S71" i="4"/>
  <c r="S144" i="4" s="1"/>
  <c r="W72" i="4"/>
  <c r="W145" i="4" s="1"/>
  <c r="G142" i="4"/>
  <c r="Q70" i="4"/>
  <c r="Q143" i="4" s="1"/>
  <c r="U71" i="4"/>
  <c r="U144" i="4" s="1"/>
  <c r="N52" i="24"/>
  <c r="E67" i="24"/>
  <c r="T136" i="25"/>
  <c r="V144" i="4"/>
  <c r="O52" i="24"/>
  <c r="W76" i="24"/>
  <c r="W173" i="4" s="1"/>
  <c r="C57" i="24"/>
  <c r="C116" i="4" s="1"/>
  <c r="F67" i="24"/>
  <c r="U136" i="25"/>
  <c r="Y146" i="25"/>
  <c r="H142" i="4"/>
  <c r="R39" i="4"/>
  <c r="W144" i="4"/>
  <c r="D118" i="4"/>
  <c r="H119" i="4"/>
  <c r="V136" i="25"/>
  <c r="M74" i="24"/>
  <c r="M171" i="4" s="1"/>
  <c r="X144" i="4"/>
  <c r="E57" i="24"/>
  <c r="E116" i="4" s="1"/>
  <c r="V67" i="24"/>
  <c r="W136" i="25"/>
  <c r="R52" i="24"/>
  <c r="M75" i="24"/>
  <c r="M172" i="4" s="1"/>
  <c r="X136" i="25"/>
  <c r="G118" i="4"/>
  <c r="S52" i="24"/>
  <c r="W75" i="24"/>
  <c r="W172" i="4" s="1"/>
  <c r="C77" i="24"/>
  <c r="C174" i="4" s="1"/>
  <c r="Y136" i="25"/>
  <c r="N68" i="24"/>
  <c r="X143" i="4"/>
  <c r="D145" i="4"/>
  <c r="I118" i="4"/>
  <c r="M119" i="4"/>
  <c r="U52" i="24"/>
  <c r="E77" i="24"/>
  <c r="E174" i="4" s="1"/>
  <c r="U68" i="24"/>
  <c r="M76" i="24"/>
  <c r="M173" i="4" s="1"/>
  <c r="V52" i="24"/>
  <c r="B76" i="24"/>
  <c r="B173" i="4" s="1"/>
  <c r="F77" i="24"/>
  <c r="F174" i="4" s="1"/>
  <c r="M77" i="24"/>
  <c r="M174" i="4" s="1"/>
  <c r="D146" i="25"/>
  <c r="N3" i="4"/>
  <c r="N128" i="4" s="1"/>
  <c r="W52" i="24"/>
  <c r="C76" i="24"/>
  <c r="C173" i="4" s="1"/>
  <c r="G77" i="24"/>
  <c r="G174" i="4" s="1"/>
  <c r="E69" i="24"/>
  <c r="U77" i="24"/>
  <c r="U174" i="4" s="1"/>
  <c r="C136" i="25"/>
  <c r="G145" i="4"/>
  <c r="X142" i="4"/>
  <c r="H145" i="4"/>
  <c r="E144" i="4"/>
  <c r="I145" i="4"/>
  <c r="F76" i="24"/>
  <c r="F173" i="4" s="1"/>
  <c r="J77" i="24"/>
  <c r="J174" i="4" s="1"/>
  <c r="D136" i="25"/>
  <c r="D144" i="4"/>
  <c r="F144" i="4"/>
  <c r="J145" i="4"/>
  <c r="G76" i="24"/>
  <c r="G173" i="4" s="1"/>
  <c r="K77" i="24"/>
  <c r="K174" i="4" s="1"/>
  <c r="V69" i="24"/>
  <c r="E136" i="25"/>
  <c r="I146" i="25"/>
  <c r="E145" i="4"/>
  <c r="G144" i="4"/>
  <c r="K145" i="4"/>
  <c r="F136" i="25"/>
  <c r="F145" i="4"/>
  <c r="H144" i="4"/>
  <c r="L145" i="4"/>
  <c r="G136" i="25"/>
  <c r="Y143" i="4"/>
  <c r="B144" i="4"/>
  <c r="C144" i="4"/>
  <c r="B52" i="24"/>
  <c r="H136" i="25"/>
  <c r="I136" i="25"/>
  <c r="K136" i="25"/>
  <c r="M136" i="25"/>
  <c r="O136" i="25"/>
  <c r="J74" i="24"/>
  <c r="J171" i="4" s="1"/>
  <c r="G60" i="20"/>
  <c r="G113" i="4" s="1"/>
  <c r="D113" i="4"/>
  <c r="S57" i="20"/>
  <c r="S56" i="20" s="1"/>
  <c r="S60" i="20"/>
  <c r="C61" i="20"/>
  <c r="C114" i="4" s="1"/>
  <c r="C57" i="20"/>
  <c r="C56" i="20" s="1"/>
  <c r="T60" i="20"/>
  <c r="K57" i="20"/>
  <c r="K56" i="20" s="1"/>
  <c r="Y61" i="20"/>
  <c r="Y114" i="4" s="1"/>
  <c r="Y57" i="20"/>
  <c r="L176" i="23"/>
  <c r="L62" i="20"/>
  <c r="L115" i="4" s="1"/>
  <c r="W60" i="20"/>
  <c r="O113" i="4"/>
  <c r="D61" i="20"/>
  <c r="D114" i="4" s="1"/>
  <c r="D57" i="20"/>
  <c r="D56" i="20" s="1"/>
  <c r="P57" i="20"/>
  <c r="P56" i="20" s="1"/>
  <c r="P61" i="20"/>
  <c r="P114" i="4" s="1"/>
  <c r="Q57" i="20"/>
  <c r="Q56" i="20" s="1"/>
  <c r="Q61" i="20"/>
  <c r="Q114" i="4" s="1"/>
  <c r="P79" i="20"/>
  <c r="P170" i="4" s="1"/>
  <c r="P141" i="23"/>
  <c r="Q141" i="23"/>
  <c r="U5" i="23"/>
  <c r="Y143" i="23"/>
  <c r="D201" i="23"/>
  <c r="N77" i="20"/>
  <c r="N168" i="4" s="1"/>
  <c r="V79" i="20"/>
  <c r="V170" i="4" s="1"/>
  <c r="L202" i="23"/>
  <c r="X5" i="23"/>
  <c r="H48" i="23"/>
  <c r="H61" i="20" s="1"/>
  <c r="H114" i="4" s="1"/>
  <c r="R48" i="23"/>
  <c r="R61" i="20" s="1"/>
  <c r="R114" i="4" s="1"/>
  <c r="D99" i="23"/>
  <c r="P144" i="23"/>
  <c r="K60" i="20"/>
  <c r="K113" i="4" s="1"/>
  <c r="Y132" i="23"/>
  <c r="I48" i="23"/>
  <c r="G99" i="23"/>
  <c r="Q144" i="23"/>
  <c r="Q132" i="23" s="1"/>
  <c r="L60" i="20"/>
  <c r="H99" i="23"/>
  <c r="M60" i="20"/>
  <c r="M113" i="4" s="1"/>
  <c r="I99" i="23"/>
  <c r="Y175" i="23"/>
  <c r="N60" i="20"/>
  <c r="N113" i="4" s="1"/>
  <c r="O48" i="23"/>
  <c r="T77" i="20"/>
  <c r="T168" i="4" s="1"/>
  <c r="X78" i="20"/>
  <c r="X169" i="4" s="1"/>
  <c r="O99" i="23"/>
  <c r="Y78" i="20"/>
  <c r="Y169" i="4" s="1"/>
  <c r="P60" i="20"/>
  <c r="Q60" i="20"/>
  <c r="H141" i="23"/>
  <c r="T48" i="23"/>
  <c r="T99" i="23"/>
  <c r="E5" i="23"/>
  <c r="I141" i="23"/>
  <c r="I132" i="23" s="1"/>
  <c r="W48" i="23"/>
  <c r="W61" i="20" s="1"/>
  <c r="W114" i="4" s="1"/>
  <c r="W99" i="23"/>
  <c r="Y77" i="20"/>
  <c r="Y168" i="4" s="1"/>
  <c r="F5" i="23"/>
  <c r="X99" i="23"/>
  <c r="Y99" i="23"/>
  <c r="H5" i="23"/>
  <c r="B48" i="23"/>
  <c r="B61" i="20" s="1"/>
  <c r="B114" i="4" s="1"/>
  <c r="H175" i="23"/>
  <c r="I175" i="23"/>
  <c r="Y56" i="20"/>
  <c r="Q139" i="23"/>
  <c r="P160" i="23"/>
  <c r="L175" i="23"/>
  <c r="Q137" i="23"/>
  <c r="Q160" i="23"/>
  <c r="Q140" i="23"/>
  <c r="V165" i="22"/>
  <c r="D132" i="22"/>
  <c r="E132" i="22"/>
  <c r="F132" i="22"/>
  <c r="N146" i="22"/>
  <c r="O165" i="22"/>
  <c r="G132" i="22"/>
  <c r="O146" i="22"/>
  <c r="C146" i="22"/>
  <c r="P165" i="22"/>
  <c r="P146" i="22"/>
  <c r="N132" i="22"/>
  <c r="V146" i="22"/>
  <c r="W165" i="22"/>
  <c r="E165" i="22"/>
  <c r="O132" i="22"/>
  <c r="W146" i="22"/>
  <c r="K146" i="22"/>
  <c r="X165" i="22"/>
  <c r="F165" i="22"/>
  <c r="X146" i="22"/>
  <c r="M165" i="22"/>
  <c r="S146" i="22"/>
  <c r="F146" i="22"/>
  <c r="G165" i="22"/>
  <c r="G146" i="22"/>
  <c r="H146" i="22"/>
  <c r="U165" i="22"/>
  <c r="O153" i="21"/>
  <c r="H201" i="22"/>
  <c r="T211" i="22"/>
  <c r="U211" i="22"/>
  <c r="D141" i="21"/>
  <c r="D132" i="21" s="1"/>
  <c r="N202" i="22"/>
  <c r="V211" i="22"/>
  <c r="L141" i="21"/>
  <c r="L132" i="21" s="1"/>
  <c r="K201" i="22"/>
  <c r="O202" i="22"/>
  <c r="R51" i="20"/>
  <c r="R65" i="4" s="1"/>
  <c r="R138" i="4" s="1"/>
  <c r="V51" i="20"/>
  <c r="V65" i="4" s="1"/>
  <c r="V138" i="4" s="1"/>
  <c r="H192" i="22"/>
  <c r="L201" i="22"/>
  <c r="P202" i="22"/>
  <c r="X211" i="22"/>
  <c r="S51" i="20"/>
  <c r="S65" i="4" s="1"/>
  <c r="S138" i="4" s="1"/>
  <c r="M201" i="22"/>
  <c r="V203" i="22"/>
  <c r="K192" i="22"/>
  <c r="S202" i="22"/>
  <c r="W203" i="22"/>
  <c r="C213" i="22"/>
  <c r="L192" i="22"/>
  <c r="T202" i="22"/>
  <c r="X203" i="22"/>
  <c r="D213" i="22"/>
  <c r="M192" i="22"/>
  <c r="U202" i="22"/>
  <c r="F213" i="22"/>
  <c r="S201" i="22"/>
  <c r="C211" i="22"/>
  <c r="P192" i="22"/>
  <c r="T201" i="22"/>
  <c r="X202" i="22"/>
  <c r="H213" i="22"/>
  <c r="N51" i="20"/>
  <c r="N65" i="4" s="1"/>
  <c r="N138" i="4" s="1"/>
  <c r="U201" i="22"/>
  <c r="E211" i="22"/>
  <c r="O51" i="20"/>
  <c r="O65" i="4" s="1"/>
  <c r="O138" i="4" s="1"/>
  <c r="Q51" i="20"/>
  <c r="S192" i="22"/>
  <c r="C203" i="22"/>
  <c r="K213" i="22"/>
  <c r="T192" i="22"/>
  <c r="D203" i="22"/>
  <c r="H211" i="22"/>
  <c r="L213" i="22"/>
  <c r="T68" i="4"/>
  <c r="T141" i="4" s="1"/>
  <c r="F160" i="21"/>
  <c r="U192" i="22"/>
  <c r="E203" i="22"/>
  <c r="M213" i="22"/>
  <c r="G66" i="4"/>
  <c r="G139" i="4" s="1"/>
  <c r="G160" i="21"/>
  <c r="V192" i="22"/>
  <c r="N213" i="22"/>
  <c r="H66" i="4"/>
  <c r="V183" i="21"/>
  <c r="F157" i="21"/>
  <c r="N160" i="21"/>
  <c r="G171" i="21"/>
  <c r="W192" i="22"/>
  <c r="K211" i="22"/>
  <c r="W183" i="21"/>
  <c r="G157" i="21"/>
  <c r="O171" i="21"/>
  <c r="X192" i="22"/>
  <c r="D202" i="22"/>
  <c r="L211" i="22"/>
  <c r="P213" i="22"/>
  <c r="E202" i="22"/>
  <c r="M211" i="22"/>
  <c r="F202" i="22"/>
  <c r="N211" i="22"/>
  <c r="G202" i="22"/>
  <c r="O205" i="21"/>
  <c r="D201" i="22"/>
  <c r="L203" i="22"/>
  <c r="F153" i="21"/>
  <c r="E201" i="22"/>
  <c r="M203" i="22"/>
  <c r="N203" i="22"/>
  <c r="W65" i="4"/>
  <c r="W138" i="4" s="1"/>
  <c r="O141" i="4"/>
  <c r="H139" i="4"/>
  <c r="L140" i="4"/>
  <c r="P141" i="4"/>
  <c r="I139" i="4"/>
  <c r="M140" i="4"/>
  <c r="Q141" i="4"/>
  <c r="H42" i="7"/>
  <c r="H38" i="7" s="1"/>
  <c r="H5" i="7" s="1"/>
  <c r="H54" i="7" s="1"/>
  <c r="V77" i="20"/>
  <c r="V168" i="4" s="1"/>
  <c r="B183" i="21"/>
  <c r="F194" i="21"/>
  <c r="V183" i="23"/>
  <c r="J139" i="4"/>
  <c r="N140" i="4"/>
  <c r="R141" i="4"/>
  <c r="C183" i="21"/>
  <c r="G194" i="21"/>
  <c r="R42" i="4"/>
  <c r="P39" i="4"/>
  <c r="K139" i="4"/>
  <c r="O140" i="4"/>
  <c r="S141" i="4"/>
  <c r="T51" i="20"/>
  <c r="D183" i="21"/>
  <c r="H194" i="21"/>
  <c r="X183" i="23"/>
  <c r="V42" i="4"/>
  <c r="D138" i="4"/>
  <c r="Q39" i="4"/>
  <c r="L139" i="4"/>
  <c r="P140" i="4"/>
  <c r="U51" i="20"/>
  <c r="U65" i="4" s="1"/>
  <c r="U138" i="4" s="1"/>
  <c r="K59" i="20"/>
  <c r="K112" i="4" s="1"/>
  <c r="E183" i="21"/>
  <c r="I194" i="21"/>
  <c r="U205" i="21"/>
  <c r="K30" i="4"/>
  <c r="M139" i="4"/>
  <c r="Q140" i="4"/>
  <c r="U141" i="4"/>
  <c r="X3" i="4"/>
  <c r="X128" i="4" s="1"/>
  <c r="F183" i="21"/>
  <c r="J194" i="21"/>
  <c r="V205" i="21"/>
  <c r="N30" i="4"/>
  <c r="T30" i="4"/>
  <c r="S39" i="4"/>
  <c r="N66" i="4"/>
  <c r="N139" i="4" s="1"/>
  <c r="V68" i="4"/>
  <c r="V141" i="4" s="1"/>
  <c r="G183" i="21"/>
  <c r="K194" i="21"/>
  <c r="W205" i="21"/>
  <c r="Q205" i="23"/>
  <c r="X51" i="20"/>
  <c r="D78" i="20"/>
  <c r="D169" i="4" s="1"/>
  <c r="H183" i="21"/>
  <c r="L194" i="21"/>
  <c r="X205" i="21"/>
  <c r="H183" i="23"/>
  <c r="Y51" i="20"/>
  <c r="I183" i="21"/>
  <c r="M194" i="21"/>
  <c r="I183" i="23"/>
  <c r="J183" i="21"/>
  <c r="N194" i="21"/>
  <c r="T194" i="23"/>
  <c r="K183" i="21"/>
  <c r="O194" i="21"/>
  <c r="D77" i="20"/>
  <c r="D168" i="4" s="1"/>
  <c r="L183" i="21"/>
  <c r="P194" i="21"/>
  <c r="M183" i="21"/>
  <c r="Q194" i="21"/>
  <c r="E183" i="23"/>
  <c r="W205" i="23"/>
  <c r="N183" i="21"/>
  <c r="R194" i="21"/>
  <c r="B205" i="21"/>
  <c r="B138" i="4"/>
  <c r="O183" i="21"/>
  <c r="S194" i="21"/>
  <c r="L78" i="20"/>
  <c r="L169" i="4" s="1"/>
  <c r="P183" i="21"/>
  <c r="T194" i="21"/>
  <c r="Y67" i="4"/>
  <c r="Y140" i="4" s="1"/>
  <c r="X139" i="4"/>
  <c r="D141" i="4"/>
  <c r="E51" i="20"/>
  <c r="E65" i="4" s="1"/>
  <c r="E138" i="4" s="1"/>
  <c r="I77" i="20"/>
  <c r="I168" i="4" s="1"/>
  <c r="Q183" i="21"/>
  <c r="U194" i="21"/>
  <c r="E205" i="21"/>
  <c r="K140" i="4"/>
  <c r="C30" i="4"/>
  <c r="B39" i="4"/>
  <c r="Y139" i="4"/>
  <c r="E141" i="4"/>
  <c r="F51" i="20"/>
  <c r="F65" i="4" s="1"/>
  <c r="F138" i="4" s="1"/>
  <c r="R183" i="21"/>
  <c r="V194" i="21"/>
  <c r="F205" i="21"/>
  <c r="W33" i="4"/>
  <c r="C141" i="4"/>
  <c r="D30" i="4"/>
  <c r="T33" i="4"/>
  <c r="C39" i="4"/>
  <c r="B140" i="4"/>
  <c r="F141" i="4"/>
  <c r="S183" i="21"/>
  <c r="W194" i="21"/>
  <c r="G205" i="21"/>
  <c r="S33" i="4"/>
  <c r="C138" i="4"/>
  <c r="M39" i="4"/>
  <c r="U66" i="4"/>
  <c r="U139" i="4" s="1"/>
  <c r="B141" i="4"/>
  <c r="W139" i="4"/>
  <c r="E30" i="4"/>
  <c r="D39" i="4"/>
  <c r="C140" i="4"/>
  <c r="G141" i="4"/>
  <c r="H51" i="20"/>
  <c r="H65" i="4" s="1"/>
  <c r="H138" i="4" s="1"/>
  <c r="L77" i="20"/>
  <c r="L168" i="4" s="1"/>
  <c r="T183" i="21"/>
  <c r="X194" i="21"/>
  <c r="H205" i="21"/>
  <c r="V139" i="4"/>
  <c r="J30" i="4"/>
  <c r="D140" i="4"/>
  <c r="H141" i="4"/>
  <c r="I51" i="20"/>
  <c r="M77" i="20"/>
  <c r="M168" i="4" s="1"/>
  <c r="U183" i="21"/>
  <c r="Y194" i="21"/>
  <c r="M183" i="23"/>
  <c r="Q183" i="23"/>
  <c r="P51" i="20"/>
  <c r="P65" i="4" s="1"/>
  <c r="P138" i="4" s="1"/>
  <c r="Y183" i="23"/>
  <c r="U183" i="23"/>
  <c r="M109" i="4"/>
  <c r="E229" i="19"/>
  <c r="E81" i="16"/>
  <c r="E110" i="4" s="1"/>
  <c r="G229" i="19"/>
  <c r="G81" i="16"/>
  <c r="G110" i="4" s="1"/>
  <c r="D77" i="16"/>
  <c r="D76" i="16" s="1"/>
  <c r="L229" i="19"/>
  <c r="L77" i="16"/>
  <c r="L76" i="16" s="1"/>
  <c r="L81" i="16"/>
  <c r="L110" i="4" s="1"/>
  <c r="M229" i="19"/>
  <c r="M81" i="16"/>
  <c r="M110" i="4" s="1"/>
  <c r="O229" i="19"/>
  <c r="O81" i="16"/>
  <c r="O110" i="4" s="1"/>
  <c r="U80" i="16"/>
  <c r="U109" i="4" s="1"/>
  <c r="U77" i="16"/>
  <c r="U76" i="16" s="1"/>
  <c r="B109" i="4"/>
  <c r="B79" i="16"/>
  <c r="B108" i="4" s="1"/>
  <c r="V171" i="19"/>
  <c r="E109" i="4"/>
  <c r="E79" i="16"/>
  <c r="E108" i="4" s="1"/>
  <c r="D229" i="19"/>
  <c r="D81" i="16"/>
  <c r="D110" i="4" s="1"/>
  <c r="B77" i="16"/>
  <c r="B76" i="16" s="1"/>
  <c r="U190" i="19"/>
  <c r="C77" i="16"/>
  <c r="C76" i="16" s="1"/>
  <c r="E77" i="16"/>
  <c r="E76" i="16" s="1"/>
  <c r="T190" i="19"/>
  <c r="N81" i="16"/>
  <c r="N110" i="4" s="1"/>
  <c r="T184" i="19"/>
  <c r="D101" i="16"/>
  <c r="D164" i="4" s="1"/>
  <c r="U184" i="19"/>
  <c r="M77" i="16"/>
  <c r="M76" i="16" s="1"/>
  <c r="T81" i="16"/>
  <c r="U81" i="16"/>
  <c r="U110" i="4" s="1"/>
  <c r="T77" i="16"/>
  <c r="T76" i="16" s="1"/>
  <c r="W81" i="16"/>
  <c r="W110" i="4" s="1"/>
  <c r="V5" i="19"/>
  <c r="F80" i="16"/>
  <c r="F109" i="4" s="1"/>
  <c r="E190" i="19"/>
  <c r="F165" i="19"/>
  <c r="F160" i="19" s="1"/>
  <c r="B61" i="19"/>
  <c r="B81" i="16" s="1"/>
  <c r="B110" i="4" s="1"/>
  <c r="C61" i="19"/>
  <c r="C81" i="16" s="1"/>
  <c r="C110" i="4" s="1"/>
  <c r="F168" i="19"/>
  <c r="D184" i="19"/>
  <c r="E184" i="19"/>
  <c r="N80" i="16"/>
  <c r="F61" i="19"/>
  <c r="F81" i="16" s="1"/>
  <c r="F110" i="4" s="1"/>
  <c r="F169" i="19"/>
  <c r="F176" i="19"/>
  <c r="N169" i="19"/>
  <c r="N160" i="19" s="1"/>
  <c r="N176" i="19"/>
  <c r="F167" i="19"/>
  <c r="L190" i="19"/>
  <c r="D190" i="19"/>
  <c r="S103" i="16"/>
  <c r="S166" i="4" s="1"/>
  <c r="M190" i="19"/>
  <c r="L184" i="19"/>
  <c r="M184" i="19"/>
  <c r="P164" i="18"/>
  <c r="P97" i="16"/>
  <c r="P161" i="18"/>
  <c r="Q96" i="16"/>
  <c r="R96" i="16"/>
  <c r="H5" i="18"/>
  <c r="S96" i="16"/>
  <c r="T96" i="16"/>
  <c r="U96" i="16"/>
  <c r="T5" i="18"/>
  <c r="T173" i="18" s="1"/>
  <c r="V96" i="16"/>
  <c r="U5" i="18"/>
  <c r="U173" i="18" s="1"/>
  <c r="X96" i="16"/>
  <c r="X95" i="16" s="1"/>
  <c r="G97" i="16"/>
  <c r="G95" i="16" s="1"/>
  <c r="B96" i="16"/>
  <c r="E96" i="16"/>
  <c r="F96" i="16"/>
  <c r="I96" i="16"/>
  <c r="B101" i="16"/>
  <c r="B164" i="4" s="1"/>
  <c r="B52" i="16"/>
  <c r="B100" i="16" s="1"/>
  <c r="B163" i="4" s="1"/>
  <c r="B62" i="4"/>
  <c r="H165" i="17"/>
  <c r="H53" i="16"/>
  <c r="P165" i="17"/>
  <c r="P53" i="16"/>
  <c r="T64" i="4"/>
  <c r="T137" i="4" s="1"/>
  <c r="O97" i="16"/>
  <c r="O95" i="16" s="1"/>
  <c r="U162" i="17"/>
  <c r="E170" i="17"/>
  <c r="X161" i="18"/>
  <c r="T217" i="17"/>
  <c r="U170" i="17"/>
  <c r="P162" i="18"/>
  <c r="J5" i="17"/>
  <c r="J53" i="16" s="1"/>
  <c r="E171" i="17"/>
  <c r="X162" i="18"/>
  <c r="E163" i="17"/>
  <c r="M171" i="18"/>
  <c r="U62" i="4"/>
  <c r="U135" i="4" s="1"/>
  <c r="X64" i="4"/>
  <c r="W97" i="16"/>
  <c r="W95" i="16" s="1"/>
  <c r="L5" i="17"/>
  <c r="U163" i="17"/>
  <c r="Y64" i="4"/>
  <c r="X97" i="16"/>
  <c r="M5" i="17"/>
  <c r="X163" i="17"/>
  <c r="U171" i="17"/>
  <c r="E190" i="17"/>
  <c r="P163" i="18"/>
  <c r="I63" i="4"/>
  <c r="I71" i="16"/>
  <c r="E164" i="17"/>
  <c r="E172" i="17"/>
  <c r="F190" i="17"/>
  <c r="X163" i="18"/>
  <c r="J71" i="16"/>
  <c r="M190" i="17"/>
  <c r="K71" i="16"/>
  <c r="U172" i="17"/>
  <c r="N209" i="17"/>
  <c r="M71" i="16"/>
  <c r="X89" i="16"/>
  <c r="U164" i="17"/>
  <c r="E173" i="17"/>
  <c r="U190" i="17"/>
  <c r="U171" i="18"/>
  <c r="P71" i="16"/>
  <c r="E165" i="17"/>
  <c r="V190" i="17"/>
  <c r="W71" i="16"/>
  <c r="U173" i="17"/>
  <c r="E174" i="17"/>
  <c r="U165" i="17"/>
  <c r="E53" i="16"/>
  <c r="Y71" i="16"/>
  <c r="C90" i="16"/>
  <c r="X165" i="17"/>
  <c r="U174" i="17"/>
  <c r="D5" i="18"/>
  <c r="D164" i="18" s="1"/>
  <c r="E166" i="17"/>
  <c r="E175" i="17"/>
  <c r="E5" i="18"/>
  <c r="U166" i="17"/>
  <c r="L5" i="18"/>
  <c r="T53" i="16"/>
  <c r="E167" i="17"/>
  <c r="M5" i="18"/>
  <c r="E161" i="17"/>
  <c r="E171" i="18"/>
  <c r="E168" i="17"/>
  <c r="N184" i="17"/>
  <c r="E162" i="17"/>
  <c r="L9" i="4"/>
  <c r="L3" i="4"/>
  <c r="L128" i="4" s="1"/>
  <c r="O3" i="4"/>
  <c r="O128" i="4" s="1"/>
  <c r="O9" i="4"/>
  <c r="Q3" i="4"/>
  <c r="Q128" i="4" s="1"/>
  <c r="Q9" i="4"/>
  <c r="G30" i="4"/>
  <c r="F39" i="4"/>
  <c r="J39" i="4"/>
  <c r="H30" i="4"/>
  <c r="P33" i="4"/>
  <c r="G39" i="4"/>
  <c r="X136" i="4"/>
  <c r="I30" i="4"/>
  <c r="Q33" i="4"/>
  <c r="H39" i="4"/>
  <c r="P42" i="4"/>
  <c r="Q135" i="4"/>
  <c r="Y136" i="4"/>
  <c r="I39" i="4"/>
  <c r="Q42" i="4"/>
  <c r="B137" i="4"/>
  <c r="D52" i="16"/>
  <c r="M103" i="16"/>
  <c r="M166" i="4" s="1"/>
  <c r="B90" i="16"/>
  <c r="B89" i="16" s="1"/>
  <c r="R217" i="17"/>
  <c r="V229" i="17"/>
  <c r="G3" i="4"/>
  <c r="G128" i="4" s="1"/>
  <c r="U33" i="4"/>
  <c r="L39" i="4"/>
  <c r="X42" i="4"/>
  <c r="X62" i="4"/>
  <c r="X135" i="4" s="1"/>
  <c r="E64" i="4"/>
  <c r="E137" i="4" s="1"/>
  <c r="T38" i="7"/>
  <c r="T5" i="7" s="1"/>
  <c r="T55" i="7" s="1"/>
  <c r="P103" i="16"/>
  <c r="P166" i="4" s="1"/>
  <c r="B102" i="16"/>
  <c r="B165" i="4" s="1"/>
  <c r="U217" i="17"/>
  <c r="D137" i="4"/>
  <c r="R30" i="4"/>
  <c r="V33" i="4"/>
  <c r="B63" i="4"/>
  <c r="B136" i="4" s="1"/>
  <c r="R103" i="16"/>
  <c r="R166" i="4" s="1"/>
  <c r="V217" i="17"/>
  <c r="C137" i="4"/>
  <c r="S42" i="4"/>
  <c r="N39" i="4"/>
  <c r="B42" i="4"/>
  <c r="C63" i="4"/>
  <c r="C136" i="4" s="1"/>
  <c r="G240" i="17"/>
  <c r="M3" i="4"/>
  <c r="M128" i="4" s="1"/>
  <c r="X9" i="4"/>
  <c r="O39" i="4"/>
  <c r="C42" i="4"/>
  <c r="D63" i="4"/>
  <c r="D136" i="4" s="1"/>
  <c r="H64" i="4"/>
  <c r="H137" i="4" s="1"/>
  <c r="H240" i="17"/>
  <c r="E63" i="4"/>
  <c r="E136" i="4" s="1"/>
  <c r="I64" i="4"/>
  <c r="I137" i="4" s="1"/>
  <c r="E71" i="16"/>
  <c r="B91" i="16"/>
  <c r="Y42" i="4"/>
  <c r="B61" i="4"/>
  <c r="B134" i="4" s="1"/>
  <c r="J64" i="4"/>
  <c r="J137" i="4" s="1"/>
  <c r="U100" i="16"/>
  <c r="U163" i="4" s="1"/>
  <c r="G71" i="16"/>
  <c r="K64" i="4"/>
  <c r="K137" i="4" s="1"/>
  <c r="X52" i="16"/>
  <c r="X61" i="4" s="1"/>
  <c r="X134" i="4" s="1"/>
  <c r="H71" i="16"/>
  <c r="H92" i="16"/>
  <c r="L64" i="4"/>
  <c r="L137" i="4" s="1"/>
  <c r="J92" i="16"/>
  <c r="P95" i="16"/>
  <c r="B217" i="17"/>
  <c r="F229" i="17"/>
  <c r="G229" i="17"/>
  <c r="O240" i="17"/>
  <c r="U30" i="4"/>
  <c r="X30" i="4"/>
  <c r="L136" i="4"/>
  <c r="P137" i="4"/>
  <c r="O71" i="16"/>
  <c r="U79" i="16"/>
  <c r="U108" i="4" s="1"/>
  <c r="D217" i="17"/>
  <c r="P240" i="17"/>
  <c r="I93" i="16"/>
  <c r="E217" i="17"/>
  <c r="M137" i="4"/>
  <c r="R33" i="4"/>
  <c r="N136" i="4"/>
  <c r="R137" i="4"/>
  <c r="Q71" i="16"/>
  <c r="B103" i="16"/>
  <c r="B166" i="4" s="1"/>
  <c r="P93" i="16"/>
  <c r="F217" i="17"/>
  <c r="U134" i="4"/>
  <c r="O136" i="4"/>
  <c r="S137" i="4"/>
  <c r="R71" i="16"/>
  <c r="I136" i="4"/>
  <c r="M136" i="4"/>
  <c r="P136" i="4"/>
  <c r="S71" i="16"/>
  <c r="Q137" i="4"/>
  <c r="B135" i="4"/>
  <c r="Q136" i="4"/>
  <c r="U137" i="4"/>
  <c r="U101" i="16"/>
  <c r="U164" i="4" s="1"/>
  <c r="U71" i="16"/>
  <c r="Y93" i="16"/>
  <c r="R136" i="4"/>
  <c r="V137" i="4"/>
  <c r="J217" i="17"/>
  <c r="N229" i="17"/>
  <c r="S136" i="4"/>
  <c r="W137" i="4"/>
  <c r="O229" i="17"/>
  <c r="W240" i="17"/>
  <c r="T136" i="4"/>
  <c r="X137" i="4"/>
  <c r="U136" i="4"/>
  <c r="Y137" i="4"/>
  <c r="M217" i="17"/>
  <c r="V136" i="4"/>
  <c r="J103" i="16"/>
  <c r="J166" i="4" s="1"/>
  <c r="N217" i="17"/>
  <c r="F30" i="4"/>
  <c r="W136" i="4"/>
  <c r="B233" i="15"/>
  <c r="B76" i="12"/>
  <c r="B71" i="12"/>
  <c r="B70" i="12" s="1"/>
  <c r="C233" i="15"/>
  <c r="C76" i="12"/>
  <c r="E253" i="15"/>
  <c r="E78" i="12"/>
  <c r="E107" i="4" s="1"/>
  <c r="D233" i="15"/>
  <c r="D76" i="12"/>
  <c r="F253" i="15"/>
  <c r="F78" i="12"/>
  <c r="F107" i="4" s="1"/>
  <c r="G253" i="15"/>
  <c r="G78" i="12"/>
  <c r="G107" i="4" s="1"/>
  <c r="C97" i="12"/>
  <c r="C158" i="4" s="1"/>
  <c r="J100" i="12"/>
  <c r="J161" i="4" s="1"/>
  <c r="D97" i="12"/>
  <c r="D158" i="4" s="1"/>
  <c r="H76" i="12"/>
  <c r="E97" i="12"/>
  <c r="E158" i="4" s="1"/>
  <c r="L100" i="12"/>
  <c r="L161" i="4" s="1"/>
  <c r="J76" i="12"/>
  <c r="P34" i="15"/>
  <c r="M100" i="12"/>
  <c r="M161" i="4" s="1"/>
  <c r="R34" i="15"/>
  <c r="G97" i="12"/>
  <c r="G158" i="4" s="1"/>
  <c r="L76" i="12"/>
  <c r="S34" i="15"/>
  <c r="M76" i="12"/>
  <c r="T34" i="15"/>
  <c r="H115" i="15"/>
  <c r="N76" i="12"/>
  <c r="U34" i="15"/>
  <c r="I115" i="15"/>
  <c r="K75" i="12"/>
  <c r="K104" i="4" s="1"/>
  <c r="J97" i="12"/>
  <c r="J158" i="4" s="1"/>
  <c r="V34" i="15"/>
  <c r="J115" i="15"/>
  <c r="F97" i="12"/>
  <c r="F158" i="4" s="1"/>
  <c r="K97" i="12"/>
  <c r="K158" i="4" s="1"/>
  <c r="X34" i="15"/>
  <c r="N115" i="15"/>
  <c r="B78" i="12"/>
  <c r="B107" i="4" s="1"/>
  <c r="U115" i="15"/>
  <c r="V115" i="15"/>
  <c r="E71" i="12"/>
  <c r="E70" i="12" s="1"/>
  <c r="W115" i="15"/>
  <c r="F71" i="12"/>
  <c r="F70" i="12" s="1"/>
  <c r="M78" i="12"/>
  <c r="M107" i="4" s="1"/>
  <c r="X115" i="15"/>
  <c r="X38" i="7"/>
  <c r="X5" i="7" s="1"/>
  <c r="X55" i="7" s="1"/>
  <c r="H71" i="12"/>
  <c r="H70" i="12" s="1"/>
  <c r="Y115" i="15"/>
  <c r="Y38" i="7"/>
  <c r="Y5" i="7" s="1"/>
  <c r="Y52" i="7" s="1"/>
  <c r="E101" i="12"/>
  <c r="E162" i="4" s="1"/>
  <c r="J71" i="12"/>
  <c r="J70" i="12" s="1"/>
  <c r="O78" i="12"/>
  <c r="O107" i="4" s="1"/>
  <c r="B100" i="12"/>
  <c r="B161" i="4" s="1"/>
  <c r="M71" i="12"/>
  <c r="M70" i="12" s="1"/>
  <c r="P78" i="12"/>
  <c r="P107" i="4" s="1"/>
  <c r="Q78" i="12"/>
  <c r="Q107" i="4" s="1"/>
  <c r="E73" i="12"/>
  <c r="E102" i="4" s="1"/>
  <c r="E181" i="14"/>
  <c r="H253" i="13"/>
  <c r="Y251" i="15"/>
  <c r="R59" i="4"/>
  <c r="E243" i="13"/>
  <c r="I253" i="13"/>
  <c r="N251" i="14"/>
  <c r="P63" i="12"/>
  <c r="P55" i="4" s="1"/>
  <c r="P130" i="4" s="1"/>
  <c r="G65" i="12"/>
  <c r="H65" i="12"/>
  <c r="D243" i="13"/>
  <c r="B233" i="13"/>
  <c r="F243" i="13"/>
  <c r="J253" i="13"/>
  <c r="B181" i="13"/>
  <c r="K224" i="13"/>
  <c r="O251" i="14"/>
  <c r="T59" i="4"/>
  <c r="C233" i="13"/>
  <c r="G243" i="13"/>
  <c r="K253" i="13"/>
  <c r="F181" i="13"/>
  <c r="L224" i="13"/>
  <c r="P251" i="14"/>
  <c r="U59" i="4"/>
  <c r="D233" i="13"/>
  <c r="H243" i="13"/>
  <c r="L253" i="13"/>
  <c r="J181" i="13"/>
  <c r="Q251" i="14"/>
  <c r="Q58" i="4"/>
  <c r="V59" i="4"/>
  <c r="E233" i="13"/>
  <c r="I243" i="13"/>
  <c r="M253" i="13"/>
  <c r="N181" i="13"/>
  <c r="R251" i="14"/>
  <c r="B251" i="15"/>
  <c r="R58" i="4"/>
  <c r="F233" i="13"/>
  <c r="J243" i="13"/>
  <c r="N253" i="13"/>
  <c r="S251" i="14"/>
  <c r="C251" i="15"/>
  <c r="S58" i="4"/>
  <c r="V181" i="13"/>
  <c r="T251" i="14"/>
  <c r="D251" i="15"/>
  <c r="Q224" i="13"/>
  <c r="E251" i="15"/>
  <c r="B65" i="12"/>
  <c r="B57" i="4" s="1"/>
  <c r="B241" i="15"/>
  <c r="F251" i="15"/>
  <c r="C65" i="12"/>
  <c r="C57" i="4" s="1"/>
  <c r="C132" i="4" s="1"/>
  <c r="C241" i="15"/>
  <c r="G251" i="15"/>
  <c r="D65" i="12"/>
  <c r="D241" i="15"/>
  <c r="H251" i="15"/>
  <c r="U224" i="13"/>
  <c r="I224" i="13"/>
  <c r="Y251" i="14"/>
  <c r="F65" i="12"/>
  <c r="V224" i="13"/>
  <c r="B224" i="13"/>
  <c r="F224" i="13"/>
  <c r="J224" i="13"/>
  <c r="B261" i="14"/>
  <c r="F241" i="15"/>
  <c r="J251" i="15"/>
  <c r="W224" i="13"/>
  <c r="G224" i="13"/>
  <c r="O224" i="13"/>
  <c r="C261" i="14"/>
  <c r="X224" i="13"/>
  <c r="H224" i="13"/>
  <c r="P224" i="13"/>
  <c r="D261" i="14"/>
  <c r="H241" i="15"/>
  <c r="L251" i="15"/>
  <c r="J65" i="12"/>
  <c r="J57" i="4" s="1"/>
  <c r="J132" i="4" s="1"/>
  <c r="W65" i="12"/>
  <c r="W57" i="4" s="1"/>
  <c r="W132" i="4" s="1"/>
  <c r="E59" i="4"/>
  <c r="J60" i="4"/>
  <c r="J133" i="4" s="1"/>
  <c r="X65" i="12"/>
  <c r="Y224" i="13"/>
  <c r="E261" i="14"/>
  <c r="M251" i="15"/>
  <c r="F59" i="4"/>
  <c r="L65" i="12"/>
  <c r="L57" i="4" s="1"/>
  <c r="L132" i="4" s="1"/>
  <c r="Y65" i="12"/>
  <c r="Y57" i="4" s="1"/>
  <c r="Y132" i="4" s="1"/>
  <c r="B251" i="14"/>
  <c r="F261" i="14"/>
  <c r="N251" i="15"/>
  <c r="L60" i="4"/>
  <c r="L133" i="4" s="1"/>
  <c r="M65" i="12"/>
  <c r="M57" i="4" s="1"/>
  <c r="C251" i="14"/>
  <c r="G261" i="14"/>
  <c r="O251" i="15"/>
  <c r="J56" i="4"/>
  <c r="J131" i="4" s="1"/>
  <c r="M60" i="4"/>
  <c r="M133" i="4" s="1"/>
  <c r="N65" i="12"/>
  <c r="N57" i="4" s="1"/>
  <c r="N132" i="4" s="1"/>
  <c r="D224" i="13"/>
  <c r="D251" i="14"/>
  <c r="H261" i="14"/>
  <c r="P251" i="15"/>
  <c r="B261" i="15"/>
  <c r="I65" i="12"/>
  <c r="I57" i="4" s="1"/>
  <c r="I132" i="4" s="1"/>
  <c r="K56" i="4"/>
  <c r="N60" i="4"/>
  <c r="N133" i="4" s="1"/>
  <c r="E224" i="13"/>
  <c r="E251" i="14"/>
  <c r="I261" i="14"/>
  <c r="Q251" i="15"/>
  <c r="C261" i="15"/>
  <c r="D261" i="15"/>
  <c r="E261" i="15"/>
  <c r="F261" i="15"/>
  <c r="G261" i="15"/>
  <c r="C3" i="4"/>
  <c r="C128" i="4" s="1"/>
  <c r="C5" i="4"/>
  <c r="H5" i="4"/>
  <c r="H3" i="4"/>
  <c r="H128" i="4" s="1"/>
  <c r="S63" i="12"/>
  <c r="S55" i="4" s="1"/>
  <c r="S130" i="4" s="1"/>
  <c r="S57" i="4"/>
  <c r="S132" i="4" s="1"/>
  <c r="I5" i="4"/>
  <c r="I3" i="4"/>
  <c r="I128" i="4" s="1"/>
  <c r="X57" i="4"/>
  <c r="X132" i="4" s="1"/>
  <c r="X63" i="12"/>
  <c r="X55" i="4" s="1"/>
  <c r="X130" i="4" s="1"/>
  <c r="G63" i="12"/>
  <c r="G55" i="4" s="1"/>
  <c r="G130" i="4" s="1"/>
  <c r="G57" i="4"/>
  <c r="G132" i="4" s="1"/>
  <c r="Q63" i="12"/>
  <c r="Q55" i="4" s="1"/>
  <c r="Q130" i="4" s="1"/>
  <c r="H63" i="12"/>
  <c r="H55" i="4" s="1"/>
  <c r="H57" i="4"/>
  <c r="H132" i="4" s="1"/>
  <c r="V30" i="4"/>
  <c r="W30" i="4"/>
  <c r="E39" i="4"/>
  <c r="I42" i="4"/>
  <c r="Y131" i="4"/>
  <c r="T233" i="13"/>
  <c r="X243" i="13"/>
  <c r="X33" i="4"/>
  <c r="D33" i="4"/>
  <c r="B132" i="4"/>
  <c r="Y30" i="4"/>
  <c r="Y33" i="4"/>
  <c r="E33" i="4"/>
  <c r="V233" i="13"/>
  <c r="I131" i="4"/>
  <c r="B30" i="4"/>
  <c r="E98" i="12"/>
  <c r="E159" i="4" s="1"/>
  <c r="W233" i="13"/>
  <c r="C253" i="13"/>
  <c r="O132" i="4"/>
  <c r="C33" i="4"/>
  <c r="O33" i="4"/>
  <c r="E132" i="4"/>
  <c r="M31" i="12"/>
  <c r="B97" i="12"/>
  <c r="B158" i="4" s="1"/>
  <c r="F98" i="12"/>
  <c r="F159" i="4" s="1"/>
  <c r="N100" i="12"/>
  <c r="N161" i="4" s="1"/>
  <c r="X233" i="13"/>
  <c r="M132" i="4"/>
  <c r="K131" i="4"/>
  <c r="B131" i="4"/>
  <c r="Y233" i="13"/>
  <c r="E253" i="13"/>
  <c r="B33" i="4"/>
  <c r="O42" i="4"/>
  <c r="W42" i="4"/>
  <c r="C131" i="4"/>
  <c r="J31" i="12"/>
  <c r="B243" i="13"/>
  <c r="F253" i="13"/>
  <c r="E63" i="12"/>
  <c r="C38" i="7"/>
  <c r="C5" i="7" s="1"/>
  <c r="C54" i="7" s="1"/>
  <c r="D38" i="7"/>
  <c r="D5" i="7" s="1"/>
  <c r="D55" i="7" s="1"/>
  <c r="M33" i="4"/>
  <c r="J33" i="4"/>
  <c r="N33" i="4"/>
  <c r="T39" i="4"/>
  <c r="X39" i="4"/>
  <c r="L56" i="4"/>
  <c r="L131" i="4" s="1"/>
  <c r="T58" i="4"/>
  <c r="F82" i="12"/>
  <c r="S31" i="12"/>
  <c r="G233" i="13"/>
  <c r="K243" i="13"/>
  <c r="O253" i="13"/>
  <c r="I33" i="4"/>
  <c r="K33" i="4"/>
  <c r="U39" i="4"/>
  <c r="M131" i="4"/>
  <c r="R65" i="12"/>
  <c r="H233" i="13"/>
  <c r="L243" i="13"/>
  <c r="P253" i="13"/>
  <c r="S128" i="4"/>
  <c r="L30" i="4"/>
  <c r="L33" i="4"/>
  <c r="V39" i="4"/>
  <c r="N131" i="4"/>
  <c r="B133" i="4"/>
  <c r="K63" i="12"/>
  <c r="K55" i="4" s="1"/>
  <c r="K130" i="4" s="1"/>
  <c r="I233" i="13"/>
  <c r="M243" i="13"/>
  <c r="Q253" i="13"/>
  <c r="M30" i="4"/>
  <c r="W39" i="4"/>
  <c r="O131" i="4"/>
  <c r="C133" i="4"/>
  <c r="T65" i="12"/>
  <c r="J233" i="13"/>
  <c r="N243" i="13"/>
  <c r="R253" i="13"/>
  <c r="P131" i="4"/>
  <c r="D133" i="4"/>
  <c r="M63" i="12"/>
  <c r="U65" i="12"/>
  <c r="K233" i="13"/>
  <c r="O243" i="13"/>
  <c r="S253" i="13"/>
  <c r="O30" i="4"/>
  <c r="S30" i="4"/>
  <c r="Y39" i="4"/>
  <c r="Q131" i="4"/>
  <c r="E133" i="4"/>
  <c r="R97" i="12"/>
  <c r="R158" i="4" s="1"/>
  <c r="V65" i="12"/>
  <c r="L233" i="13"/>
  <c r="P243" i="13"/>
  <c r="T253" i="13"/>
  <c r="H33" i="4"/>
  <c r="W128" i="4"/>
  <c r="R131" i="4"/>
  <c r="F133" i="4"/>
  <c r="L82" i="12"/>
  <c r="O63" i="12"/>
  <c r="O55" i="4" s="1"/>
  <c r="O130" i="4" s="1"/>
  <c r="M233" i="13"/>
  <c r="Q243" i="13"/>
  <c r="U253" i="13"/>
  <c r="F33" i="4"/>
  <c r="U42" i="4"/>
  <c r="Q30" i="4"/>
  <c r="S131" i="4"/>
  <c r="G133" i="4"/>
  <c r="P38" i="7"/>
  <c r="M82" i="12"/>
  <c r="T97" i="12"/>
  <c r="T158" i="4" s="1"/>
  <c r="D100" i="12"/>
  <c r="D161" i="4" s="1"/>
  <c r="N233" i="13"/>
  <c r="R243" i="13"/>
  <c r="V253" i="13"/>
  <c r="P128" i="4"/>
  <c r="D42" i="4"/>
  <c r="H42" i="4"/>
  <c r="L42" i="4"/>
  <c r="T131" i="4"/>
  <c r="H133" i="4"/>
  <c r="Q38" i="7"/>
  <c r="Q5" i="7" s="1"/>
  <c r="Q53" i="7" s="1"/>
  <c r="D3" i="12"/>
  <c r="N82" i="12"/>
  <c r="U97" i="12"/>
  <c r="U158" i="4" s="1"/>
  <c r="O233" i="13"/>
  <c r="S243" i="13"/>
  <c r="W253" i="13"/>
  <c r="T42" i="4"/>
  <c r="E42" i="4"/>
  <c r="M42" i="4"/>
  <c r="U131" i="4"/>
  <c r="I133" i="4"/>
  <c r="E3" i="12"/>
  <c r="E31" i="12"/>
  <c r="V97" i="12"/>
  <c r="V158" i="4" s="1"/>
  <c r="B99" i="12"/>
  <c r="B160" i="4" s="1"/>
  <c r="C85" i="12"/>
  <c r="P233" i="13"/>
  <c r="T243" i="13"/>
  <c r="X253" i="13"/>
  <c r="F42" i="4"/>
  <c r="J42" i="4"/>
  <c r="N42" i="4"/>
  <c r="V131" i="4"/>
  <c r="U38" i="7"/>
  <c r="U5" i="7" s="1"/>
  <c r="U55" i="7" s="1"/>
  <c r="F3" i="12"/>
  <c r="K85" i="12"/>
  <c r="Q233" i="13"/>
  <c r="U243" i="13"/>
  <c r="Y253" i="13"/>
  <c r="G33" i="4"/>
  <c r="G42" i="4"/>
  <c r="K42" i="4"/>
  <c r="W131" i="4"/>
  <c r="V38" i="7"/>
  <c r="V5" i="7" s="1"/>
  <c r="V52" i="7" s="1"/>
  <c r="D99" i="12"/>
  <c r="D160" i="4" s="1"/>
  <c r="R233" i="13"/>
  <c r="V243" i="13"/>
  <c r="X131" i="4"/>
  <c r="W38" i="7"/>
  <c r="W5" i="7" s="1"/>
  <c r="W53" i="7" s="1"/>
  <c r="E99" i="12"/>
  <c r="E160" i="4" s="1"/>
  <c r="S233" i="13"/>
  <c r="W243" i="13"/>
  <c r="M136" i="11"/>
  <c r="M106" i="11"/>
  <c r="M105" i="11"/>
  <c r="M113" i="11"/>
  <c r="M55" i="8"/>
  <c r="M115" i="11"/>
  <c r="M112" i="11"/>
  <c r="M109" i="11"/>
  <c r="M108" i="11"/>
  <c r="M107" i="11"/>
  <c r="O136" i="11"/>
  <c r="O55" i="8"/>
  <c r="O100" i="4" s="1"/>
  <c r="M100" i="11"/>
  <c r="P136" i="11"/>
  <c r="P55" i="8"/>
  <c r="P100" i="4" s="1"/>
  <c r="Q136" i="11"/>
  <c r="Q55" i="8"/>
  <c r="Q100" i="4" s="1"/>
  <c r="K147" i="11"/>
  <c r="K52" i="8"/>
  <c r="K51" i="8" s="1"/>
  <c r="K56" i="8"/>
  <c r="U100" i="11"/>
  <c r="Y136" i="11"/>
  <c r="Y55" i="8"/>
  <c r="Y100" i="4" s="1"/>
  <c r="F66" i="8"/>
  <c r="F155" i="4" s="1"/>
  <c r="S52" i="8"/>
  <c r="S51" i="8" s="1"/>
  <c r="D56" i="8"/>
  <c r="D101" i="4" s="1"/>
  <c r="U106" i="11"/>
  <c r="T52" i="8"/>
  <c r="T51" i="8" s="1"/>
  <c r="E56" i="8"/>
  <c r="E101" i="4" s="1"/>
  <c r="S128" i="11"/>
  <c r="E107" i="11"/>
  <c r="H66" i="8"/>
  <c r="H155" i="4" s="1"/>
  <c r="U52" i="8"/>
  <c r="D111" i="11"/>
  <c r="U107" i="11"/>
  <c r="L54" i="11"/>
  <c r="E108" i="11"/>
  <c r="E55" i="8"/>
  <c r="B5" i="11"/>
  <c r="M54" i="11"/>
  <c r="I66" i="8"/>
  <c r="I155" i="4" s="1"/>
  <c r="F55" i="8"/>
  <c r="C5" i="11"/>
  <c r="N54" i="11"/>
  <c r="U108" i="11"/>
  <c r="V52" i="8"/>
  <c r="V51" i="8" s="1"/>
  <c r="U100" i="4"/>
  <c r="G55" i="8"/>
  <c r="G100" i="4" s="1"/>
  <c r="D5" i="11"/>
  <c r="H111" i="11"/>
  <c r="R54" i="11"/>
  <c r="E109" i="11"/>
  <c r="E100" i="11" s="1"/>
  <c r="M111" i="11"/>
  <c r="V100" i="4"/>
  <c r="I111" i="11"/>
  <c r="U111" i="11"/>
  <c r="I55" i="8"/>
  <c r="I100" i="4" s="1"/>
  <c r="J111" i="11"/>
  <c r="U109" i="11"/>
  <c r="E112" i="11"/>
  <c r="P66" i="8"/>
  <c r="P155" i="4" s="1"/>
  <c r="J55" i="8"/>
  <c r="J54" i="8" s="1"/>
  <c r="J99" i="4" s="1"/>
  <c r="K111" i="11"/>
  <c r="L38" i="7"/>
  <c r="L5" i="7" s="1"/>
  <c r="L55" i="7" s="1"/>
  <c r="Q66" i="8"/>
  <c r="Q155" i="4" s="1"/>
  <c r="K55" i="8"/>
  <c r="K100" i="4" s="1"/>
  <c r="L111" i="11"/>
  <c r="U112" i="11"/>
  <c r="E115" i="11"/>
  <c r="B128" i="11"/>
  <c r="N111" i="11"/>
  <c r="C128" i="11"/>
  <c r="U115" i="11"/>
  <c r="U113" i="11"/>
  <c r="L5" i="11"/>
  <c r="W66" i="8"/>
  <c r="W155" i="4" s="1"/>
  <c r="N5" i="11"/>
  <c r="R111" i="11"/>
  <c r="V66" i="8"/>
  <c r="V155" i="4" s="1"/>
  <c r="X66" i="8"/>
  <c r="X155" i="4" s="1"/>
  <c r="R55" i="8"/>
  <c r="N145" i="11"/>
  <c r="S111" i="11"/>
  <c r="S55" i="8"/>
  <c r="T111" i="11"/>
  <c r="U66" i="8"/>
  <c r="U155" i="4" s="1"/>
  <c r="E52" i="8"/>
  <c r="E51" i="8" s="1"/>
  <c r="T55" i="8"/>
  <c r="J128" i="11"/>
  <c r="K128" i="11"/>
  <c r="E67" i="8"/>
  <c r="E156" i="4" s="1"/>
  <c r="U105" i="11"/>
  <c r="U111" i="10"/>
  <c r="M128" i="10"/>
  <c r="C111" i="10"/>
  <c r="E111" i="10"/>
  <c r="G53" i="4"/>
  <c r="D136" i="9"/>
  <c r="H147" i="9"/>
  <c r="K145" i="10"/>
  <c r="O156" i="10"/>
  <c r="H53" i="4"/>
  <c r="S47" i="8"/>
  <c r="S52" i="4" s="1"/>
  <c r="S129" i="4" s="1"/>
  <c r="L145" i="10"/>
  <c r="P156" i="10"/>
  <c r="N145" i="10"/>
  <c r="R156" i="10"/>
  <c r="V156" i="11"/>
  <c r="J53" i="4"/>
  <c r="U54" i="4"/>
  <c r="H136" i="9"/>
  <c r="L147" i="9"/>
  <c r="K111" i="9"/>
  <c r="O145" i="10"/>
  <c r="S156" i="10"/>
  <c r="F145" i="11"/>
  <c r="L53" i="4"/>
  <c r="I136" i="9"/>
  <c r="M147" i="9"/>
  <c r="M111" i="9"/>
  <c r="P145" i="10"/>
  <c r="T156" i="10"/>
  <c r="G145" i="11"/>
  <c r="Q145" i="10"/>
  <c r="U156" i="10"/>
  <c r="B136" i="9"/>
  <c r="I53" i="4"/>
  <c r="F136" i="9"/>
  <c r="R145" i="10"/>
  <c r="V156" i="10"/>
  <c r="F53" i="4"/>
  <c r="P53" i="4"/>
  <c r="D47" i="8"/>
  <c r="D52" i="4" s="1"/>
  <c r="L136" i="9"/>
  <c r="P147" i="9"/>
  <c r="E128" i="9"/>
  <c r="N54" i="4"/>
  <c r="J147" i="9"/>
  <c r="C111" i="9"/>
  <c r="M136" i="9"/>
  <c r="Q147" i="9"/>
  <c r="F147" i="9"/>
  <c r="F47" i="8"/>
  <c r="F52" i="4" s="1"/>
  <c r="G47" i="8"/>
  <c r="G52" i="4" s="1"/>
  <c r="M145" i="11"/>
  <c r="H47" i="8"/>
  <c r="H52" i="4" s="1"/>
  <c r="H129" i="4" s="1"/>
  <c r="X53" i="4"/>
  <c r="I47" i="8"/>
  <c r="I52" i="4" s="1"/>
  <c r="I129" i="4" s="1"/>
  <c r="Q136" i="9"/>
  <c r="U147" i="9"/>
  <c r="X145" i="10"/>
  <c r="O145" i="11"/>
  <c r="D156" i="11"/>
  <c r="Y145" i="10"/>
  <c r="P145" i="11"/>
  <c r="E156" i="11"/>
  <c r="B156" i="10"/>
  <c r="Q145" i="11"/>
  <c r="F156" i="11"/>
  <c r="W47" i="8"/>
  <c r="W52" i="4" s="1"/>
  <c r="W129" i="4" s="1"/>
  <c r="C156" i="10"/>
  <c r="G156" i="11"/>
  <c r="D54" i="4"/>
  <c r="D156" i="10"/>
  <c r="H156" i="11"/>
  <c r="M54" i="4"/>
  <c r="K47" i="8"/>
  <c r="K52" i="4" s="1"/>
  <c r="K129" i="4" s="1"/>
  <c r="E54" i="4"/>
  <c r="E156" i="10"/>
  <c r="I156" i="11"/>
  <c r="B145" i="10"/>
  <c r="F156" i="10"/>
  <c r="X145" i="11"/>
  <c r="Y145" i="11"/>
  <c r="J129" i="4"/>
  <c r="E53" i="4"/>
  <c r="J100" i="4"/>
  <c r="U58" i="8"/>
  <c r="E136" i="9"/>
  <c r="I147" i="9"/>
  <c r="B129" i="4"/>
  <c r="C129" i="4"/>
  <c r="L47" i="8"/>
  <c r="T67" i="8"/>
  <c r="T156" i="4" s="1"/>
  <c r="G136" i="9"/>
  <c r="K147" i="9"/>
  <c r="K128" i="4"/>
  <c r="D129" i="4"/>
  <c r="M47" i="8"/>
  <c r="E129" i="4"/>
  <c r="N47" i="8"/>
  <c r="F129" i="4"/>
  <c r="O47" i="8"/>
  <c r="O52" i="4" s="1"/>
  <c r="O129" i="4" s="1"/>
  <c r="J136" i="9"/>
  <c r="N147" i="9"/>
  <c r="G129" i="4"/>
  <c r="P47" i="8"/>
  <c r="P52" i="4" s="1"/>
  <c r="K136" i="9"/>
  <c r="O147" i="9"/>
  <c r="Q47" i="8"/>
  <c r="Q52" i="4" s="1"/>
  <c r="Q129" i="4" s="1"/>
  <c r="M53" i="4"/>
  <c r="J17" i="8"/>
  <c r="R147" i="9"/>
  <c r="T47" i="8"/>
  <c r="O136" i="9"/>
  <c r="S147" i="9"/>
  <c r="U47" i="8"/>
  <c r="U59" i="8" s="1"/>
  <c r="P136" i="9"/>
  <c r="T147" i="9"/>
  <c r="E58" i="8"/>
  <c r="V47" i="8"/>
  <c r="N17" i="8"/>
  <c r="R136" i="9"/>
  <c r="V147" i="9"/>
  <c r="O17" i="8"/>
  <c r="X47" i="8"/>
  <c r="X52" i="4" s="1"/>
  <c r="S136" i="9"/>
  <c r="W147" i="9"/>
  <c r="P17" i="8"/>
  <c r="Y47" i="8"/>
  <c r="Y52" i="4" s="1"/>
  <c r="Y129" i="4" s="1"/>
  <c r="T136" i="9"/>
  <c r="X147" i="9"/>
  <c r="U53" i="4"/>
  <c r="F67" i="8"/>
  <c r="F156" i="4" s="1"/>
  <c r="U136" i="9"/>
  <c r="Y147" i="9"/>
  <c r="Y128" i="4"/>
  <c r="V53" i="4"/>
  <c r="R17" i="8"/>
  <c r="W17" i="8"/>
  <c r="V136" i="9"/>
  <c r="W136" i="9"/>
  <c r="U51" i="8"/>
  <c r="C147" i="9"/>
  <c r="C136" i="9"/>
  <c r="G147" i="9"/>
  <c r="B38" i="7"/>
  <c r="B5" i="7" s="1"/>
  <c r="B53" i="7" s="1"/>
  <c r="F38" i="7"/>
  <c r="F5" i="7" s="1"/>
  <c r="F55" i="7" s="1"/>
  <c r="G38" i="7"/>
  <c r="G5" i="7" s="1"/>
  <c r="G52" i="7" s="1"/>
  <c r="I38" i="7"/>
  <c r="I5" i="7" s="1"/>
  <c r="I54" i="7" s="1"/>
  <c r="J38" i="7"/>
  <c r="J5" i="7" s="1"/>
  <c r="J55" i="7" s="1"/>
  <c r="K38" i="7"/>
  <c r="K5" i="7" s="1"/>
  <c r="K54" i="7" s="1"/>
  <c r="E38" i="7"/>
  <c r="E5" i="7" s="1"/>
  <c r="E55" i="7" s="1"/>
  <c r="N38" i="7"/>
  <c r="N5" i="7" s="1"/>
  <c r="N53" i="7" s="1"/>
  <c r="O38" i="7"/>
  <c r="O5" i="7" s="1"/>
  <c r="R38" i="7"/>
  <c r="R5" i="7" s="1"/>
  <c r="S38" i="7"/>
  <c r="S5" i="7" s="1"/>
  <c r="S54" i="7" s="1"/>
  <c r="M38" i="7"/>
  <c r="M5" i="7" s="1"/>
  <c r="M55" i="7" s="1"/>
  <c r="G46" i="6"/>
  <c r="F48" i="6"/>
  <c r="J48" i="6"/>
  <c r="E5" i="6"/>
  <c r="G48" i="6"/>
  <c r="B5" i="6"/>
  <c r="L46" i="6"/>
  <c r="L5" i="6"/>
  <c r="Q5" i="6"/>
  <c r="I48" i="6"/>
  <c r="P46" i="6"/>
  <c r="P5" i="6"/>
  <c r="R5" i="6"/>
  <c r="S5" i="6"/>
  <c r="H47" i="6"/>
  <c r="I47" i="6"/>
  <c r="Q48" i="6"/>
  <c r="J47" i="6"/>
  <c r="W46" i="6"/>
  <c r="K47" i="6"/>
  <c r="W47" i="6"/>
  <c r="H5" i="6"/>
  <c r="I5" i="6"/>
  <c r="J5" i="6"/>
  <c r="K5" i="6"/>
  <c r="Q47" i="6"/>
  <c r="N48" i="6"/>
  <c r="K48" i="6"/>
  <c r="L88" i="4"/>
  <c r="M88" i="4"/>
  <c r="O88" i="4"/>
  <c r="D42" i="6"/>
  <c r="H43" i="6"/>
  <c r="P45" i="6"/>
  <c r="P88" i="4"/>
  <c r="I43" i="6"/>
  <c r="Q45" i="6"/>
  <c r="F43" i="6"/>
  <c r="J44" i="6"/>
  <c r="Q88" i="4"/>
  <c r="F42" i="6"/>
  <c r="J43" i="6"/>
  <c r="N44" i="6"/>
  <c r="N88" i="4"/>
  <c r="R88" i="4"/>
  <c r="C5" i="6"/>
  <c r="G42" i="6"/>
  <c r="K43" i="6"/>
  <c r="S88" i="4"/>
  <c r="H42" i="6"/>
  <c r="T88" i="4"/>
  <c r="I42" i="6"/>
  <c r="Q44" i="6"/>
  <c r="G43" i="6"/>
  <c r="U88" i="4"/>
  <c r="F5" i="6"/>
  <c r="J42" i="6"/>
  <c r="N43" i="6"/>
  <c r="I27" i="5"/>
  <c r="V88" i="4"/>
  <c r="K42" i="6"/>
  <c r="O43" i="6"/>
  <c r="S44" i="6"/>
  <c r="W45" i="6"/>
  <c r="J27" i="5"/>
  <c r="J5" i="5" s="1"/>
  <c r="W88" i="4"/>
  <c r="K27" i="5"/>
  <c r="X88" i="4"/>
  <c r="Q43" i="6"/>
  <c r="Y88" i="4"/>
  <c r="N42" i="6"/>
  <c r="O42" i="6"/>
  <c r="S43" i="6"/>
  <c r="T43" i="6"/>
  <c r="D46" i="6"/>
  <c r="M5" i="6"/>
  <c r="M48" i="6" s="1"/>
  <c r="Q42" i="6"/>
  <c r="E46" i="6"/>
  <c r="O27" i="5"/>
  <c r="O5" i="5" s="1"/>
  <c r="N5" i="6"/>
  <c r="N46" i="6" s="1"/>
  <c r="B88" i="4"/>
  <c r="O5" i="6"/>
  <c r="O44" i="6" s="1"/>
  <c r="W43" i="6"/>
  <c r="C45" i="6"/>
  <c r="T42" i="6"/>
  <c r="X43" i="6"/>
  <c r="D45" i="6"/>
  <c r="H46" i="6"/>
  <c r="D47" i="6"/>
  <c r="I46" i="6"/>
  <c r="F45" i="6"/>
  <c r="J46" i="6"/>
  <c r="F47" i="6"/>
  <c r="W42" i="6"/>
  <c r="C44" i="6"/>
  <c r="G45" i="6"/>
  <c r="K46" i="6"/>
  <c r="G47" i="6"/>
  <c r="W48" i="6"/>
  <c r="G88" i="4"/>
  <c r="T5" i="6"/>
  <c r="T44" i="6" s="1"/>
  <c r="D44" i="6"/>
  <c r="H45" i="6"/>
  <c r="H88" i="4"/>
  <c r="U5" i="6"/>
  <c r="U44" i="6" s="1"/>
  <c r="E44" i="6"/>
  <c r="I45" i="6"/>
  <c r="X27" i="5"/>
  <c r="X5" i="5" s="1"/>
  <c r="I88" i="4"/>
  <c r="V5" i="6"/>
  <c r="B43" i="6"/>
  <c r="J45" i="6"/>
  <c r="J88" i="4"/>
  <c r="W5" i="6"/>
  <c r="G44" i="6"/>
  <c r="K88" i="4"/>
  <c r="X5" i="6"/>
  <c r="D43" i="6"/>
  <c r="H44" i="6"/>
  <c r="Y5" i="6"/>
  <c r="E43" i="6"/>
  <c r="I44" i="6"/>
  <c r="M45" i="6"/>
  <c r="N45" i="6"/>
  <c r="A1" i="51"/>
  <c r="A1" i="46"/>
  <c r="A1" i="50"/>
  <c r="A1" i="47"/>
  <c r="A1" i="49"/>
  <c r="A1" i="48"/>
  <c r="A1" i="40"/>
  <c r="A1" i="38"/>
  <c r="A1" i="44"/>
  <c r="A1" i="43"/>
  <c r="A1" i="45"/>
  <c r="A1" i="42"/>
  <c r="A1" i="39"/>
  <c r="A1" i="41"/>
  <c r="A1" i="37"/>
  <c r="A1" i="36"/>
  <c r="A1" i="32"/>
  <c r="A1" i="31"/>
  <c r="A1" i="35"/>
  <c r="A1" i="34"/>
  <c r="A1" i="33"/>
  <c r="A1" i="30"/>
  <c r="A1" i="27"/>
  <c r="A1" i="29"/>
  <c r="A1" i="28"/>
  <c r="A1" i="26"/>
  <c r="A1" i="25"/>
  <c r="A1" i="24"/>
  <c r="A1" i="23"/>
  <c r="A1" i="21"/>
  <c r="A1" i="22"/>
  <c r="A1" i="19"/>
  <c r="A1" i="20"/>
  <c r="A1" i="18"/>
  <c r="A1" i="14"/>
  <c r="A1" i="13"/>
  <c r="A1" i="17"/>
  <c r="A1" i="16"/>
  <c r="A1" i="15"/>
  <c r="A1" i="12"/>
  <c r="A1" i="11"/>
  <c r="A1" i="10"/>
  <c r="A1" i="9"/>
  <c r="A1" i="8"/>
  <c r="A1" i="6"/>
  <c r="A1" i="7"/>
  <c r="A1" i="5"/>
  <c r="A1" i="4"/>
  <c r="R150" i="4"/>
  <c r="B151" i="4"/>
  <c r="J151" i="4"/>
  <c r="R151" i="4"/>
  <c r="K5" i="5"/>
  <c r="K45" i="5" s="1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P5" i="7"/>
  <c r="P53" i="7" s="1"/>
  <c r="V150" i="4"/>
  <c r="F151" i="4"/>
  <c r="N151" i="4"/>
  <c r="V151" i="4"/>
  <c r="W149" i="4"/>
  <c r="G150" i="4"/>
  <c r="O150" i="4"/>
  <c r="W150" i="4"/>
  <c r="G151" i="4"/>
  <c r="O151" i="4"/>
  <c r="W151" i="4"/>
  <c r="X150" i="4"/>
  <c r="H151" i="4"/>
  <c r="P151" i="4"/>
  <c r="X151" i="4"/>
  <c r="Y149" i="4"/>
  <c r="I150" i="4"/>
  <c r="Q150" i="4"/>
  <c r="Y150" i="4"/>
  <c r="I151" i="4"/>
  <c r="Q151" i="4"/>
  <c r="Y151" i="4"/>
  <c r="C17" i="8"/>
  <c r="K17" i="8"/>
  <c r="S17" i="8"/>
  <c r="C62" i="8"/>
  <c r="C58" i="8"/>
  <c r="K62" i="8"/>
  <c r="K58" i="8"/>
  <c r="S62" i="8"/>
  <c r="S58" i="8"/>
  <c r="B59" i="8"/>
  <c r="J65" i="8"/>
  <c r="J154" i="4" s="1"/>
  <c r="J59" i="8"/>
  <c r="R59" i="8"/>
  <c r="B60" i="8"/>
  <c r="J66" i="8"/>
  <c r="J155" i="4" s="1"/>
  <c r="J60" i="8"/>
  <c r="R66" i="8"/>
  <c r="R155" i="4" s="1"/>
  <c r="R60" i="8"/>
  <c r="B67" i="8"/>
  <c r="B156" i="4" s="1"/>
  <c r="B61" i="8"/>
  <c r="J67" i="8"/>
  <c r="J156" i="4" s="1"/>
  <c r="J61" i="8"/>
  <c r="R61" i="8"/>
  <c r="C59" i="8"/>
  <c r="K59" i="8"/>
  <c r="S59" i="8"/>
  <c r="C60" i="8"/>
  <c r="K66" i="8"/>
  <c r="K155" i="4" s="1"/>
  <c r="K60" i="8"/>
  <c r="S66" i="8"/>
  <c r="S155" i="4" s="1"/>
  <c r="S60" i="8"/>
  <c r="C67" i="8"/>
  <c r="C156" i="4" s="1"/>
  <c r="C61" i="8"/>
  <c r="K67" i="8"/>
  <c r="K156" i="4" s="1"/>
  <c r="K61" i="8"/>
  <c r="S67" i="8"/>
  <c r="S156" i="4" s="1"/>
  <c r="S61" i="8"/>
  <c r="G62" i="8"/>
  <c r="G58" i="8"/>
  <c r="O62" i="8"/>
  <c r="O58" i="8"/>
  <c r="W62" i="8"/>
  <c r="W58" i="8"/>
  <c r="H62" i="8"/>
  <c r="H58" i="8"/>
  <c r="P62" i="8"/>
  <c r="P58" i="8"/>
  <c r="X62" i="8"/>
  <c r="X58" i="8"/>
  <c r="I62" i="8"/>
  <c r="I58" i="8"/>
  <c r="Q62" i="8"/>
  <c r="Q58" i="8"/>
  <c r="Y62" i="8"/>
  <c r="Y58" i="8"/>
  <c r="F58" i="8"/>
  <c r="N58" i="8"/>
  <c r="V58" i="8"/>
  <c r="F59" i="8"/>
  <c r="V59" i="8"/>
  <c r="F60" i="8"/>
  <c r="N60" i="8"/>
  <c r="V60" i="8"/>
  <c r="F61" i="8"/>
  <c r="N61" i="8"/>
  <c r="V61" i="8"/>
  <c r="F111" i="9"/>
  <c r="N111" i="9"/>
  <c r="V111" i="9"/>
  <c r="F128" i="9"/>
  <c r="N128" i="9"/>
  <c r="V128" i="9"/>
  <c r="N145" i="9"/>
  <c r="N136" i="9" s="1"/>
  <c r="F111" i="10"/>
  <c r="N111" i="10"/>
  <c r="V111" i="10"/>
  <c r="F128" i="10"/>
  <c r="N128" i="10"/>
  <c r="V128" i="10"/>
  <c r="G54" i="11"/>
  <c r="O54" i="11"/>
  <c r="O128" i="11" s="1"/>
  <c r="W54" i="11"/>
  <c r="W128" i="11" s="1"/>
  <c r="F105" i="11"/>
  <c r="N105" i="11"/>
  <c r="V105" i="11"/>
  <c r="F106" i="11"/>
  <c r="N106" i="11"/>
  <c r="V106" i="11"/>
  <c r="F107" i="11"/>
  <c r="N107" i="11"/>
  <c r="V107" i="11"/>
  <c r="F108" i="11"/>
  <c r="N108" i="11"/>
  <c r="V108" i="11"/>
  <c r="F109" i="11"/>
  <c r="V109" i="11"/>
  <c r="F111" i="11"/>
  <c r="V111" i="11"/>
  <c r="F112" i="11"/>
  <c r="N112" i="11"/>
  <c r="V112" i="11"/>
  <c r="F113" i="11"/>
  <c r="N113" i="11"/>
  <c r="V113" i="11"/>
  <c r="F115" i="11"/>
  <c r="N115" i="11"/>
  <c r="V115" i="11"/>
  <c r="F122" i="11"/>
  <c r="N122" i="11"/>
  <c r="V122" i="11"/>
  <c r="F123" i="11"/>
  <c r="V123" i="11"/>
  <c r="F125" i="11"/>
  <c r="N125" i="11"/>
  <c r="V125" i="11"/>
  <c r="F126" i="11"/>
  <c r="N126" i="11"/>
  <c r="V126" i="11"/>
  <c r="F128" i="11"/>
  <c r="N128" i="11"/>
  <c r="V128" i="11"/>
  <c r="F129" i="11"/>
  <c r="V129" i="11"/>
  <c r="F130" i="11"/>
  <c r="V130" i="11"/>
  <c r="F132" i="11"/>
  <c r="V132" i="11"/>
  <c r="H145" i="11"/>
  <c r="T145" i="11"/>
  <c r="X156" i="11"/>
  <c r="B82" i="12"/>
  <c r="B3" i="12"/>
  <c r="J82" i="12"/>
  <c r="J3" i="12"/>
  <c r="R82" i="12"/>
  <c r="R3" i="12"/>
  <c r="G59" i="8"/>
  <c r="O59" i="8"/>
  <c r="W59" i="8"/>
  <c r="G60" i="8"/>
  <c r="O60" i="8"/>
  <c r="W60" i="8"/>
  <c r="G61" i="8"/>
  <c r="O61" i="8"/>
  <c r="W61" i="8"/>
  <c r="G111" i="9"/>
  <c r="O111" i="9"/>
  <c r="W111" i="9"/>
  <c r="G128" i="9"/>
  <c r="O128" i="9"/>
  <c r="W128" i="9"/>
  <c r="G111" i="10"/>
  <c r="O111" i="10"/>
  <c r="W111" i="10"/>
  <c r="G128" i="10"/>
  <c r="O128" i="10"/>
  <c r="W128" i="10"/>
  <c r="H54" i="11"/>
  <c r="H128" i="11" s="1"/>
  <c r="P54" i="11"/>
  <c r="P128" i="11" s="1"/>
  <c r="X54" i="11"/>
  <c r="X128" i="11" s="1"/>
  <c r="G105" i="11"/>
  <c r="O105" i="11"/>
  <c r="W105" i="11"/>
  <c r="G106" i="11"/>
  <c r="O106" i="11"/>
  <c r="W106" i="11"/>
  <c r="G107" i="11"/>
  <c r="O107" i="11"/>
  <c r="W107" i="11"/>
  <c r="G108" i="11"/>
  <c r="O108" i="11"/>
  <c r="W108" i="11"/>
  <c r="G109" i="11"/>
  <c r="O109" i="11"/>
  <c r="W109" i="11"/>
  <c r="G111" i="11"/>
  <c r="O111" i="11"/>
  <c r="W111" i="11"/>
  <c r="G112" i="11"/>
  <c r="O112" i="11"/>
  <c r="W112" i="11"/>
  <c r="G113" i="11"/>
  <c r="O113" i="11"/>
  <c r="W113" i="11"/>
  <c r="G115" i="11"/>
  <c r="O115" i="11"/>
  <c r="W115" i="11"/>
  <c r="G128" i="11"/>
  <c r="I145" i="11"/>
  <c r="Y156" i="11"/>
  <c r="T3" i="12"/>
  <c r="S97" i="12"/>
  <c r="S158" i="4" s="1"/>
  <c r="S85" i="12"/>
  <c r="K98" i="12"/>
  <c r="K159" i="4" s="1"/>
  <c r="K86" i="12"/>
  <c r="S86" i="12"/>
  <c r="C99" i="12"/>
  <c r="C160" i="4" s="1"/>
  <c r="C87" i="12"/>
  <c r="K99" i="12"/>
  <c r="K160" i="4" s="1"/>
  <c r="K87" i="12"/>
  <c r="S99" i="12"/>
  <c r="S160" i="4" s="1"/>
  <c r="S87" i="12"/>
  <c r="C100" i="12"/>
  <c r="C161" i="4" s="1"/>
  <c r="C88" i="12"/>
  <c r="K100" i="12"/>
  <c r="K161" i="4" s="1"/>
  <c r="K88" i="12"/>
  <c r="S100" i="12"/>
  <c r="S161" i="4" s="1"/>
  <c r="S88" i="12"/>
  <c r="C89" i="12"/>
  <c r="K101" i="12"/>
  <c r="K162" i="4" s="1"/>
  <c r="K89" i="12"/>
  <c r="S101" i="12"/>
  <c r="S162" i="4" s="1"/>
  <c r="S89" i="12"/>
  <c r="W82" i="12"/>
  <c r="Y175" i="17"/>
  <c r="Y174" i="17"/>
  <c r="Y173" i="17"/>
  <c r="Y172" i="17"/>
  <c r="Y170" i="17"/>
  <c r="Y169" i="17"/>
  <c r="Y168" i="17"/>
  <c r="Y167" i="17"/>
  <c r="Y166" i="17"/>
  <c r="Y165" i="17"/>
  <c r="Y164" i="17"/>
  <c r="Y163" i="17"/>
  <c r="Y162" i="17"/>
  <c r="Y161" i="17"/>
  <c r="Y160" i="17" s="1"/>
  <c r="Y53" i="16"/>
  <c r="H60" i="8"/>
  <c r="P60" i="8"/>
  <c r="X60" i="8"/>
  <c r="H61" i="8"/>
  <c r="P61" i="8"/>
  <c r="X61" i="8"/>
  <c r="H111" i="9"/>
  <c r="P111" i="9"/>
  <c r="X111" i="9"/>
  <c r="H128" i="9"/>
  <c r="P128" i="9"/>
  <c r="X128" i="9"/>
  <c r="H111" i="10"/>
  <c r="P111" i="10"/>
  <c r="X111" i="10"/>
  <c r="H128" i="10"/>
  <c r="P128" i="10"/>
  <c r="X128" i="10"/>
  <c r="I54" i="11"/>
  <c r="I128" i="11" s="1"/>
  <c r="Q54" i="11"/>
  <c r="Y54" i="11"/>
  <c r="H105" i="11"/>
  <c r="P105" i="11"/>
  <c r="X105" i="11"/>
  <c r="H106" i="11"/>
  <c r="P106" i="11"/>
  <c r="X106" i="11"/>
  <c r="H107" i="11"/>
  <c r="P107" i="11"/>
  <c r="X107" i="11"/>
  <c r="H108" i="11"/>
  <c r="P108" i="11"/>
  <c r="X108" i="11"/>
  <c r="H109" i="11"/>
  <c r="P109" i="11"/>
  <c r="X109" i="11"/>
  <c r="P111" i="11"/>
  <c r="X111" i="11"/>
  <c r="H112" i="11"/>
  <c r="P112" i="11"/>
  <c r="X112" i="11"/>
  <c r="H113" i="11"/>
  <c r="P113" i="11"/>
  <c r="X113" i="11"/>
  <c r="H115" i="11"/>
  <c r="P115" i="11"/>
  <c r="X115" i="11"/>
  <c r="L145" i="11"/>
  <c r="T147" i="11"/>
  <c r="H92" i="12"/>
  <c r="H82" i="12"/>
  <c r="P92" i="12"/>
  <c r="P82" i="12"/>
  <c r="X92" i="12"/>
  <c r="X82" i="12"/>
  <c r="I60" i="8"/>
  <c r="Q60" i="8"/>
  <c r="Y60" i="8"/>
  <c r="I61" i="8"/>
  <c r="Q61" i="8"/>
  <c r="Y61" i="8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I105" i="11"/>
  <c r="Q105" i="11"/>
  <c r="Y105" i="11"/>
  <c r="I106" i="11"/>
  <c r="Q106" i="11"/>
  <c r="Y106" i="11"/>
  <c r="I107" i="11"/>
  <c r="Q107" i="11"/>
  <c r="Y107" i="11"/>
  <c r="I108" i="11"/>
  <c r="Q108" i="11"/>
  <c r="Y108" i="11"/>
  <c r="I109" i="11"/>
  <c r="Q109" i="11"/>
  <c r="Y109" i="11"/>
  <c r="Q111" i="11"/>
  <c r="Y111" i="11"/>
  <c r="I112" i="11"/>
  <c r="Q112" i="11"/>
  <c r="Y112" i="11"/>
  <c r="I113" i="11"/>
  <c r="Q113" i="11"/>
  <c r="Y113" i="11"/>
  <c r="I115" i="11"/>
  <c r="Q115" i="11"/>
  <c r="Y115" i="11"/>
  <c r="U147" i="11"/>
  <c r="V3" i="12"/>
  <c r="I92" i="12"/>
  <c r="I82" i="12"/>
  <c r="Q92" i="12"/>
  <c r="Q82" i="12"/>
  <c r="Y92" i="12"/>
  <c r="Y82" i="12"/>
  <c r="G85" i="12"/>
  <c r="B58" i="8"/>
  <c r="J58" i="8"/>
  <c r="R58" i="8"/>
  <c r="B111" i="9"/>
  <c r="J111" i="9"/>
  <c r="R111" i="9"/>
  <c r="B128" i="9"/>
  <c r="J128" i="9"/>
  <c r="R128" i="9"/>
  <c r="B111" i="10"/>
  <c r="J111" i="10"/>
  <c r="R111" i="10"/>
  <c r="B128" i="10"/>
  <c r="J128" i="10"/>
  <c r="R128" i="10"/>
  <c r="B105" i="11"/>
  <c r="J105" i="11"/>
  <c r="R105" i="11"/>
  <c r="J106" i="11"/>
  <c r="R106" i="11"/>
  <c r="J107" i="11"/>
  <c r="R107" i="11"/>
  <c r="J108" i="11"/>
  <c r="R108" i="11"/>
  <c r="J109" i="11"/>
  <c r="R109" i="11"/>
  <c r="B112" i="11"/>
  <c r="J112" i="11"/>
  <c r="R112" i="11"/>
  <c r="B113" i="11"/>
  <c r="J113" i="11"/>
  <c r="R113" i="11"/>
  <c r="B115" i="11"/>
  <c r="J115" i="11"/>
  <c r="R115" i="11"/>
  <c r="B122" i="11"/>
  <c r="J122" i="11"/>
  <c r="R122" i="11"/>
  <c r="B123" i="11"/>
  <c r="J123" i="11"/>
  <c r="B125" i="11"/>
  <c r="J125" i="11"/>
  <c r="R125" i="11"/>
  <c r="B126" i="11"/>
  <c r="J126" i="11"/>
  <c r="R126" i="11"/>
  <c r="B129" i="11"/>
  <c r="J129" i="11"/>
  <c r="R129" i="11"/>
  <c r="B130" i="11"/>
  <c r="J130" i="11"/>
  <c r="R130" i="11"/>
  <c r="B132" i="11"/>
  <c r="J132" i="11"/>
  <c r="R132" i="11"/>
  <c r="D145" i="11"/>
  <c r="L147" i="11"/>
  <c r="T156" i="11"/>
  <c r="C82" i="12"/>
  <c r="Q91" i="16"/>
  <c r="Q89" i="16" s="1"/>
  <c r="Q52" i="16"/>
  <c r="C128" i="9"/>
  <c r="K128" i="9"/>
  <c r="S128" i="9"/>
  <c r="C128" i="10"/>
  <c r="K128" i="10"/>
  <c r="S128" i="10"/>
  <c r="B145" i="11"/>
  <c r="J145" i="11"/>
  <c r="R145" i="11"/>
  <c r="K105" i="11"/>
  <c r="S105" i="11"/>
  <c r="K106" i="11"/>
  <c r="S106" i="11"/>
  <c r="K107" i="11"/>
  <c r="S107" i="11"/>
  <c r="K108" i="11"/>
  <c r="S108" i="11"/>
  <c r="C109" i="11"/>
  <c r="K109" i="11"/>
  <c r="S109" i="11"/>
  <c r="K112" i="11"/>
  <c r="S112" i="11"/>
  <c r="C113" i="11"/>
  <c r="K113" i="11"/>
  <c r="S113" i="11"/>
  <c r="C115" i="11"/>
  <c r="K115" i="11"/>
  <c r="S115" i="11"/>
  <c r="C122" i="11"/>
  <c r="K122" i="11"/>
  <c r="S122" i="11"/>
  <c r="C123" i="11"/>
  <c r="K123" i="11"/>
  <c r="S123" i="11"/>
  <c r="C125" i="11"/>
  <c r="K125" i="11"/>
  <c r="S125" i="11"/>
  <c r="C126" i="11"/>
  <c r="K126" i="11"/>
  <c r="S126" i="11"/>
  <c r="C129" i="11"/>
  <c r="K129" i="11"/>
  <c r="S129" i="11"/>
  <c r="C130" i="11"/>
  <c r="K130" i="11"/>
  <c r="S130" i="11"/>
  <c r="C132" i="11"/>
  <c r="K132" i="11"/>
  <c r="S132" i="11"/>
  <c r="E145" i="11"/>
  <c r="M147" i="11"/>
  <c r="U156" i="11"/>
  <c r="W97" i="12"/>
  <c r="W158" i="4" s="1"/>
  <c r="W85" i="12"/>
  <c r="G86" i="12"/>
  <c r="O86" i="12"/>
  <c r="G87" i="12"/>
  <c r="O99" i="12"/>
  <c r="O160" i="4" s="1"/>
  <c r="O87" i="12"/>
  <c r="W99" i="12"/>
  <c r="W160" i="4" s="1"/>
  <c r="W87" i="12"/>
  <c r="G100" i="12"/>
  <c r="G161" i="4" s="1"/>
  <c r="G88" i="12"/>
  <c r="O100" i="12"/>
  <c r="O161" i="4" s="1"/>
  <c r="O88" i="12"/>
  <c r="W100" i="12"/>
  <c r="W161" i="4" s="1"/>
  <c r="W88" i="12"/>
  <c r="G101" i="12"/>
  <c r="G162" i="4" s="1"/>
  <c r="G89" i="12"/>
  <c r="O101" i="12"/>
  <c r="O162" i="4" s="1"/>
  <c r="O89" i="12"/>
  <c r="W101" i="12"/>
  <c r="W162" i="4" s="1"/>
  <c r="W89" i="12"/>
  <c r="G82" i="12"/>
  <c r="O85" i="12"/>
  <c r="R101" i="16"/>
  <c r="R164" i="4" s="1"/>
  <c r="R91" i="16"/>
  <c r="R89" i="16" s="1"/>
  <c r="R52" i="16"/>
  <c r="D58" i="8"/>
  <c r="L58" i="8"/>
  <c r="T58" i="8"/>
  <c r="D59" i="8"/>
  <c r="D60" i="8"/>
  <c r="L60" i="8"/>
  <c r="T60" i="8"/>
  <c r="D61" i="8"/>
  <c r="L61" i="8"/>
  <c r="T61" i="8"/>
  <c r="D111" i="9"/>
  <c r="L111" i="9"/>
  <c r="T111" i="9"/>
  <c r="D128" i="9"/>
  <c r="L128" i="9"/>
  <c r="T128" i="9"/>
  <c r="D111" i="10"/>
  <c r="L111" i="10"/>
  <c r="T111" i="10"/>
  <c r="D128" i="10"/>
  <c r="L128" i="10"/>
  <c r="T128" i="10"/>
  <c r="C145" i="11"/>
  <c r="K145" i="11"/>
  <c r="S145" i="11"/>
  <c r="B156" i="11"/>
  <c r="J156" i="11"/>
  <c r="R156" i="11"/>
  <c r="D105" i="11"/>
  <c r="L105" i="11"/>
  <c r="T105" i="11"/>
  <c r="D106" i="11"/>
  <c r="L106" i="11"/>
  <c r="T106" i="11"/>
  <c r="D107" i="11"/>
  <c r="L107" i="11"/>
  <c r="T107" i="11"/>
  <c r="D108" i="11"/>
  <c r="L108" i="11"/>
  <c r="T108" i="11"/>
  <c r="D109" i="11"/>
  <c r="L109" i="11"/>
  <c r="T109" i="11"/>
  <c r="D112" i="11"/>
  <c r="L112" i="11"/>
  <c r="T112" i="11"/>
  <c r="D113" i="11"/>
  <c r="L113" i="11"/>
  <c r="T113" i="11"/>
  <c r="D115" i="11"/>
  <c r="L115" i="11"/>
  <c r="T115" i="11"/>
  <c r="D122" i="11"/>
  <c r="L122" i="11"/>
  <c r="T122" i="11"/>
  <c r="D123" i="11"/>
  <c r="L123" i="11"/>
  <c r="T123" i="11"/>
  <c r="D125" i="11"/>
  <c r="L125" i="11"/>
  <c r="T125" i="11"/>
  <c r="D126" i="11"/>
  <c r="T126" i="11"/>
  <c r="D128" i="11"/>
  <c r="T128" i="11"/>
  <c r="D129" i="11"/>
  <c r="T129" i="11"/>
  <c r="D130" i="11"/>
  <c r="T130" i="11"/>
  <c r="D132" i="11"/>
  <c r="H97" i="12"/>
  <c r="H158" i="4" s="1"/>
  <c r="H85" i="12"/>
  <c r="P97" i="12"/>
  <c r="P158" i="4" s="1"/>
  <c r="P85" i="12"/>
  <c r="X97" i="12"/>
  <c r="X158" i="4" s="1"/>
  <c r="X85" i="12"/>
  <c r="H86" i="12"/>
  <c r="P86" i="12"/>
  <c r="X86" i="12"/>
  <c r="H87" i="12"/>
  <c r="P99" i="12"/>
  <c r="P160" i="4" s="1"/>
  <c r="P87" i="12"/>
  <c r="X99" i="12"/>
  <c r="X160" i="4" s="1"/>
  <c r="X87" i="12"/>
  <c r="H100" i="12"/>
  <c r="H161" i="4" s="1"/>
  <c r="H88" i="12"/>
  <c r="P100" i="12"/>
  <c r="P161" i="4" s="1"/>
  <c r="P88" i="12"/>
  <c r="X100" i="12"/>
  <c r="X161" i="4" s="1"/>
  <c r="X88" i="12"/>
  <c r="H89" i="12"/>
  <c r="P101" i="12"/>
  <c r="P162" i="4" s="1"/>
  <c r="P89" i="12"/>
  <c r="X101" i="12"/>
  <c r="X162" i="4" s="1"/>
  <c r="X89" i="12"/>
  <c r="E59" i="8"/>
  <c r="M59" i="8"/>
  <c r="E60" i="8"/>
  <c r="M60" i="8"/>
  <c r="U60" i="8"/>
  <c r="E61" i="8"/>
  <c r="M61" i="8"/>
  <c r="U61" i="8"/>
  <c r="C156" i="11"/>
  <c r="K156" i="11"/>
  <c r="S156" i="11"/>
  <c r="E122" i="11"/>
  <c r="U122" i="11"/>
  <c r="E123" i="11"/>
  <c r="U123" i="11"/>
  <c r="E125" i="11"/>
  <c r="U125" i="11"/>
  <c r="E126" i="11"/>
  <c r="M126" i="11"/>
  <c r="U126" i="11"/>
  <c r="E128" i="11"/>
  <c r="M128" i="11"/>
  <c r="U128" i="11"/>
  <c r="E129" i="11"/>
  <c r="M129" i="11"/>
  <c r="U129" i="11"/>
  <c r="E130" i="11"/>
  <c r="M130" i="11"/>
  <c r="U130" i="11"/>
  <c r="E132" i="11"/>
  <c r="D31" i="12"/>
  <c r="L31" i="12"/>
  <c r="T31" i="12"/>
  <c r="I97" i="12"/>
  <c r="I158" i="4" s="1"/>
  <c r="I85" i="12"/>
  <c r="Q97" i="12"/>
  <c r="Q158" i="4" s="1"/>
  <c r="Q85" i="12"/>
  <c r="Y97" i="12"/>
  <c r="Y158" i="4" s="1"/>
  <c r="Y85" i="12"/>
  <c r="I86" i="12"/>
  <c r="Q86" i="12"/>
  <c r="Y86" i="12"/>
  <c r="I99" i="12"/>
  <c r="I160" i="4" s="1"/>
  <c r="I87" i="12"/>
  <c r="Q99" i="12"/>
  <c r="Q160" i="4" s="1"/>
  <c r="Q87" i="12"/>
  <c r="Y99" i="12"/>
  <c r="Y160" i="4" s="1"/>
  <c r="Y87" i="12"/>
  <c r="I100" i="12"/>
  <c r="I161" i="4" s="1"/>
  <c r="I88" i="12"/>
  <c r="Q100" i="12"/>
  <c r="Q161" i="4" s="1"/>
  <c r="Q88" i="12"/>
  <c r="Y100" i="12"/>
  <c r="Y161" i="4" s="1"/>
  <c r="Y88" i="12"/>
  <c r="I89" i="12"/>
  <c r="Q101" i="12"/>
  <c r="Q162" i="4" s="1"/>
  <c r="Q89" i="12"/>
  <c r="Y101" i="12"/>
  <c r="Y162" i="4" s="1"/>
  <c r="Y89" i="12"/>
  <c r="D85" i="12"/>
  <c r="L85" i="12"/>
  <c r="T85" i="12"/>
  <c r="D86" i="12"/>
  <c r="L86" i="12"/>
  <c r="T86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I34" i="15"/>
  <c r="Q34" i="15"/>
  <c r="Y34" i="15"/>
  <c r="C115" i="15"/>
  <c r="K115" i="15"/>
  <c r="S115" i="15"/>
  <c r="I181" i="15"/>
  <c r="Q181" i="15"/>
  <c r="Y181" i="15"/>
  <c r="I199" i="15"/>
  <c r="Q199" i="15"/>
  <c r="Y199" i="15"/>
  <c r="I209" i="15"/>
  <c r="I210" i="15"/>
  <c r="I211" i="15"/>
  <c r="I213" i="15"/>
  <c r="I214" i="15"/>
  <c r="I216" i="15"/>
  <c r="Q216" i="15"/>
  <c r="Y216" i="15"/>
  <c r="I217" i="15"/>
  <c r="I218" i="15"/>
  <c r="D91" i="16"/>
  <c r="P91" i="16"/>
  <c r="P89" i="16" s="1"/>
  <c r="M102" i="16"/>
  <c r="M165" i="4" s="1"/>
  <c r="E103" i="16"/>
  <c r="E166" i="4" s="1"/>
  <c r="U103" i="16"/>
  <c r="U166" i="4" s="1"/>
  <c r="J167" i="17"/>
  <c r="J165" i="17"/>
  <c r="J164" i="17"/>
  <c r="J163" i="17"/>
  <c r="J162" i="17"/>
  <c r="J161" i="17"/>
  <c r="X175" i="17"/>
  <c r="X174" i="17"/>
  <c r="X173" i="17"/>
  <c r="X172" i="17"/>
  <c r="X170" i="17"/>
  <c r="X169" i="17"/>
  <c r="X168" i="17"/>
  <c r="X167" i="17"/>
  <c r="G226" i="17"/>
  <c r="G217" i="17" s="1"/>
  <c r="G5" i="17"/>
  <c r="O226" i="17"/>
  <c r="O217" i="17" s="1"/>
  <c r="O5" i="17"/>
  <c r="O171" i="17" s="1"/>
  <c r="W226" i="17"/>
  <c r="W217" i="17" s="1"/>
  <c r="W5" i="17"/>
  <c r="I235" i="17"/>
  <c r="I184" i="17"/>
  <c r="Q235" i="17"/>
  <c r="Q184" i="17"/>
  <c r="Y235" i="17"/>
  <c r="Y184" i="17"/>
  <c r="H237" i="17"/>
  <c r="H229" i="17" s="1"/>
  <c r="H190" i="17"/>
  <c r="P237" i="17"/>
  <c r="P229" i="17" s="1"/>
  <c r="P190" i="17"/>
  <c r="X237" i="17"/>
  <c r="X229" i="17" s="1"/>
  <c r="X190" i="17"/>
  <c r="B246" i="17"/>
  <c r="B203" i="17"/>
  <c r="J246" i="17"/>
  <c r="J203" i="17"/>
  <c r="R246" i="17"/>
  <c r="R203" i="17"/>
  <c r="I248" i="17"/>
  <c r="I209" i="17"/>
  <c r="Q248" i="17"/>
  <c r="Q240" i="17" s="1"/>
  <c r="Q209" i="17"/>
  <c r="Y248" i="17"/>
  <c r="Y240" i="17" s="1"/>
  <c r="Y209" i="17"/>
  <c r="H166" i="17"/>
  <c r="E85" i="12"/>
  <c r="M85" i="12"/>
  <c r="U85" i="12"/>
  <c r="E86" i="12"/>
  <c r="M86" i="12"/>
  <c r="U86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D216" i="13"/>
  <c r="L216" i="13"/>
  <c r="T216" i="13"/>
  <c r="C181" i="14"/>
  <c r="K181" i="14"/>
  <c r="S181" i="14"/>
  <c r="C199" i="14"/>
  <c r="K199" i="14"/>
  <c r="S199" i="14"/>
  <c r="C216" i="14"/>
  <c r="K216" i="14"/>
  <c r="S216" i="14"/>
  <c r="D115" i="15"/>
  <c r="L115" i="15"/>
  <c r="T115" i="15"/>
  <c r="B176" i="15"/>
  <c r="B178" i="15"/>
  <c r="B179" i="15"/>
  <c r="B181" i="15"/>
  <c r="J181" i="15"/>
  <c r="R181" i="15"/>
  <c r="B182" i="15"/>
  <c r="B183" i="15"/>
  <c r="B185" i="15"/>
  <c r="B199" i="15"/>
  <c r="J199" i="15"/>
  <c r="R199" i="15"/>
  <c r="B209" i="15"/>
  <c r="B210" i="15"/>
  <c r="B211" i="15"/>
  <c r="B213" i="15"/>
  <c r="B214" i="15"/>
  <c r="B216" i="15"/>
  <c r="J216" i="15"/>
  <c r="R216" i="15"/>
  <c r="B217" i="15"/>
  <c r="B218" i="15"/>
  <c r="D71" i="16"/>
  <c r="L71" i="16"/>
  <c r="T71" i="16"/>
  <c r="E91" i="16"/>
  <c r="C92" i="16"/>
  <c r="K93" i="16"/>
  <c r="L175" i="17"/>
  <c r="L174" i="17"/>
  <c r="L173" i="17"/>
  <c r="L172" i="17"/>
  <c r="L171" i="17"/>
  <c r="L170" i="17"/>
  <c r="L169" i="17"/>
  <c r="L168" i="17"/>
  <c r="L167" i="17"/>
  <c r="L166" i="17"/>
  <c r="H226" i="17"/>
  <c r="H217" i="17" s="1"/>
  <c r="H171" i="17"/>
  <c r="P226" i="17"/>
  <c r="P217" i="17" s="1"/>
  <c r="P171" i="17"/>
  <c r="X226" i="17"/>
  <c r="X217" i="17" s="1"/>
  <c r="X171" i="17"/>
  <c r="B235" i="17"/>
  <c r="B184" i="17"/>
  <c r="J235" i="17"/>
  <c r="J184" i="17"/>
  <c r="R235" i="17"/>
  <c r="R184" i="17"/>
  <c r="I237" i="17"/>
  <c r="I190" i="17"/>
  <c r="Q237" i="17"/>
  <c r="Q190" i="17"/>
  <c r="Y237" i="17"/>
  <c r="Y190" i="17"/>
  <c r="C246" i="17"/>
  <c r="C203" i="17"/>
  <c r="K246" i="17"/>
  <c r="K203" i="17"/>
  <c r="S246" i="17"/>
  <c r="S203" i="17"/>
  <c r="B248" i="17"/>
  <c r="B209" i="17"/>
  <c r="J248" i="17"/>
  <c r="J209" i="17"/>
  <c r="R248" i="17"/>
  <c r="R209" i="17"/>
  <c r="P161" i="17"/>
  <c r="H162" i="17"/>
  <c r="X162" i="17"/>
  <c r="X160" i="17" s="1"/>
  <c r="P163" i="17"/>
  <c r="H164" i="17"/>
  <c r="X164" i="17"/>
  <c r="H167" i="17"/>
  <c r="F85" i="12"/>
  <c r="N85" i="12"/>
  <c r="V85" i="12"/>
  <c r="F86" i="12"/>
  <c r="N86" i="12"/>
  <c r="V86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E199" i="13"/>
  <c r="M199" i="13"/>
  <c r="U199" i="13"/>
  <c r="E216" i="13"/>
  <c r="M216" i="13"/>
  <c r="U216" i="13"/>
  <c r="D181" i="14"/>
  <c r="L181" i="14"/>
  <c r="T181" i="14"/>
  <c r="D199" i="14"/>
  <c r="L199" i="14"/>
  <c r="T199" i="14"/>
  <c r="D216" i="14"/>
  <c r="L216" i="14"/>
  <c r="T216" i="14"/>
  <c r="C176" i="15"/>
  <c r="C178" i="15"/>
  <c r="C179" i="15"/>
  <c r="C181" i="15"/>
  <c r="K181" i="15"/>
  <c r="S181" i="15"/>
  <c r="C182" i="15"/>
  <c r="C183" i="15"/>
  <c r="C185" i="15"/>
  <c r="C199" i="15"/>
  <c r="K199" i="15"/>
  <c r="S199" i="15"/>
  <c r="C216" i="15"/>
  <c r="K216" i="15"/>
  <c r="S216" i="15"/>
  <c r="H91" i="16"/>
  <c r="H89" i="16" s="1"/>
  <c r="X93" i="16"/>
  <c r="I226" i="17"/>
  <c r="I217" i="17" s="1"/>
  <c r="I171" i="17"/>
  <c r="Q226" i="17"/>
  <c r="Q217" i="17" s="1"/>
  <c r="Q171" i="17"/>
  <c r="Y226" i="17"/>
  <c r="Y217" i="17" s="1"/>
  <c r="Y171" i="17"/>
  <c r="C235" i="17"/>
  <c r="C229" i="17" s="1"/>
  <c r="C184" i="17"/>
  <c r="K235" i="17"/>
  <c r="K229" i="17" s="1"/>
  <c r="K184" i="17"/>
  <c r="S235" i="17"/>
  <c r="S229" i="17" s="1"/>
  <c r="S184" i="17"/>
  <c r="B237" i="17"/>
  <c r="B190" i="17"/>
  <c r="J237" i="17"/>
  <c r="J190" i="17"/>
  <c r="R237" i="17"/>
  <c r="R190" i="17"/>
  <c r="D246" i="17"/>
  <c r="D240" i="17" s="1"/>
  <c r="D203" i="17"/>
  <c r="L246" i="17"/>
  <c r="L240" i="17" s="1"/>
  <c r="L203" i="17"/>
  <c r="T246" i="17"/>
  <c r="T240" i="17" s="1"/>
  <c r="T203" i="17"/>
  <c r="C248" i="17"/>
  <c r="C209" i="17"/>
  <c r="K248" i="17"/>
  <c r="K209" i="17"/>
  <c r="S248" i="17"/>
  <c r="S209" i="17"/>
  <c r="D161" i="17"/>
  <c r="T161" i="17"/>
  <c r="D163" i="17"/>
  <c r="T163" i="17"/>
  <c r="F199" i="13"/>
  <c r="N199" i="13"/>
  <c r="V199" i="13"/>
  <c r="F216" i="13"/>
  <c r="N216" i="13"/>
  <c r="V216" i="13"/>
  <c r="E199" i="14"/>
  <c r="M199" i="14"/>
  <c r="U199" i="14"/>
  <c r="E216" i="14"/>
  <c r="M216" i="14"/>
  <c r="U216" i="14"/>
  <c r="D176" i="15"/>
  <c r="D178" i="15"/>
  <c r="D179" i="15"/>
  <c r="D181" i="15"/>
  <c r="L181" i="15"/>
  <c r="T181" i="15"/>
  <c r="D182" i="15"/>
  <c r="D183" i="15"/>
  <c r="D185" i="15"/>
  <c r="D199" i="15"/>
  <c r="L199" i="15"/>
  <c r="T199" i="15"/>
  <c r="D216" i="15"/>
  <c r="L216" i="15"/>
  <c r="T216" i="15"/>
  <c r="D102" i="16"/>
  <c r="D165" i="4" s="1"/>
  <c r="L102" i="16"/>
  <c r="L165" i="4" s="1"/>
  <c r="T102" i="16"/>
  <c r="T165" i="4" s="1"/>
  <c r="D103" i="16"/>
  <c r="D166" i="4" s="1"/>
  <c r="L103" i="16"/>
  <c r="L166" i="4" s="1"/>
  <c r="T103" i="16"/>
  <c r="T166" i="4" s="1"/>
  <c r="F71" i="16"/>
  <c r="N71" i="16"/>
  <c r="V71" i="16"/>
  <c r="E92" i="16"/>
  <c r="C93" i="16"/>
  <c r="M93" i="16"/>
  <c r="B175" i="17"/>
  <c r="B174" i="17"/>
  <c r="B173" i="17"/>
  <c r="B172" i="17"/>
  <c r="B170" i="17"/>
  <c r="B169" i="17"/>
  <c r="B168" i="17"/>
  <c r="B167" i="17"/>
  <c r="B166" i="17"/>
  <c r="B165" i="17"/>
  <c r="B164" i="17"/>
  <c r="B163" i="17"/>
  <c r="B162" i="17"/>
  <c r="B161" i="17"/>
  <c r="P175" i="17"/>
  <c r="P174" i="17"/>
  <c r="P173" i="17"/>
  <c r="P172" i="17"/>
  <c r="P170" i="17"/>
  <c r="P169" i="17"/>
  <c r="P168" i="17"/>
  <c r="P167" i="17"/>
  <c r="P166" i="17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E176" i="15"/>
  <c r="E178" i="15"/>
  <c r="E179" i="15"/>
  <c r="E181" i="15"/>
  <c r="M181" i="15"/>
  <c r="U181" i="15"/>
  <c r="E182" i="15"/>
  <c r="E183" i="15"/>
  <c r="E185" i="15"/>
  <c r="E199" i="15"/>
  <c r="M199" i="15"/>
  <c r="U199" i="15"/>
  <c r="E209" i="15"/>
  <c r="E210" i="15"/>
  <c r="E211" i="15"/>
  <c r="E213" i="15"/>
  <c r="E214" i="15"/>
  <c r="E216" i="15"/>
  <c r="M216" i="15"/>
  <c r="U216" i="15"/>
  <c r="E217" i="15"/>
  <c r="E218" i="15"/>
  <c r="T91" i="16"/>
  <c r="D93" i="16"/>
  <c r="U102" i="16"/>
  <c r="U165" i="4" s="1"/>
  <c r="D175" i="17"/>
  <c r="D174" i="17"/>
  <c r="D173" i="17"/>
  <c r="D172" i="17"/>
  <c r="D171" i="17"/>
  <c r="D170" i="17"/>
  <c r="D169" i="17"/>
  <c r="D168" i="17"/>
  <c r="D167" i="17"/>
  <c r="D166" i="17"/>
  <c r="Q175" i="17"/>
  <c r="Q174" i="17"/>
  <c r="Q173" i="17"/>
  <c r="Q172" i="17"/>
  <c r="Q170" i="17"/>
  <c r="Q169" i="17"/>
  <c r="Q168" i="17"/>
  <c r="Q167" i="17"/>
  <c r="Q166" i="17"/>
  <c r="Q165" i="17"/>
  <c r="Q164" i="17"/>
  <c r="Q163" i="17"/>
  <c r="Q162" i="17"/>
  <c r="Q161" i="17"/>
  <c r="C5" i="17"/>
  <c r="C226" i="17"/>
  <c r="C217" i="17" s="1"/>
  <c r="K5" i="17"/>
  <c r="K217" i="19" s="1"/>
  <c r="K226" i="17"/>
  <c r="K217" i="17" s="1"/>
  <c r="S5" i="17"/>
  <c r="S171" i="17" s="1"/>
  <c r="S226" i="17"/>
  <c r="S217" i="17" s="1"/>
  <c r="E235" i="17"/>
  <c r="E229" i="17" s="1"/>
  <c r="E184" i="17"/>
  <c r="M235" i="17"/>
  <c r="M229" i="17" s="1"/>
  <c r="M184" i="17"/>
  <c r="U235" i="17"/>
  <c r="U229" i="17" s="1"/>
  <c r="U184" i="17"/>
  <c r="D237" i="17"/>
  <c r="D229" i="17" s="1"/>
  <c r="D190" i="17"/>
  <c r="L237" i="17"/>
  <c r="L229" i="17" s="1"/>
  <c r="L190" i="17"/>
  <c r="T237" i="17"/>
  <c r="T229" i="17" s="1"/>
  <c r="T190" i="17"/>
  <c r="F246" i="17"/>
  <c r="F240" i="17" s="1"/>
  <c r="F203" i="17"/>
  <c r="N246" i="17"/>
  <c r="N240" i="17" s="1"/>
  <c r="N203" i="17"/>
  <c r="V246" i="17"/>
  <c r="V240" i="17" s="1"/>
  <c r="V203" i="17"/>
  <c r="E248" i="17"/>
  <c r="E240" i="17" s="1"/>
  <c r="E209" i="17"/>
  <c r="M248" i="17"/>
  <c r="M240" i="17" s="1"/>
  <c r="M209" i="17"/>
  <c r="U248" i="17"/>
  <c r="U240" i="17" s="1"/>
  <c r="U209" i="17"/>
  <c r="H181" i="13"/>
  <c r="P181" i="13"/>
  <c r="X181" i="13"/>
  <c r="H199" i="13"/>
  <c r="P199" i="13"/>
  <c r="X199" i="13"/>
  <c r="H216" i="13"/>
  <c r="P216" i="13"/>
  <c r="X216" i="13"/>
  <c r="G181" i="14"/>
  <c r="O181" i="14"/>
  <c r="W181" i="14"/>
  <c r="G199" i="14"/>
  <c r="O199" i="14"/>
  <c r="W199" i="14"/>
  <c r="G216" i="14"/>
  <c r="O216" i="14"/>
  <c r="W216" i="14"/>
  <c r="F176" i="15"/>
  <c r="F178" i="15"/>
  <c r="F179" i="15"/>
  <c r="F181" i="15"/>
  <c r="N181" i="15"/>
  <c r="V181" i="15"/>
  <c r="F182" i="15"/>
  <c r="F183" i="15"/>
  <c r="F185" i="15"/>
  <c r="F199" i="15"/>
  <c r="N199" i="15"/>
  <c r="V199" i="15"/>
  <c r="F209" i="15"/>
  <c r="F210" i="15"/>
  <c r="F211" i="15"/>
  <c r="F213" i="15"/>
  <c r="F214" i="15"/>
  <c r="F216" i="15"/>
  <c r="N216" i="15"/>
  <c r="V216" i="15"/>
  <c r="F217" i="15"/>
  <c r="F218" i="15"/>
  <c r="F102" i="16"/>
  <c r="F165" i="4" s="1"/>
  <c r="F92" i="16"/>
  <c r="N102" i="16"/>
  <c r="N165" i="4" s="1"/>
  <c r="N92" i="16"/>
  <c r="V92" i="16"/>
  <c r="F103" i="16"/>
  <c r="F166" i="4" s="1"/>
  <c r="F93" i="16"/>
  <c r="N103" i="16"/>
  <c r="N166" i="4" s="1"/>
  <c r="N93" i="16"/>
  <c r="V103" i="16"/>
  <c r="V166" i="4" s="1"/>
  <c r="V93" i="16"/>
  <c r="U91" i="16"/>
  <c r="R175" i="17"/>
  <c r="R174" i="17"/>
  <c r="R173" i="17"/>
  <c r="R172" i="17"/>
  <c r="R170" i="17"/>
  <c r="R169" i="17"/>
  <c r="R168" i="17"/>
  <c r="R167" i="17"/>
  <c r="R166" i="17"/>
  <c r="R165" i="17"/>
  <c r="R164" i="17"/>
  <c r="R163" i="17"/>
  <c r="R162" i="17"/>
  <c r="R161" i="17"/>
  <c r="H161" i="17"/>
  <c r="P162" i="17"/>
  <c r="H163" i="17"/>
  <c r="P164" i="17"/>
  <c r="B85" i="12"/>
  <c r="J85" i="12"/>
  <c r="R85" i="12"/>
  <c r="B86" i="12"/>
  <c r="R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G34" i="15"/>
  <c r="O34" i="15"/>
  <c r="W34" i="15"/>
  <c r="O181" i="15"/>
  <c r="W181" i="15"/>
  <c r="G199" i="15"/>
  <c r="O199" i="15"/>
  <c r="W199" i="15"/>
  <c r="G209" i="15"/>
  <c r="G210" i="15"/>
  <c r="G211" i="15"/>
  <c r="G213" i="15"/>
  <c r="G214" i="15"/>
  <c r="G216" i="15"/>
  <c r="O216" i="15"/>
  <c r="W216" i="15"/>
  <c r="G217" i="15"/>
  <c r="G218" i="15"/>
  <c r="G102" i="16"/>
  <c r="G165" i="4" s="1"/>
  <c r="G92" i="16"/>
  <c r="O102" i="16"/>
  <c r="O165" i="4" s="1"/>
  <c r="O92" i="16"/>
  <c r="W102" i="16"/>
  <c r="W165" i="4" s="1"/>
  <c r="W92" i="16"/>
  <c r="G103" i="16"/>
  <c r="G166" i="4" s="1"/>
  <c r="G93" i="16"/>
  <c r="O103" i="16"/>
  <c r="O166" i="4" s="1"/>
  <c r="O93" i="16"/>
  <c r="W103" i="16"/>
  <c r="W166" i="4" s="1"/>
  <c r="W93" i="16"/>
  <c r="T92" i="16"/>
  <c r="H93" i="16"/>
  <c r="H175" i="17"/>
  <c r="H174" i="17"/>
  <c r="H173" i="17"/>
  <c r="H172" i="17"/>
  <c r="H170" i="17"/>
  <c r="H169" i="17"/>
  <c r="H168" i="17"/>
  <c r="T175" i="17"/>
  <c r="T174" i="17"/>
  <c r="T173" i="17"/>
  <c r="T172" i="17"/>
  <c r="T171" i="17"/>
  <c r="T170" i="17"/>
  <c r="T169" i="17"/>
  <c r="T168" i="17"/>
  <c r="T167" i="17"/>
  <c r="T166" i="17"/>
  <c r="D162" i="17"/>
  <c r="T162" i="17"/>
  <c r="D164" i="17"/>
  <c r="T164" i="17"/>
  <c r="B199" i="13"/>
  <c r="J199" i="13"/>
  <c r="R199" i="13"/>
  <c r="B216" i="13"/>
  <c r="J216" i="13"/>
  <c r="R216" i="13"/>
  <c r="I199" i="14"/>
  <c r="Q199" i="14"/>
  <c r="Y199" i="14"/>
  <c r="I216" i="14"/>
  <c r="Q216" i="14"/>
  <c r="Y216" i="14"/>
  <c r="H176" i="15"/>
  <c r="H178" i="15"/>
  <c r="H179" i="15"/>
  <c r="H181" i="15"/>
  <c r="P181" i="15"/>
  <c r="X181" i="15"/>
  <c r="H182" i="15"/>
  <c r="H183" i="15"/>
  <c r="H199" i="15"/>
  <c r="P199" i="15"/>
  <c r="X199" i="15"/>
  <c r="H209" i="15"/>
  <c r="H210" i="15"/>
  <c r="H211" i="15"/>
  <c r="H213" i="15"/>
  <c r="H214" i="15"/>
  <c r="H216" i="15"/>
  <c r="P216" i="15"/>
  <c r="X216" i="15"/>
  <c r="H217" i="15"/>
  <c r="H218" i="15"/>
  <c r="K92" i="16"/>
  <c r="S93" i="16"/>
  <c r="I5" i="17"/>
  <c r="I240" i="17"/>
  <c r="I203" i="17"/>
  <c r="Q203" i="17"/>
  <c r="Y203" i="17"/>
  <c r="H217" i="18"/>
  <c r="H175" i="18"/>
  <c r="H174" i="18"/>
  <c r="H173" i="18"/>
  <c r="H172" i="18"/>
  <c r="H170" i="18"/>
  <c r="H169" i="18"/>
  <c r="H168" i="18"/>
  <c r="H167" i="18"/>
  <c r="H165" i="18"/>
  <c r="P217" i="18"/>
  <c r="P175" i="18"/>
  <c r="P174" i="18"/>
  <c r="P173" i="18"/>
  <c r="P172" i="18"/>
  <c r="P170" i="18"/>
  <c r="P169" i="18"/>
  <c r="P168" i="18"/>
  <c r="P167" i="18"/>
  <c r="P165" i="18"/>
  <c r="X217" i="18"/>
  <c r="X175" i="18"/>
  <c r="X174" i="18"/>
  <c r="X173" i="18"/>
  <c r="X172" i="18"/>
  <c r="X170" i="18"/>
  <c r="X169" i="18"/>
  <c r="X168" i="18"/>
  <c r="X167" i="18"/>
  <c r="X165" i="18"/>
  <c r="G223" i="18"/>
  <c r="G166" i="18"/>
  <c r="O223" i="18"/>
  <c r="O166" i="18"/>
  <c r="W223" i="18"/>
  <c r="W166" i="18"/>
  <c r="G226" i="18"/>
  <c r="G171" i="18"/>
  <c r="O226" i="18"/>
  <c r="O171" i="18"/>
  <c r="W226" i="18"/>
  <c r="W171" i="18"/>
  <c r="I235" i="18"/>
  <c r="I184" i="18"/>
  <c r="Q235" i="18"/>
  <c r="Q184" i="18"/>
  <c r="Y235" i="18"/>
  <c r="Y184" i="18"/>
  <c r="H237" i="18"/>
  <c r="H190" i="18"/>
  <c r="P237" i="18"/>
  <c r="P190" i="18"/>
  <c r="X237" i="18"/>
  <c r="X190" i="18"/>
  <c r="B246" i="18"/>
  <c r="B203" i="18"/>
  <c r="J246" i="18"/>
  <c r="J203" i="18"/>
  <c r="R246" i="18"/>
  <c r="R203" i="18"/>
  <c r="I248" i="18"/>
  <c r="I209" i="18"/>
  <c r="Q248" i="18"/>
  <c r="Q209" i="18"/>
  <c r="Y248" i="18"/>
  <c r="Y209" i="18"/>
  <c r="D161" i="18"/>
  <c r="L161" i="18"/>
  <c r="T161" i="18"/>
  <c r="D162" i="18"/>
  <c r="L162" i="18"/>
  <c r="T162" i="18"/>
  <c r="D163" i="18"/>
  <c r="L163" i="18"/>
  <c r="L164" i="18"/>
  <c r="E165" i="18"/>
  <c r="M166" i="18"/>
  <c r="U167" i="18"/>
  <c r="E169" i="18"/>
  <c r="M170" i="18"/>
  <c r="E173" i="18"/>
  <c r="M174" i="18"/>
  <c r="U175" i="18"/>
  <c r="C217" i="19"/>
  <c r="F226" i="19"/>
  <c r="N226" i="19"/>
  <c r="V226" i="19"/>
  <c r="G235" i="19"/>
  <c r="O235" i="19"/>
  <c r="W235" i="19"/>
  <c r="F237" i="19"/>
  <c r="N237" i="19"/>
  <c r="V237" i="19"/>
  <c r="P246" i="19"/>
  <c r="G248" i="19"/>
  <c r="O248" i="19"/>
  <c r="W248" i="19"/>
  <c r="F5" i="17"/>
  <c r="N5" i="17"/>
  <c r="V5" i="17"/>
  <c r="B171" i="17"/>
  <c r="J171" i="17"/>
  <c r="R171" i="17"/>
  <c r="I5" i="18"/>
  <c r="I171" i="18" s="1"/>
  <c r="Q5" i="18"/>
  <c r="Q171" i="18" s="1"/>
  <c r="Y5" i="18"/>
  <c r="Y171" i="18" s="1"/>
  <c r="H223" i="18"/>
  <c r="H166" i="18"/>
  <c r="P223" i="18"/>
  <c r="P166" i="18"/>
  <c r="X223" i="18"/>
  <c r="X166" i="18"/>
  <c r="H226" i="18"/>
  <c r="H171" i="18"/>
  <c r="P226" i="18"/>
  <c r="P171" i="18"/>
  <c r="X226" i="18"/>
  <c r="X171" i="18"/>
  <c r="B235" i="18"/>
  <c r="J235" i="18"/>
  <c r="R235" i="18"/>
  <c r="I237" i="18"/>
  <c r="I190" i="18"/>
  <c r="Q237" i="18"/>
  <c r="Q190" i="18"/>
  <c r="Y237" i="18"/>
  <c r="Y190" i="18"/>
  <c r="C246" i="18"/>
  <c r="K246" i="18"/>
  <c r="S246" i="18"/>
  <c r="B248" i="18"/>
  <c r="B209" i="18"/>
  <c r="J248" i="18"/>
  <c r="J209" i="18"/>
  <c r="R248" i="18"/>
  <c r="R209" i="18"/>
  <c r="E161" i="18"/>
  <c r="M161" i="18"/>
  <c r="U161" i="18"/>
  <c r="E162" i="18"/>
  <c r="U162" i="18"/>
  <c r="E163" i="18"/>
  <c r="U163" i="18"/>
  <c r="E164" i="18"/>
  <c r="M164" i="18"/>
  <c r="U164" i="18"/>
  <c r="D166" i="18"/>
  <c r="L167" i="18"/>
  <c r="T168" i="18"/>
  <c r="D170" i="18"/>
  <c r="T172" i="18"/>
  <c r="D174" i="18"/>
  <c r="L175" i="18"/>
  <c r="S203" i="18"/>
  <c r="E217" i="19"/>
  <c r="U217" i="19"/>
  <c r="G226" i="19"/>
  <c r="O226" i="19"/>
  <c r="W226" i="19"/>
  <c r="G237" i="19"/>
  <c r="O237" i="19"/>
  <c r="W237" i="19"/>
  <c r="I246" i="19"/>
  <c r="Q246" i="19"/>
  <c r="Y246" i="19"/>
  <c r="X248" i="19"/>
  <c r="C190" i="17"/>
  <c r="K190" i="17"/>
  <c r="S190" i="17"/>
  <c r="B5" i="18"/>
  <c r="B166" i="18" s="1"/>
  <c r="J5" i="18"/>
  <c r="R5" i="18"/>
  <c r="R171" i="18" s="1"/>
  <c r="I226" i="18"/>
  <c r="Q226" i="18"/>
  <c r="Y226" i="18"/>
  <c r="C235" i="18"/>
  <c r="K235" i="18"/>
  <c r="S235" i="18"/>
  <c r="B237" i="18"/>
  <c r="J237" i="18"/>
  <c r="R237" i="18"/>
  <c r="D246" i="18"/>
  <c r="L246" i="18"/>
  <c r="T246" i="18"/>
  <c r="C248" i="18"/>
  <c r="K248" i="18"/>
  <c r="S248" i="18"/>
  <c r="E166" i="18"/>
  <c r="M167" i="18"/>
  <c r="U168" i="18"/>
  <c r="E170" i="18"/>
  <c r="U172" i="18"/>
  <c r="E174" i="18"/>
  <c r="T203" i="18"/>
  <c r="H226" i="19"/>
  <c r="P226" i="19"/>
  <c r="X226" i="19"/>
  <c r="I235" i="19"/>
  <c r="Q235" i="19"/>
  <c r="Y235" i="19"/>
  <c r="H237" i="19"/>
  <c r="X190" i="19"/>
  <c r="B246" i="19"/>
  <c r="J246" i="19"/>
  <c r="R246" i="19"/>
  <c r="Y248" i="19"/>
  <c r="D184" i="17"/>
  <c r="L184" i="17"/>
  <c r="T184" i="17"/>
  <c r="D209" i="17"/>
  <c r="L209" i="17"/>
  <c r="T209" i="17"/>
  <c r="C5" i="18"/>
  <c r="C171" i="18" s="1"/>
  <c r="K5" i="18"/>
  <c r="K166" i="18" s="1"/>
  <c r="S5" i="18"/>
  <c r="S171" i="18" s="1"/>
  <c r="B226" i="18"/>
  <c r="J226" i="18"/>
  <c r="R226" i="18"/>
  <c r="D235" i="18"/>
  <c r="L235" i="18"/>
  <c r="T235" i="18"/>
  <c r="C237" i="18"/>
  <c r="K237" i="18"/>
  <c r="S237" i="18"/>
  <c r="E246" i="18"/>
  <c r="E203" i="18"/>
  <c r="M246" i="18"/>
  <c r="M203" i="18"/>
  <c r="U246" i="18"/>
  <c r="U203" i="18"/>
  <c r="D248" i="18"/>
  <c r="D209" i="18"/>
  <c r="L248" i="18"/>
  <c r="L209" i="18"/>
  <c r="T248" i="18"/>
  <c r="T209" i="18"/>
  <c r="G161" i="18"/>
  <c r="O161" i="18"/>
  <c r="W161" i="18"/>
  <c r="G162" i="18"/>
  <c r="O162" i="18"/>
  <c r="W162" i="18"/>
  <c r="G163" i="18"/>
  <c r="O163" i="18"/>
  <c r="D167" i="18"/>
  <c r="L168" i="18"/>
  <c r="T169" i="18"/>
  <c r="J190" i="18"/>
  <c r="C203" i="18"/>
  <c r="I226" i="19"/>
  <c r="Q226" i="19"/>
  <c r="Y226" i="19"/>
  <c r="B229" i="19"/>
  <c r="B192" i="19"/>
  <c r="B191" i="19"/>
  <c r="B188" i="19"/>
  <c r="B187" i="19"/>
  <c r="B185" i="19"/>
  <c r="B183" i="19"/>
  <c r="J235" i="19"/>
  <c r="R235" i="19"/>
  <c r="I237" i="19"/>
  <c r="C246" i="19"/>
  <c r="K246" i="19"/>
  <c r="S246" i="19"/>
  <c r="B248" i="19"/>
  <c r="J248" i="19"/>
  <c r="R248" i="19"/>
  <c r="E203" i="17"/>
  <c r="M203" i="17"/>
  <c r="U203" i="17"/>
  <c r="L217" i="18"/>
  <c r="T217" i="18"/>
  <c r="C226" i="18"/>
  <c r="K226" i="18"/>
  <c r="S226" i="18"/>
  <c r="E235" i="18"/>
  <c r="E184" i="18"/>
  <c r="M235" i="18"/>
  <c r="M184" i="18"/>
  <c r="U235" i="18"/>
  <c r="U184" i="18"/>
  <c r="D237" i="18"/>
  <c r="L237" i="18"/>
  <c r="T237" i="18"/>
  <c r="F246" i="18"/>
  <c r="N246" i="18"/>
  <c r="V246" i="18"/>
  <c r="E248" i="18"/>
  <c r="E209" i="18"/>
  <c r="M248" i="18"/>
  <c r="M209" i="18"/>
  <c r="U248" i="18"/>
  <c r="U209" i="18"/>
  <c r="U165" i="18"/>
  <c r="I166" i="18"/>
  <c r="S166" i="18"/>
  <c r="E167" i="18"/>
  <c r="M168" i="18"/>
  <c r="U169" i="18"/>
  <c r="C184" i="18"/>
  <c r="S184" i="18"/>
  <c r="K190" i="18"/>
  <c r="D203" i="18"/>
  <c r="C209" i="18"/>
  <c r="B226" i="19"/>
  <c r="J226" i="19"/>
  <c r="R226" i="19"/>
  <c r="C229" i="19"/>
  <c r="C192" i="19"/>
  <c r="C191" i="19"/>
  <c r="C188" i="19"/>
  <c r="C187" i="19"/>
  <c r="C185" i="19"/>
  <c r="C183" i="19"/>
  <c r="C178" i="19" s="1"/>
  <c r="K235" i="19"/>
  <c r="S235" i="19"/>
  <c r="B237" i="19"/>
  <c r="J237" i="19"/>
  <c r="R237" i="19"/>
  <c r="C248" i="19"/>
  <c r="K248" i="19"/>
  <c r="S248" i="19"/>
  <c r="E217" i="18"/>
  <c r="M217" i="18"/>
  <c r="U217" i="18"/>
  <c r="D226" i="18"/>
  <c r="L226" i="18"/>
  <c r="T226" i="18"/>
  <c r="F235" i="18"/>
  <c r="N235" i="18"/>
  <c r="V235" i="18"/>
  <c r="E237" i="18"/>
  <c r="E190" i="18"/>
  <c r="M237" i="18"/>
  <c r="M190" i="18"/>
  <c r="U237" i="18"/>
  <c r="U190" i="18"/>
  <c r="G246" i="18"/>
  <c r="G203" i="18"/>
  <c r="O246" i="18"/>
  <c r="O203" i="18"/>
  <c r="W246" i="18"/>
  <c r="W203" i="18"/>
  <c r="F248" i="18"/>
  <c r="F209" i="18"/>
  <c r="N248" i="18"/>
  <c r="N209" i="18"/>
  <c r="V248" i="18"/>
  <c r="V209" i="18"/>
  <c r="L165" i="18"/>
  <c r="L169" i="18"/>
  <c r="T170" i="18"/>
  <c r="D172" i="18"/>
  <c r="L173" i="18"/>
  <c r="T174" i="18"/>
  <c r="D184" i="18"/>
  <c r="T184" i="18"/>
  <c r="L190" i="18"/>
  <c r="F203" i="18"/>
  <c r="K209" i="18"/>
  <c r="M217" i="19"/>
  <c r="C226" i="19"/>
  <c r="K226" i="19"/>
  <c r="S226" i="19"/>
  <c r="C237" i="19"/>
  <c r="K237" i="19"/>
  <c r="S237" i="19"/>
  <c r="G184" i="17"/>
  <c r="O184" i="17"/>
  <c r="W184" i="17"/>
  <c r="G190" i="17"/>
  <c r="O190" i="17"/>
  <c r="W190" i="17"/>
  <c r="G203" i="17"/>
  <c r="O203" i="17"/>
  <c r="W203" i="17"/>
  <c r="G209" i="17"/>
  <c r="O209" i="17"/>
  <c r="W209" i="17"/>
  <c r="F5" i="18"/>
  <c r="F166" i="18" s="1"/>
  <c r="N5" i="18"/>
  <c r="N166" i="18" s="1"/>
  <c r="V5" i="18"/>
  <c r="V166" i="18" s="1"/>
  <c r="E226" i="18"/>
  <c r="M226" i="18"/>
  <c r="U226" i="18"/>
  <c r="G235" i="18"/>
  <c r="G184" i="18"/>
  <c r="O235" i="18"/>
  <c r="O184" i="18"/>
  <c r="W235" i="18"/>
  <c r="W184" i="18"/>
  <c r="F237" i="18"/>
  <c r="N237" i="18"/>
  <c r="V237" i="18"/>
  <c r="H246" i="18"/>
  <c r="H203" i="18"/>
  <c r="P246" i="18"/>
  <c r="P203" i="18"/>
  <c r="X246" i="18"/>
  <c r="X203" i="18"/>
  <c r="G248" i="18"/>
  <c r="G209" i="18"/>
  <c r="O248" i="18"/>
  <c r="O209" i="18"/>
  <c r="W248" i="18"/>
  <c r="W209" i="18"/>
  <c r="M165" i="18"/>
  <c r="U166" i="18"/>
  <c r="E168" i="18"/>
  <c r="M169" i="18"/>
  <c r="U170" i="18"/>
  <c r="E172" i="18"/>
  <c r="M173" i="18"/>
  <c r="U174" i="18"/>
  <c r="F184" i="18"/>
  <c r="V184" i="18"/>
  <c r="N190" i="18"/>
  <c r="S209" i="18"/>
  <c r="N217" i="19"/>
  <c r="D217" i="19"/>
  <c r="D176" i="19"/>
  <c r="D173" i="19"/>
  <c r="D172" i="19"/>
  <c r="D169" i="19"/>
  <c r="D168" i="19"/>
  <c r="D167" i="19"/>
  <c r="D165" i="19"/>
  <c r="D160" i="19" s="1"/>
  <c r="L217" i="19"/>
  <c r="L176" i="19"/>
  <c r="L173" i="19"/>
  <c r="L172" i="19"/>
  <c r="L169" i="19"/>
  <c r="L168" i="19"/>
  <c r="L167" i="19"/>
  <c r="L165" i="19"/>
  <c r="T217" i="19"/>
  <c r="T176" i="19"/>
  <c r="T173" i="19"/>
  <c r="T172" i="19"/>
  <c r="T169" i="19"/>
  <c r="T168" i="19"/>
  <c r="T167" i="19"/>
  <c r="T165" i="19"/>
  <c r="F246" i="19"/>
  <c r="N246" i="19"/>
  <c r="H184" i="17"/>
  <c r="P184" i="17"/>
  <c r="X184" i="17"/>
  <c r="H203" i="17"/>
  <c r="P203" i="17"/>
  <c r="X203" i="17"/>
  <c r="H209" i="17"/>
  <c r="P209" i="17"/>
  <c r="X209" i="17"/>
  <c r="G175" i="18"/>
  <c r="G174" i="18"/>
  <c r="G173" i="18"/>
  <c r="G172" i="18"/>
  <c r="G170" i="18"/>
  <c r="G169" i="18"/>
  <c r="G168" i="18"/>
  <c r="G167" i="18"/>
  <c r="G165" i="18"/>
  <c r="O217" i="18"/>
  <c r="O175" i="18"/>
  <c r="O174" i="18"/>
  <c r="O173" i="18"/>
  <c r="O172" i="18"/>
  <c r="O170" i="18"/>
  <c r="O169" i="18"/>
  <c r="O168" i="18"/>
  <c r="O167" i="18"/>
  <c r="O165" i="18"/>
  <c r="W217" i="18"/>
  <c r="W175" i="18"/>
  <c r="W174" i="18"/>
  <c r="W173" i="18"/>
  <c r="W172" i="18"/>
  <c r="W170" i="18"/>
  <c r="W169" i="18"/>
  <c r="W168" i="18"/>
  <c r="W167" i="18"/>
  <c r="W165" i="18"/>
  <c r="W164" i="18"/>
  <c r="F226" i="18"/>
  <c r="N226" i="18"/>
  <c r="V226" i="18"/>
  <c r="H235" i="18"/>
  <c r="H184" i="18"/>
  <c r="P235" i="18"/>
  <c r="P184" i="18"/>
  <c r="X235" i="18"/>
  <c r="X184" i="18"/>
  <c r="G237" i="18"/>
  <c r="G190" i="18"/>
  <c r="O237" i="18"/>
  <c r="O190" i="18"/>
  <c r="W237" i="18"/>
  <c r="W190" i="18"/>
  <c r="I246" i="18"/>
  <c r="I203" i="18"/>
  <c r="Q246" i="18"/>
  <c r="Q203" i="18"/>
  <c r="Y246" i="18"/>
  <c r="Y203" i="18"/>
  <c r="H248" i="18"/>
  <c r="H209" i="18"/>
  <c r="P248" i="18"/>
  <c r="P209" i="18"/>
  <c r="X248" i="18"/>
  <c r="X209" i="18"/>
  <c r="D165" i="18"/>
  <c r="L166" i="18"/>
  <c r="L170" i="18"/>
  <c r="L174" i="18"/>
  <c r="T175" i="18"/>
  <c r="B190" i="18"/>
  <c r="R190" i="18"/>
  <c r="L203" i="18"/>
  <c r="B217" i="19"/>
  <c r="R217" i="19"/>
  <c r="E226" i="19"/>
  <c r="M226" i="19"/>
  <c r="U226" i="19"/>
  <c r="F229" i="19"/>
  <c r="F192" i="19"/>
  <c r="F188" i="19"/>
  <c r="F183" i="19"/>
  <c r="N229" i="19"/>
  <c r="N192" i="19"/>
  <c r="N191" i="19"/>
  <c r="N190" i="19"/>
  <c r="N188" i="19"/>
  <c r="N187" i="19"/>
  <c r="N185" i="19"/>
  <c r="N183" i="19"/>
  <c r="V235" i="19"/>
  <c r="G246" i="19"/>
  <c r="O246" i="19"/>
  <c r="N248" i="19"/>
  <c r="V248" i="19"/>
  <c r="H61" i="19"/>
  <c r="P61" i="19"/>
  <c r="X61" i="19"/>
  <c r="B165" i="19"/>
  <c r="J165" i="19"/>
  <c r="R165" i="19"/>
  <c r="B167" i="19"/>
  <c r="J167" i="19"/>
  <c r="R167" i="19"/>
  <c r="B168" i="19"/>
  <c r="J168" i="19"/>
  <c r="R168" i="19"/>
  <c r="B169" i="19"/>
  <c r="J169" i="19"/>
  <c r="R169" i="19"/>
  <c r="B171" i="19"/>
  <c r="J171" i="19"/>
  <c r="R171" i="19"/>
  <c r="B172" i="19"/>
  <c r="J172" i="19"/>
  <c r="R172" i="19"/>
  <c r="B173" i="19"/>
  <c r="J173" i="19"/>
  <c r="R173" i="19"/>
  <c r="B176" i="19"/>
  <c r="J176" i="19"/>
  <c r="R176" i="19"/>
  <c r="B184" i="19"/>
  <c r="B190" i="19"/>
  <c r="B203" i="19"/>
  <c r="J203" i="19"/>
  <c r="R203" i="19"/>
  <c r="B209" i="19"/>
  <c r="J209" i="19"/>
  <c r="R209" i="19"/>
  <c r="B235" i="19"/>
  <c r="N235" i="19"/>
  <c r="X235" i="19"/>
  <c r="H246" i="19"/>
  <c r="F248" i="19"/>
  <c r="P248" i="19"/>
  <c r="K76" i="20"/>
  <c r="K167" i="4" s="1"/>
  <c r="C77" i="20"/>
  <c r="C168" i="4" s="1"/>
  <c r="C69" i="20"/>
  <c r="K77" i="20"/>
  <c r="K168" i="4" s="1"/>
  <c r="K69" i="20"/>
  <c r="S77" i="20"/>
  <c r="S168" i="4" s="1"/>
  <c r="S69" i="20"/>
  <c r="C78" i="20"/>
  <c r="C169" i="4" s="1"/>
  <c r="C70" i="20"/>
  <c r="K78" i="20"/>
  <c r="K169" i="4" s="1"/>
  <c r="K70" i="20"/>
  <c r="S78" i="20"/>
  <c r="S169" i="4" s="1"/>
  <c r="S70" i="20"/>
  <c r="C79" i="20"/>
  <c r="C170" i="4" s="1"/>
  <c r="C71" i="20"/>
  <c r="K79" i="20"/>
  <c r="K170" i="4" s="1"/>
  <c r="K71" i="20"/>
  <c r="S79" i="20"/>
  <c r="S170" i="4" s="1"/>
  <c r="S71" i="20"/>
  <c r="F69" i="20"/>
  <c r="Y69" i="20"/>
  <c r="X70" i="20"/>
  <c r="V71" i="20"/>
  <c r="Q79" i="20"/>
  <c r="Q170" i="4" s="1"/>
  <c r="C205" i="21"/>
  <c r="K205" i="21"/>
  <c r="S205" i="21"/>
  <c r="G5" i="19"/>
  <c r="O5" i="19"/>
  <c r="W5" i="19"/>
  <c r="I61" i="19"/>
  <c r="Q61" i="19"/>
  <c r="Y61" i="19"/>
  <c r="C165" i="19"/>
  <c r="K165" i="19"/>
  <c r="S165" i="19"/>
  <c r="C167" i="19"/>
  <c r="K167" i="19"/>
  <c r="S167" i="19"/>
  <c r="C168" i="19"/>
  <c r="K168" i="19"/>
  <c r="S168" i="19"/>
  <c r="C169" i="19"/>
  <c r="K169" i="19"/>
  <c r="S169" i="19"/>
  <c r="C171" i="19"/>
  <c r="K171" i="19"/>
  <c r="S171" i="19"/>
  <c r="C172" i="19"/>
  <c r="K172" i="19"/>
  <c r="S172" i="19"/>
  <c r="C173" i="19"/>
  <c r="K173" i="19"/>
  <c r="S173" i="19"/>
  <c r="C176" i="19"/>
  <c r="K176" i="19"/>
  <c r="S176" i="19"/>
  <c r="C184" i="19"/>
  <c r="C190" i="19"/>
  <c r="S190" i="19"/>
  <c r="C203" i="19"/>
  <c r="K203" i="19"/>
  <c r="S203" i="19"/>
  <c r="C209" i="19"/>
  <c r="K209" i="19"/>
  <c r="S209" i="19"/>
  <c r="C235" i="19"/>
  <c r="Q248" i="19"/>
  <c r="H69" i="20"/>
  <c r="Y70" i="20"/>
  <c r="X71" i="20"/>
  <c r="P78" i="20"/>
  <c r="P169" i="4" s="1"/>
  <c r="D205" i="21"/>
  <c r="L205" i="21"/>
  <c r="T205" i="21"/>
  <c r="H5" i="19"/>
  <c r="P5" i="19"/>
  <c r="X5" i="19"/>
  <c r="J61" i="19"/>
  <c r="J190" i="19" s="1"/>
  <c r="R61" i="19"/>
  <c r="R190" i="19" s="1"/>
  <c r="D171" i="19"/>
  <c r="L171" i="19"/>
  <c r="T171" i="19"/>
  <c r="D183" i="19"/>
  <c r="L183" i="19"/>
  <c r="T183" i="19"/>
  <c r="D185" i="19"/>
  <c r="L185" i="19"/>
  <c r="T185" i="19"/>
  <c r="D187" i="19"/>
  <c r="L187" i="19"/>
  <c r="T187" i="19"/>
  <c r="D188" i="19"/>
  <c r="L188" i="19"/>
  <c r="T188" i="19"/>
  <c r="D191" i="19"/>
  <c r="L191" i="19"/>
  <c r="T191" i="19"/>
  <c r="D192" i="19"/>
  <c r="L192" i="19"/>
  <c r="T192" i="19"/>
  <c r="D226" i="19"/>
  <c r="L226" i="19"/>
  <c r="T226" i="19"/>
  <c r="F235" i="19"/>
  <c r="P235" i="19"/>
  <c r="X237" i="19"/>
  <c r="V246" i="19"/>
  <c r="H248" i="19"/>
  <c r="I69" i="20"/>
  <c r="H70" i="20"/>
  <c r="Y71" i="20"/>
  <c r="Q78" i="20"/>
  <c r="Q169" i="4" s="1"/>
  <c r="I5" i="19"/>
  <c r="I171" i="19" s="1"/>
  <c r="Q5" i="19"/>
  <c r="Q171" i="19" s="1"/>
  <c r="Y5" i="19"/>
  <c r="Y171" i="19" s="1"/>
  <c r="K61" i="19"/>
  <c r="K190" i="19" s="1"/>
  <c r="S61" i="19"/>
  <c r="E165" i="19"/>
  <c r="M165" i="19"/>
  <c r="U165" i="19"/>
  <c r="E167" i="19"/>
  <c r="M167" i="19"/>
  <c r="U167" i="19"/>
  <c r="E168" i="19"/>
  <c r="M168" i="19"/>
  <c r="U168" i="19"/>
  <c r="E169" i="19"/>
  <c r="M169" i="19"/>
  <c r="U169" i="19"/>
  <c r="E171" i="19"/>
  <c r="M171" i="19"/>
  <c r="U171" i="19"/>
  <c r="E172" i="19"/>
  <c r="M172" i="19"/>
  <c r="U172" i="19"/>
  <c r="E173" i="19"/>
  <c r="M173" i="19"/>
  <c r="U173" i="19"/>
  <c r="E176" i="19"/>
  <c r="M176" i="19"/>
  <c r="U176" i="19"/>
  <c r="E183" i="19"/>
  <c r="E178" i="19" s="1"/>
  <c r="M183" i="19"/>
  <c r="U183" i="19"/>
  <c r="U178" i="19" s="1"/>
  <c r="E185" i="19"/>
  <c r="M185" i="19"/>
  <c r="U185" i="19"/>
  <c r="E187" i="19"/>
  <c r="M187" i="19"/>
  <c r="U187" i="19"/>
  <c r="E188" i="19"/>
  <c r="M188" i="19"/>
  <c r="U188" i="19"/>
  <c r="E191" i="19"/>
  <c r="M191" i="19"/>
  <c r="U191" i="19"/>
  <c r="E192" i="19"/>
  <c r="M192" i="19"/>
  <c r="U192" i="19"/>
  <c r="Y237" i="19"/>
  <c r="W246" i="19"/>
  <c r="I248" i="19"/>
  <c r="N69" i="20"/>
  <c r="H71" i="20"/>
  <c r="P77" i="20"/>
  <c r="P168" i="4" s="1"/>
  <c r="D246" i="19"/>
  <c r="L246" i="19"/>
  <c r="T246" i="19"/>
  <c r="F184" i="19"/>
  <c r="N184" i="19"/>
  <c r="F203" i="19"/>
  <c r="N203" i="19"/>
  <c r="N209" i="19"/>
  <c r="V209" i="19"/>
  <c r="H235" i="19"/>
  <c r="P237" i="19"/>
  <c r="X246" i="19"/>
  <c r="G77" i="20"/>
  <c r="G168" i="4" s="1"/>
  <c r="G69" i="20"/>
  <c r="O77" i="20"/>
  <c r="O168" i="4" s="1"/>
  <c r="O69" i="20"/>
  <c r="W77" i="20"/>
  <c r="W168" i="4" s="1"/>
  <c r="W69" i="20"/>
  <c r="G78" i="20"/>
  <c r="G169" i="4" s="1"/>
  <c r="G70" i="20"/>
  <c r="O70" i="20"/>
  <c r="W78" i="20"/>
  <c r="W169" i="4" s="1"/>
  <c r="W70" i="20"/>
  <c r="G71" i="20"/>
  <c r="O71" i="20"/>
  <c r="W71" i="20"/>
  <c r="N70" i="20"/>
  <c r="I71" i="20"/>
  <c r="Q77" i="20"/>
  <c r="D235" i="19"/>
  <c r="L235" i="19"/>
  <c r="T235" i="19"/>
  <c r="E246" i="19"/>
  <c r="M246" i="19"/>
  <c r="U246" i="19"/>
  <c r="D248" i="19"/>
  <c r="L248" i="19"/>
  <c r="T248" i="19"/>
  <c r="G183" i="19"/>
  <c r="O183" i="19"/>
  <c r="W183" i="19"/>
  <c r="G184" i="19"/>
  <c r="O184" i="19"/>
  <c r="W184" i="19"/>
  <c r="G185" i="19"/>
  <c r="O185" i="19"/>
  <c r="W185" i="19"/>
  <c r="G187" i="19"/>
  <c r="O187" i="19"/>
  <c r="W187" i="19"/>
  <c r="G188" i="19"/>
  <c r="O188" i="19"/>
  <c r="W188" i="19"/>
  <c r="G190" i="19"/>
  <c r="O190" i="19"/>
  <c r="W190" i="19"/>
  <c r="G191" i="19"/>
  <c r="O191" i="19"/>
  <c r="W191" i="19"/>
  <c r="G192" i="19"/>
  <c r="O192" i="19"/>
  <c r="W192" i="19"/>
  <c r="G203" i="19"/>
  <c r="O203" i="19"/>
  <c r="Q237" i="19"/>
  <c r="N71" i="20"/>
  <c r="G163" i="23"/>
  <c r="G151" i="23"/>
  <c r="G161" i="23"/>
  <c r="G155" i="23"/>
  <c r="G154" i="23"/>
  <c r="G158" i="23"/>
  <c r="V61" i="19"/>
  <c r="E235" i="19"/>
  <c r="M235" i="19"/>
  <c r="U235" i="19"/>
  <c r="D237" i="19"/>
  <c r="L237" i="19"/>
  <c r="T237" i="19"/>
  <c r="E248" i="19"/>
  <c r="M248" i="19"/>
  <c r="U248" i="19"/>
  <c r="H171" i="19"/>
  <c r="X171" i="19"/>
  <c r="P203" i="19"/>
  <c r="X209" i="19"/>
  <c r="V69" i="20"/>
  <c r="P71" i="20"/>
  <c r="I205" i="21"/>
  <c r="Q205" i="21"/>
  <c r="Y205" i="21"/>
  <c r="E237" i="19"/>
  <c r="M237" i="19"/>
  <c r="U237" i="19"/>
  <c r="Y209" i="19"/>
  <c r="B77" i="20"/>
  <c r="B168" i="4" s="1"/>
  <c r="B69" i="20"/>
  <c r="J77" i="20"/>
  <c r="J168" i="4" s="1"/>
  <c r="J69" i="20"/>
  <c r="R77" i="20"/>
  <c r="R168" i="4" s="1"/>
  <c r="R69" i="20"/>
  <c r="B78" i="20"/>
  <c r="B169" i="4" s="1"/>
  <c r="B70" i="20"/>
  <c r="J78" i="20"/>
  <c r="J169" i="4" s="1"/>
  <c r="J70" i="20"/>
  <c r="R78" i="20"/>
  <c r="R169" i="4" s="1"/>
  <c r="R70" i="20"/>
  <c r="B71" i="20"/>
  <c r="J71" i="20"/>
  <c r="R71" i="20"/>
  <c r="V70" i="20"/>
  <c r="J205" i="21"/>
  <c r="R205" i="21"/>
  <c r="D69" i="20"/>
  <c r="L69" i="20"/>
  <c r="T69" i="20"/>
  <c r="D70" i="20"/>
  <c r="L70" i="20"/>
  <c r="T70" i="20"/>
  <c r="D71" i="20"/>
  <c r="L71" i="20"/>
  <c r="T71" i="20"/>
  <c r="B141" i="21"/>
  <c r="B132" i="21" s="1"/>
  <c r="J141" i="21"/>
  <c r="J132" i="21" s="1"/>
  <c r="R141" i="21"/>
  <c r="R132" i="21" s="1"/>
  <c r="B153" i="21"/>
  <c r="J153" i="21"/>
  <c r="R153" i="21"/>
  <c r="B157" i="21"/>
  <c r="J157" i="21"/>
  <c r="R157" i="21"/>
  <c r="B160" i="21"/>
  <c r="J160" i="21"/>
  <c r="R160" i="21"/>
  <c r="B171" i="21"/>
  <c r="J171" i="21"/>
  <c r="R171" i="21"/>
  <c r="B175" i="21"/>
  <c r="J175" i="21"/>
  <c r="R175" i="21"/>
  <c r="I192" i="22"/>
  <c r="Q192" i="22"/>
  <c r="Y192" i="22"/>
  <c r="G213" i="22"/>
  <c r="O213" i="22"/>
  <c r="W213" i="22"/>
  <c r="H141" i="22"/>
  <c r="H132" i="22" s="1"/>
  <c r="P141" i="22"/>
  <c r="P132" i="22" s="1"/>
  <c r="X141" i="22"/>
  <c r="X132" i="22" s="1"/>
  <c r="H153" i="22"/>
  <c r="D157" i="22"/>
  <c r="N157" i="22"/>
  <c r="X157" i="22"/>
  <c r="L160" i="22"/>
  <c r="V160" i="22"/>
  <c r="H171" i="22"/>
  <c r="T171" i="22"/>
  <c r="F175" i="22"/>
  <c r="P175" i="22"/>
  <c r="D192" i="22"/>
  <c r="N192" i="22"/>
  <c r="V201" i="22"/>
  <c r="H202" i="22"/>
  <c r="F203" i="22"/>
  <c r="P203" i="22"/>
  <c r="D211" i="22"/>
  <c r="P211" i="22"/>
  <c r="E213" i="22"/>
  <c r="S213" i="22"/>
  <c r="D158" i="23"/>
  <c r="D153" i="23"/>
  <c r="D163" i="23"/>
  <c r="D157" i="23"/>
  <c r="D151" i="23"/>
  <c r="D161" i="23"/>
  <c r="D155" i="23"/>
  <c r="D154" i="23"/>
  <c r="Q163" i="23"/>
  <c r="Q151" i="23"/>
  <c r="Q161" i="23"/>
  <c r="Q155" i="23"/>
  <c r="Q154" i="23"/>
  <c r="Q158" i="23"/>
  <c r="B163" i="23"/>
  <c r="B161" i="23"/>
  <c r="B158" i="23"/>
  <c r="B155" i="23"/>
  <c r="B154" i="23"/>
  <c r="B151" i="23"/>
  <c r="J163" i="23"/>
  <c r="J161" i="23"/>
  <c r="J158" i="23"/>
  <c r="J155" i="23"/>
  <c r="J154" i="23"/>
  <c r="J151" i="23"/>
  <c r="R163" i="23"/>
  <c r="R161" i="23"/>
  <c r="R158" i="23"/>
  <c r="R155" i="23"/>
  <c r="R154" i="23"/>
  <c r="R151" i="23"/>
  <c r="G205" i="23"/>
  <c r="E69" i="20"/>
  <c r="M69" i="20"/>
  <c r="U69" i="20"/>
  <c r="E70" i="20"/>
  <c r="M70" i="20"/>
  <c r="U70" i="20"/>
  <c r="E71" i="20"/>
  <c r="M71" i="20"/>
  <c r="U71" i="20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B192" i="22"/>
  <c r="J192" i="22"/>
  <c r="R192" i="22"/>
  <c r="I141" i="22"/>
  <c r="I132" i="22" s="1"/>
  <c r="Q141" i="22"/>
  <c r="Q132" i="22" s="1"/>
  <c r="Y141" i="22"/>
  <c r="Y132" i="22" s="1"/>
  <c r="S153" i="22"/>
  <c r="E157" i="22"/>
  <c r="O157" i="22"/>
  <c r="C160" i="22"/>
  <c r="M160" i="22"/>
  <c r="W160" i="22"/>
  <c r="K171" i="22"/>
  <c r="U171" i="22"/>
  <c r="G175" i="22"/>
  <c r="E192" i="22"/>
  <c r="O192" i="22"/>
  <c r="C201" i="22"/>
  <c r="W201" i="22"/>
  <c r="G203" i="22"/>
  <c r="S203" i="22"/>
  <c r="S211" i="22"/>
  <c r="T213" i="22"/>
  <c r="G144" i="23"/>
  <c r="G143" i="23"/>
  <c r="G140" i="23"/>
  <c r="G139" i="23"/>
  <c r="G137" i="23"/>
  <c r="O143" i="23"/>
  <c r="O144" i="23"/>
  <c r="O140" i="23"/>
  <c r="O139" i="23"/>
  <c r="O137" i="23"/>
  <c r="W144" i="23"/>
  <c r="W143" i="23"/>
  <c r="W140" i="23"/>
  <c r="W139" i="23"/>
  <c r="W137" i="23"/>
  <c r="G141" i="23"/>
  <c r="G192" i="23"/>
  <c r="G183" i="23" s="1"/>
  <c r="O192" i="23"/>
  <c r="O183" i="23" s="1"/>
  <c r="O141" i="23"/>
  <c r="W192" i="23"/>
  <c r="W183" i="23" s="1"/>
  <c r="W141" i="23"/>
  <c r="P205" i="23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G211" i="22"/>
  <c r="O211" i="22"/>
  <c r="W211" i="22"/>
  <c r="I213" i="22"/>
  <c r="I175" i="22"/>
  <c r="Q213" i="22"/>
  <c r="Q175" i="22"/>
  <c r="Y213" i="22"/>
  <c r="Y175" i="22"/>
  <c r="K153" i="22"/>
  <c r="F157" i="22"/>
  <c r="P157" i="22"/>
  <c r="N160" i="22"/>
  <c r="X160" i="22"/>
  <c r="L171" i="22"/>
  <c r="F192" i="22"/>
  <c r="N201" i="22"/>
  <c r="X201" i="22"/>
  <c r="L202" i="22"/>
  <c r="V202" i="22"/>
  <c r="H203" i="22"/>
  <c r="T203" i="22"/>
  <c r="F211" i="22"/>
  <c r="U213" i="22"/>
  <c r="H161" i="23"/>
  <c r="H155" i="23"/>
  <c r="H154" i="23"/>
  <c r="H158" i="23"/>
  <c r="H163" i="23"/>
  <c r="H146" i="23" s="1"/>
  <c r="H151" i="23"/>
  <c r="N205" i="23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B213" i="22"/>
  <c r="B175" i="22"/>
  <c r="J213" i="22"/>
  <c r="J175" i="22"/>
  <c r="R213" i="22"/>
  <c r="R175" i="22"/>
  <c r="C141" i="22"/>
  <c r="C132" i="22" s="1"/>
  <c r="K141" i="22"/>
  <c r="K132" i="22" s="1"/>
  <c r="S141" i="22"/>
  <c r="S132" i="22" s="1"/>
  <c r="G157" i="22"/>
  <c r="S157" i="22"/>
  <c r="E160" i="22"/>
  <c r="O160" i="22"/>
  <c r="C171" i="22"/>
  <c r="M171" i="22"/>
  <c r="W171" i="22"/>
  <c r="K175" i="22"/>
  <c r="G192" i="22"/>
  <c r="O201" i="22"/>
  <c r="C202" i="22"/>
  <c r="M202" i="22"/>
  <c r="W202" i="22"/>
  <c r="K203" i="22"/>
  <c r="U203" i="22"/>
  <c r="X213" i="22"/>
  <c r="I161" i="23"/>
  <c r="I155" i="23"/>
  <c r="I154" i="23"/>
  <c r="I158" i="23"/>
  <c r="I163" i="23"/>
  <c r="I151" i="23"/>
  <c r="I146" i="23" s="1"/>
  <c r="W154" i="23"/>
  <c r="W158" i="23"/>
  <c r="W163" i="23"/>
  <c r="W151" i="23"/>
  <c r="W161" i="23"/>
  <c r="W155" i="23"/>
  <c r="D194" i="23"/>
  <c r="L194" i="23"/>
  <c r="O205" i="23"/>
  <c r="F141" i="21"/>
  <c r="F132" i="21" s="1"/>
  <c r="N141" i="21"/>
  <c r="N132" i="21" s="1"/>
  <c r="V141" i="21"/>
  <c r="V132" i="21" s="1"/>
  <c r="F171" i="21"/>
  <c r="N171" i="21"/>
  <c r="V171" i="21"/>
  <c r="F175" i="21"/>
  <c r="N175" i="21"/>
  <c r="V175" i="21"/>
  <c r="I211" i="22"/>
  <c r="I171" i="22"/>
  <c r="Q211" i="22"/>
  <c r="Q171" i="22"/>
  <c r="Y211" i="22"/>
  <c r="Y171" i="22"/>
  <c r="L141" i="22"/>
  <c r="L132" i="22" s="1"/>
  <c r="T141" i="22"/>
  <c r="T132" i="22" s="1"/>
  <c r="X171" i="22"/>
  <c r="L175" i="22"/>
  <c r="F201" i="22"/>
  <c r="P201" i="22"/>
  <c r="B144" i="23"/>
  <c r="B143" i="23"/>
  <c r="B140" i="23"/>
  <c r="B139" i="23"/>
  <c r="B137" i="23"/>
  <c r="J144" i="23"/>
  <c r="J143" i="23"/>
  <c r="J140" i="23"/>
  <c r="J139" i="23"/>
  <c r="J137" i="23"/>
  <c r="J132" i="23" s="1"/>
  <c r="R144" i="23"/>
  <c r="R143" i="23"/>
  <c r="R140" i="23"/>
  <c r="R139" i="23"/>
  <c r="R137" i="23"/>
  <c r="B192" i="23"/>
  <c r="B183" i="23" s="1"/>
  <c r="B141" i="23"/>
  <c r="J192" i="23"/>
  <c r="J183" i="23" s="1"/>
  <c r="J141" i="23"/>
  <c r="R192" i="23"/>
  <c r="R183" i="23" s="1"/>
  <c r="R141" i="23"/>
  <c r="X158" i="23"/>
  <c r="X163" i="23"/>
  <c r="X151" i="23"/>
  <c r="X161" i="23"/>
  <c r="X155" i="23"/>
  <c r="X154" i="23"/>
  <c r="F201" i="23"/>
  <c r="F48" i="23"/>
  <c r="F153" i="23" s="1"/>
  <c r="N201" i="23"/>
  <c r="N48" i="23"/>
  <c r="N157" i="23" s="1"/>
  <c r="V153" i="23"/>
  <c r="V48" i="23"/>
  <c r="V157" i="23" s="1"/>
  <c r="V201" i="23"/>
  <c r="F160" i="23"/>
  <c r="C179" i="23"/>
  <c r="C176" i="23"/>
  <c r="C172" i="23"/>
  <c r="C170" i="23"/>
  <c r="K179" i="23"/>
  <c r="K176" i="23"/>
  <c r="K172" i="23"/>
  <c r="K170" i="23"/>
  <c r="S179" i="23"/>
  <c r="S176" i="23"/>
  <c r="S172" i="23"/>
  <c r="S170" i="23"/>
  <c r="P183" i="23"/>
  <c r="G141" i="21"/>
  <c r="G132" i="21" s="1"/>
  <c r="O141" i="21"/>
  <c r="O132" i="21" s="1"/>
  <c r="W141" i="21"/>
  <c r="W132" i="21" s="1"/>
  <c r="G175" i="21"/>
  <c r="O175" i="21"/>
  <c r="W175" i="21"/>
  <c r="I201" i="22"/>
  <c r="I153" i="22"/>
  <c r="Q201" i="22"/>
  <c r="Q153" i="22"/>
  <c r="Y201" i="22"/>
  <c r="Y153" i="22"/>
  <c r="I202" i="22"/>
  <c r="I157" i="22"/>
  <c r="Q202" i="22"/>
  <c r="Q157" i="22"/>
  <c r="Y202" i="22"/>
  <c r="Y157" i="22"/>
  <c r="I203" i="22"/>
  <c r="I160" i="22"/>
  <c r="Q203" i="22"/>
  <c r="Q160" i="22"/>
  <c r="Y203" i="22"/>
  <c r="Y160" i="22"/>
  <c r="B211" i="22"/>
  <c r="B171" i="22"/>
  <c r="J211" i="22"/>
  <c r="J171" i="22"/>
  <c r="R211" i="22"/>
  <c r="R171" i="22"/>
  <c r="M141" i="22"/>
  <c r="M132" i="22" s="1"/>
  <c r="U141" i="22"/>
  <c r="U132" i="22" s="1"/>
  <c r="O171" i="22"/>
  <c r="C175" i="22"/>
  <c r="M175" i="22"/>
  <c r="G201" i="22"/>
  <c r="C144" i="23"/>
  <c r="C143" i="23"/>
  <c r="C140" i="23"/>
  <c r="C139" i="23"/>
  <c r="C137" i="23"/>
  <c r="K144" i="23"/>
  <c r="K143" i="23"/>
  <c r="K140" i="23"/>
  <c r="K139" i="23"/>
  <c r="K137" i="23"/>
  <c r="S144" i="23"/>
  <c r="S143" i="23"/>
  <c r="S140" i="23"/>
  <c r="S139" i="23"/>
  <c r="S137" i="23"/>
  <c r="C192" i="23"/>
  <c r="C183" i="23" s="1"/>
  <c r="C141" i="23"/>
  <c r="K192" i="23"/>
  <c r="K183" i="23" s="1"/>
  <c r="K141" i="23"/>
  <c r="S192" i="23"/>
  <c r="S183" i="23" s="1"/>
  <c r="S141" i="23"/>
  <c r="L160" i="23"/>
  <c r="L154" i="23"/>
  <c r="L158" i="23"/>
  <c r="L153" i="23"/>
  <c r="L163" i="23"/>
  <c r="L157" i="23"/>
  <c r="L151" i="23"/>
  <c r="L161" i="23"/>
  <c r="L155" i="23"/>
  <c r="Y158" i="23"/>
  <c r="Y163" i="23"/>
  <c r="Y151" i="23"/>
  <c r="Y161" i="23"/>
  <c r="Y155" i="23"/>
  <c r="Y154" i="23"/>
  <c r="G201" i="23"/>
  <c r="G153" i="23"/>
  <c r="G160" i="23"/>
  <c r="N194" i="23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B201" i="22"/>
  <c r="J201" i="22"/>
  <c r="R201" i="22"/>
  <c r="B202" i="22"/>
  <c r="B157" i="22"/>
  <c r="J202" i="22"/>
  <c r="J157" i="22"/>
  <c r="R202" i="22"/>
  <c r="R157" i="22"/>
  <c r="B203" i="22"/>
  <c r="B160" i="22"/>
  <c r="J203" i="22"/>
  <c r="J160" i="22"/>
  <c r="R203" i="22"/>
  <c r="R160" i="22"/>
  <c r="V141" i="22"/>
  <c r="V132" i="22" s="1"/>
  <c r="D175" i="22"/>
  <c r="N175" i="22"/>
  <c r="D143" i="23"/>
  <c r="D140" i="23"/>
  <c r="D139" i="23"/>
  <c r="D137" i="23"/>
  <c r="D144" i="23"/>
  <c r="L144" i="23"/>
  <c r="L140" i="23"/>
  <c r="L139" i="23"/>
  <c r="L137" i="23"/>
  <c r="L143" i="23"/>
  <c r="T140" i="23"/>
  <c r="T139" i="23"/>
  <c r="T137" i="23"/>
  <c r="T144" i="23"/>
  <c r="T143" i="23"/>
  <c r="D192" i="23"/>
  <c r="D183" i="23" s="1"/>
  <c r="D141" i="23"/>
  <c r="L192" i="23"/>
  <c r="L183" i="23" s="1"/>
  <c r="L141" i="23"/>
  <c r="T192" i="23"/>
  <c r="T183" i="23" s="1"/>
  <c r="T141" i="23"/>
  <c r="O158" i="23"/>
  <c r="O163" i="23"/>
  <c r="O151" i="23"/>
  <c r="O161" i="23"/>
  <c r="O155" i="23"/>
  <c r="O154" i="23"/>
  <c r="X153" i="23"/>
  <c r="H160" i="23"/>
  <c r="I141" i="21"/>
  <c r="I132" i="21" s="1"/>
  <c r="Q141" i="21"/>
  <c r="Q132" i="21" s="1"/>
  <c r="Y141" i="21"/>
  <c r="Y132" i="21" s="1"/>
  <c r="I153" i="21"/>
  <c r="Q153" i="21"/>
  <c r="Y153" i="21"/>
  <c r="I157" i="21"/>
  <c r="Q157" i="21"/>
  <c r="Y157" i="21"/>
  <c r="I160" i="21"/>
  <c r="Q160" i="21"/>
  <c r="Y160" i="21"/>
  <c r="I171" i="21"/>
  <c r="Q171" i="21"/>
  <c r="Y171" i="21"/>
  <c r="I175" i="21"/>
  <c r="Q175" i="21"/>
  <c r="Y175" i="21"/>
  <c r="V213" i="22"/>
  <c r="W141" i="22"/>
  <c r="W132" i="22" s="1"/>
  <c r="G171" i="22"/>
  <c r="O175" i="22"/>
  <c r="P163" i="23"/>
  <c r="P151" i="23"/>
  <c r="P161" i="23"/>
  <c r="P155" i="23"/>
  <c r="P154" i="23"/>
  <c r="P158" i="23"/>
  <c r="Y153" i="23"/>
  <c r="I160" i="23"/>
  <c r="F205" i="23"/>
  <c r="V176" i="23"/>
  <c r="V170" i="23"/>
  <c r="V175" i="23"/>
  <c r="V172" i="23"/>
  <c r="V179" i="23"/>
  <c r="E48" i="23"/>
  <c r="E153" i="23" s="1"/>
  <c r="M48" i="23"/>
  <c r="M153" i="23" s="1"/>
  <c r="U48" i="23"/>
  <c r="U160" i="23" s="1"/>
  <c r="C201" i="23"/>
  <c r="C194" i="23" s="1"/>
  <c r="C153" i="23"/>
  <c r="K201" i="23"/>
  <c r="K153" i="23"/>
  <c r="S201" i="23"/>
  <c r="S153" i="23"/>
  <c r="C202" i="23"/>
  <c r="C157" i="23"/>
  <c r="K202" i="23"/>
  <c r="K157" i="23"/>
  <c r="S202" i="23"/>
  <c r="S157" i="23"/>
  <c r="C203" i="23"/>
  <c r="C160" i="23"/>
  <c r="K203" i="23"/>
  <c r="K160" i="23"/>
  <c r="S203" i="23"/>
  <c r="S160" i="23"/>
  <c r="E99" i="23"/>
  <c r="M99" i="23"/>
  <c r="M175" i="23" s="1"/>
  <c r="U99" i="23"/>
  <c r="F143" i="23"/>
  <c r="P143" i="23"/>
  <c r="N144" i="23"/>
  <c r="X144" i="23"/>
  <c r="T151" i="23"/>
  <c r="P153" i="23"/>
  <c r="H157" i="23"/>
  <c r="T157" i="23"/>
  <c r="D160" i="23"/>
  <c r="N160" i="23"/>
  <c r="X160" i="23"/>
  <c r="T163" i="23"/>
  <c r="D170" i="23"/>
  <c r="X170" i="23"/>
  <c r="L171" i="23"/>
  <c r="V171" i="23"/>
  <c r="H172" i="23"/>
  <c r="T172" i="23"/>
  <c r="P175" i="23"/>
  <c r="D176" i="23"/>
  <c r="X176" i="23"/>
  <c r="L179" i="23"/>
  <c r="F192" i="23"/>
  <c r="F183" i="23" s="1"/>
  <c r="F203" i="23"/>
  <c r="P203" i="23"/>
  <c r="P194" i="23" s="1"/>
  <c r="V211" i="23"/>
  <c r="V205" i="23" s="1"/>
  <c r="H213" i="23"/>
  <c r="H205" i="23" s="1"/>
  <c r="T213" i="23"/>
  <c r="T205" i="23" s="1"/>
  <c r="G68" i="24"/>
  <c r="F69" i="24"/>
  <c r="F99" i="23"/>
  <c r="F171" i="23" s="1"/>
  <c r="N99" i="23"/>
  <c r="H137" i="23"/>
  <c r="P137" i="23"/>
  <c r="X137" i="23"/>
  <c r="H139" i="23"/>
  <c r="P139" i="23"/>
  <c r="X139" i="23"/>
  <c r="U141" i="23"/>
  <c r="E144" i="23"/>
  <c r="Q153" i="23"/>
  <c r="I157" i="23"/>
  <c r="U157" i="23"/>
  <c r="E160" i="23"/>
  <c r="O160" i="23"/>
  <c r="Y160" i="23"/>
  <c r="O170" i="23"/>
  <c r="Y170" i="23"/>
  <c r="W171" i="23"/>
  <c r="I172" i="23"/>
  <c r="G175" i="23"/>
  <c r="Q175" i="23"/>
  <c r="O176" i="23"/>
  <c r="Y176" i="23"/>
  <c r="W179" i="23"/>
  <c r="M201" i="23"/>
  <c r="W201" i="23"/>
  <c r="G203" i="23"/>
  <c r="Q203" i="23"/>
  <c r="Q194" i="23" s="1"/>
  <c r="I213" i="23"/>
  <c r="I205" i="23" s="1"/>
  <c r="U213" i="23"/>
  <c r="U205" i="23" s="1"/>
  <c r="N67" i="24"/>
  <c r="G69" i="24"/>
  <c r="V141" i="23"/>
  <c r="F144" i="23"/>
  <c r="H153" i="23"/>
  <c r="T153" i="23"/>
  <c r="T158" i="23"/>
  <c r="P170" i="23"/>
  <c r="P165" i="23" s="1"/>
  <c r="D171" i="23"/>
  <c r="X171" i="23"/>
  <c r="L172" i="23"/>
  <c r="P176" i="23"/>
  <c r="D179" i="23"/>
  <c r="X179" i="23"/>
  <c r="X201" i="23"/>
  <c r="X194" i="23" s="1"/>
  <c r="H203" i="23"/>
  <c r="H194" i="23" s="1"/>
  <c r="L213" i="23"/>
  <c r="L205" i="23" s="1"/>
  <c r="O67" i="24"/>
  <c r="M141" i="23"/>
  <c r="U143" i="23"/>
  <c r="I153" i="23"/>
  <c r="U153" i="23"/>
  <c r="M157" i="23"/>
  <c r="W157" i="23"/>
  <c r="G170" i="23"/>
  <c r="Q170" i="23"/>
  <c r="O171" i="23"/>
  <c r="Y171" i="23"/>
  <c r="W172" i="23"/>
  <c r="G176" i="23"/>
  <c r="Q176" i="23"/>
  <c r="O179" i="23"/>
  <c r="Y179" i="23"/>
  <c r="E201" i="23"/>
  <c r="E194" i="23" s="1"/>
  <c r="O201" i="23"/>
  <c r="O194" i="23" s="1"/>
  <c r="Y201" i="23"/>
  <c r="Y194" i="23" s="1"/>
  <c r="I203" i="23"/>
  <c r="I194" i="23" s="1"/>
  <c r="U203" i="23"/>
  <c r="U194" i="23" s="1"/>
  <c r="M213" i="23"/>
  <c r="M205" i="23" s="1"/>
  <c r="H75" i="24"/>
  <c r="H172" i="4" s="1"/>
  <c r="H67" i="24"/>
  <c r="P75" i="24"/>
  <c r="P172" i="4" s="1"/>
  <c r="P67" i="24"/>
  <c r="X75" i="24"/>
  <c r="X172" i="4" s="1"/>
  <c r="X67" i="24"/>
  <c r="H76" i="24"/>
  <c r="H173" i="4" s="1"/>
  <c r="H68" i="24"/>
  <c r="P76" i="24"/>
  <c r="P173" i="4" s="1"/>
  <c r="P68" i="24"/>
  <c r="X76" i="24"/>
  <c r="X173" i="4" s="1"/>
  <c r="X68" i="24"/>
  <c r="H77" i="24"/>
  <c r="H174" i="4" s="1"/>
  <c r="H69" i="24"/>
  <c r="P77" i="24"/>
  <c r="P174" i="4" s="1"/>
  <c r="P69" i="24"/>
  <c r="X77" i="24"/>
  <c r="X174" i="4" s="1"/>
  <c r="X69" i="24"/>
  <c r="O68" i="24"/>
  <c r="B213" i="23"/>
  <c r="J213" i="23"/>
  <c r="R213" i="23"/>
  <c r="R175" i="23"/>
  <c r="N141" i="23"/>
  <c r="V143" i="23"/>
  <c r="T154" i="23"/>
  <c r="X157" i="23"/>
  <c r="T160" i="23"/>
  <c r="H170" i="23"/>
  <c r="T170" i="23"/>
  <c r="P171" i="23"/>
  <c r="H176" i="23"/>
  <c r="T176" i="23"/>
  <c r="P179" i="23"/>
  <c r="V203" i="23"/>
  <c r="D213" i="23"/>
  <c r="D205" i="23" s="1"/>
  <c r="X213" i="23"/>
  <c r="X205" i="23" s="1"/>
  <c r="I75" i="24"/>
  <c r="I172" i="4" s="1"/>
  <c r="I67" i="24"/>
  <c r="Q75" i="24"/>
  <c r="Q172" i="4" s="1"/>
  <c r="Q67" i="24"/>
  <c r="Y75" i="24"/>
  <c r="Y172" i="4" s="1"/>
  <c r="Y67" i="24"/>
  <c r="I76" i="24"/>
  <c r="I173" i="4" s="1"/>
  <c r="I68" i="24"/>
  <c r="Q76" i="24"/>
  <c r="Q173" i="4" s="1"/>
  <c r="Q68" i="24"/>
  <c r="Y76" i="24"/>
  <c r="Y173" i="4" s="1"/>
  <c r="Y68" i="24"/>
  <c r="I77" i="24"/>
  <c r="I174" i="4" s="1"/>
  <c r="I69" i="24"/>
  <c r="Q77" i="24"/>
  <c r="Q174" i="4" s="1"/>
  <c r="Q69" i="24"/>
  <c r="Y77" i="24"/>
  <c r="Y174" i="4" s="1"/>
  <c r="Y69" i="24"/>
  <c r="O69" i="24"/>
  <c r="B99" i="23"/>
  <c r="J99" i="23"/>
  <c r="R99" i="23"/>
  <c r="C213" i="23"/>
  <c r="C175" i="23"/>
  <c r="K213" i="23"/>
  <c r="K175" i="23"/>
  <c r="S213" i="23"/>
  <c r="S175" i="23"/>
  <c r="E141" i="23"/>
  <c r="M143" i="23"/>
  <c r="U144" i="23"/>
  <c r="E157" i="23"/>
  <c r="O157" i="23"/>
  <c r="Y157" i="23"/>
  <c r="I170" i="23"/>
  <c r="G171" i="23"/>
  <c r="Q171" i="23"/>
  <c r="O172" i="23"/>
  <c r="W175" i="23"/>
  <c r="I176" i="23"/>
  <c r="G179" i="23"/>
  <c r="Q179" i="23"/>
  <c r="M203" i="23"/>
  <c r="W203" i="23"/>
  <c r="E213" i="23"/>
  <c r="E205" i="23" s="1"/>
  <c r="Y213" i="23"/>
  <c r="Y205" i="23" s="1"/>
  <c r="W67" i="24"/>
  <c r="C163" i="23"/>
  <c r="C161" i="23"/>
  <c r="C158" i="23"/>
  <c r="C155" i="23"/>
  <c r="C154" i="23"/>
  <c r="C151" i="23"/>
  <c r="K163" i="23"/>
  <c r="K161" i="23"/>
  <c r="K158" i="23"/>
  <c r="K155" i="23"/>
  <c r="K154" i="23"/>
  <c r="K151" i="23"/>
  <c r="S163" i="23"/>
  <c r="S161" i="23"/>
  <c r="S158" i="23"/>
  <c r="S155" i="23"/>
  <c r="S154" i="23"/>
  <c r="S151" i="23"/>
  <c r="B211" i="23"/>
  <c r="J211" i="23"/>
  <c r="J171" i="23"/>
  <c r="R211" i="23"/>
  <c r="R171" i="23"/>
  <c r="E137" i="23"/>
  <c r="M137" i="23"/>
  <c r="U137" i="23"/>
  <c r="E139" i="23"/>
  <c r="M139" i="23"/>
  <c r="U139" i="23"/>
  <c r="E140" i="23"/>
  <c r="M140" i="23"/>
  <c r="N143" i="23"/>
  <c r="V144" i="23"/>
  <c r="T155" i="23"/>
  <c r="F157" i="23"/>
  <c r="P157" i="23"/>
  <c r="L170" i="23"/>
  <c r="H171" i="23"/>
  <c r="T171" i="23"/>
  <c r="W68" i="24"/>
  <c r="B143" i="25"/>
  <c r="B136" i="25" s="1"/>
  <c r="B105" i="25"/>
  <c r="J143" i="25"/>
  <c r="J136" i="25" s="1"/>
  <c r="J105" i="25"/>
  <c r="R143" i="25"/>
  <c r="R136" i="25" s="1"/>
  <c r="R105" i="25"/>
  <c r="E152" i="25"/>
  <c r="E116" i="25"/>
  <c r="M116" i="25"/>
  <c r="M152" i="25"/>
  <c r="M146" i="25" s="1"/>
  <c r="U116" i="25"/>
  <c r="U152" i="25"/>
  <c r="B153" i="25"/>
  <c r="B146" i="25" s="1"/>
  <c r="B119" i="25"/>
  <c r="J153" i="25"/>
  <c r="J146" i="25" s="1"/>
  <c r="J119" i="25"/>
  <c r="R119" i="25"/>
  <c r="R153" i="25"/>
  <c r="R146" i="25" s="1"/>
  <c r="B201" i="23"/>
  <c r="B153" i="23"/>
  <c r="J201" i="23"/>
  <c r="J153" i="23"/>
  <c r="R201" i="23"/>
  <c r="R153" i="23"/>
  <c r="B202" i="23"/>
  <c r="B157" i="23"/>
  <c r="J202" i="23"/>
  <c r="J157" i="23"/>
  <c r="R202" i="23"/>
  <c r="R157" i="23"/>
  <c r="B203" i="23"/>
  <c r="B160" i="23"/>
  <c r="J203" i="23"/>
  <c r="J160" i="23"/>
  <c r="R203" i="23"/>
  <c r="R160" i="23"/>
  <c r="C211" i="23"/>
  <c r="C205" i="23" s="1"/>
  <c r="C171" i="23"/>
  <c r="K211" i="23"/>
  <c r="K171" i="23"/>
  <c r="S211" i="23"/>
  <c r="S171" i="23"/>
  <c r="F137" i="23"/>
  <c r="N137" i="23"/>
  <c r="V137" i="23"/>
  <c r="F139" i="23"/>
  <c r="N139" i="23"/>
  <c r="V139" i="23"/>
  <c r="G157" i="23"/>
  <c r="Q157" i="23"/>
  <c r="W170" i="23"/>
  <c r="I171" i="23"/>
  <c r="D75" i="24"/>
  <c r="D172" i="4" s="1"/>
  <c r="D67" i="24"/>
  <c r="L75" i="24"/>
  <c r="L172" i="4" s="1"/>
  <c r="L67" i="24"/>
  <c r="T75" i="24"/>
  <c r="T172" i="4" s="1"/>
  <c r="T67" i="24"/>
  <c r="D76" i="24"/>
  <c r="D173" i="4" s="1"/>
  <c r="D68" i="24"/>
  <c r="L76" i="24"/>
  <c r="L173" i="4" s="1"/>
  <c r="L68" i="24"/>
  <c r="T76" i="24"/>
  <c r="T173" i="4" s="1"/>
  <c r="T68" i="24"/>
  <c r="D77" i="24"/>
  <c r="D174" i="4" s="1"/>
  <c r="D69" i="24"/>
  <c r="L77" i="24"/>
  <c r="L174" i="4" s="1"/>
  <c r="L69" i="24"/>
  <c r="T77" i="24"/>
  <c r="T174" i="4" s="1"/>
  <c r="T69" i="24"/>
  <c r="G67" i="24"/>
  <c r="W69" i="24"/>
  <c r="B67" i="24"/>
  <c r="J67" i="24"/>
  <c r="R67" i="24"/>
  <c r="B68" i="24"/>
  <c r="J68" i="24"/>
  <c r="R68" i="24"/>
  <c r="B69" i="24"/>
  <c r="J69" i="24"/>
  <c r="R69" i="24"/>
  <c r="G105" i="25"/>
  <c r="O105" i="25"/>
  <c r="W105" i="25"/>
  <c r="G116" i="25"/>
  <c r="O116" i="25"/>
  <c r="W116" i="25"/>
  <c r="O119" i="25"/>
  <c r="G122" i="25"/>
  <c r="O122" i="25"/>
  <c r="W122" i="25"/>
  <c r="E153" i="25"/>
  <c r="C154" i="25"/>
  <c r="C146" i="25" s="1"/>
  <c r="W154" i="25"/>
  <c r="W146" i="25" s="1"/>
  <c r="V143" i="26"/>
  <c r="I152" i="26"/>
  <c r="Q152" i="26"/>
  <c r="Y152" i="26"/>
  <c r="F153" i="26"/>
  <c r="N153" i="26"/>
  <c r="V153" i="26"/>
  <c r="H105" i="26"/>
  <c r="R105" i="26"/>
  <c r="Y143" i="27"/>
  <c r="D152" i="27"/>
  <c r="L152" i="27"/>
  <c r="T152" i="27"/>
  <c r="I153" i="27"/>
  <c r="Q153" i="27"/>
  <c r="Y153" i="27"/>
  <c r="F154" i="27"/>
  <c r="N154" i="27"/>
  <c r="V154" i="27"/>
  <c r="S113" i="29"/>
  <c r="C67" i="24"/>
  <c r="K67" i="24"/>
  <c r="S67" i="24"/>
  <c r="C68" i="24"/>
  <c r="K68" i="24"/>
  <c r="S68" i="24"/>
  <c r="C69" i="24"/>
  <c r="K69" i="24"/>
  <c r="S69" i="24"/>
  <c r="H105" i="25"/>
  <c r="P105" i="25"/>
  <c r="X105" i="25"/>
  <c r="H116" i="25"/>
  <c r="P116" i="25"/>
  <c r="X116" i="25"/>
  <c r="H119" i="25"/>
  <c r="P119" i="25"/>
  <c r="X119" i="25"/>
  <c r="T152" i="25"/>
  <c r="F153" i="25"/>
  <c r="N154" i="25"/>
  <c r="W143" i="26"/>
  <c r="B152" i="26"/>
  <c r="J152" i="26"/>
  <c r="R152" i="26"/>
  <c r="G153" i="26"/>
  <c r="O153" i="26"/>
  <c r="W153" i="26"/>
  <c r="D154" i="26"/>
  <c r="L154" i="26"/>
  <c r="T154" i="26"/>
  <c r="I105" i="26"/>
  <c r="S105" i="26"/>
  <c r="C143" i="26"/>
  <c r="E152" i="27"/>
  <c r="M152" i="27"/>
  <c r="U152" i="27"/>
  <c r="B153" i="27"/>
  <c r="J153" i="27"/>
  <c r="R153" i="27"/>
  <c r="Y113" i="29"/>
  <c r="I105" i="25"/>
  <c r="Q105" i="25"/>
  <c r="Y105" i="25"/>
  <c r="I116" i="25"/>
  <c r="Q116" i="25"/>
  <c r="Y116" i="25"/>
  <c r="I119" i="25"/>
  <c r="Q119" i="25"/>
  <c r="Y119" i="25"/>
  <c r="I122" i="25"/>
  <c r="Q122" i="25"/>
  <c r="Y122" i="25"/>
  <c r="S153" i="25"/>
  <c r="O154" i="25"/>
  <c r="O146" i="25" s="1"/>
  <c r="X143" i="26"/>
  <c r="C152" i="26"/>
  <c r="K152" i="26"/>
  <c r="S152" i="26"/>
  <c r="H153" i="26"/>
  <c r="P153" i="26"/>
  <c r="P119" i="26"/>
  <c r="X153" i="26"/>
  <c r="X119" i="26"/>
  <c r="E154" i="26"/>
  <c r="E122" i="26"/>
  <c r="M154" i="26"/>
  <c r="M122" i="26"/>
  <c r="U154" i="26"/>
  <c r="U122" i="26"/>
  <c r="J105" i="26"/>
  <c r="T105" i="26"/>
  <c r="D143" i="26"/>
  <c r="F152" i="27"/>
  <c r="N152" i="27"/>
  <c r="V152" i="27"/>
  <c r="C153" i="27"/>
  <c r="K153" i="27"/>
  <c r="S153" i="27"/>
  <c r="B122" i="25"/>
  <c r="J122" i="25"/>
  <c r="R122" i="25"/>
  <c r="L152" i="25"/>
  <c r="L146" i="25" s="1"/>
  <c r="V152" i="25"/>
  <c r="T153" i="25"/>
  <c r="F154" i="25"/>
  <c r="Y143" i="26"/>
  <c r="D152" i="26"/>
  <c r="L152" i="26"/>
  <c r="T152" i="26"/>
  <c r="I153" i="26"/>
  <c r="I119" i="26"/>
  <c r="Q153" i="26"/>
  <c r="Q119" i="26"/>
  <c r="Y153" i="26"/>
  <c r="Y119" i="26"/>
  <c r="F154" i="26"/>
  <c r="F122" i="26"/>
  <c r="N154" i="26"/>
  <c r="N122" i="26"/>
  <c r="V154" i="26"/>
  <c r="V122" i="26"/>
  <c r="K105" i="26"/>
  <c r="S116" i="26"/>
  <c r="G152" i="27"/>
  <c r="O152" i="27"/>
  <c r="W152" i="27"/>
  <c r="D153" i="27"/>
  <c r="L153" i="27"/>
  <c r="T153" i="27"/>
  <c r="I154" i="27"/>
  <c r="Q154" i="27"/>
  <c r="Y154" i="27"/>
  <c r="V113" i="29"/>
  <c r="H154" i="27"/>
  <c r="H154" i="25"/>
  <c r="H146" i="25" s="1"/>
  <c r="P154" i="27"/>
  <c r="P154" i="25"/>
  <c r="P146" i="25" s="1"/>
  <c r="X154" i="27"/>
  <c r="X154" i="25"/>
  <c r="X146" i="25" s="1"/>
  <c r="C105" i="25"/>
  <c r="K105" i="25"/>
  <c r="S105" i="25"/>
  <c r="C119" i="25"/>
  <c r="K119" i="25"/>
  <c r="C122" i="25"/>
  <c r="K122" i="25"/>
  <c r="S122" i="25"/>
  <c r="U153" i="25"/>
  <c r="G154" i="25"/>
  <c r="G146" i="25" s="1"/>
  <c r="S154" i="25"/>
  <c r="E152" i="26"/>
  <c r="E116" i="26"/>
  <c r="M152" i="26"/>
  <c r="M116" i="26"/>
  <c r="U152" i="26"/>
  <c r="U116" i="26"/>
  <c r="B153" i="26"/>
  <c r="J153" i="26"/>
  <c r="R153" i="26"/>
  <c r="G154" i="26"/>
  <c r="O154" i="26"/>
  <c r="W154" i="26"/>
  <c r="B105" i="26"/>
  <c r="L105" i="26"/>
  <c r="X105" i="26"/>
  <c r="T116" i="26"/>
  <c r="H119" i="26"/>
  <c r="O122" i="26"/>
  <c r="H152" i="27"/>
  <c r="P152" i="27"/>
  <c r="X152" i="27"/>
  <c r="E153" i="27"/>
  <c r="M153" i="27"/>
  <c r="U153" i="27"/>
  <c r="B154" i="27"/>
  <c r="J154" i="27"/>
  <c r="R154" i="27"/>
  <c r="D105" i="25"/>
  <c r="L105" i="25"/>
  <c r="T105" i="25"/>
  <c r="D116" i="25"/>
  <c r="D119" i="25"/>
  <c r="L119" i="25"/>
  <c r="N152" i="25"/>
  <c r="V153" i="25"/>
  <c r="F152" i="26"/>
  <c r="F116" i="26"/>
  <c r="N152" i="26"/>
  <c r="N116" i="26"/>
  <c r="V152" i="26"/>
  <c r="V116" i="26"/>
  <c r="C153" i="26"/>
  <c r="K153" i="26"/>
  <c r="S153" i="26"/>
  <c r="H154" i="26"/>
  <c r="H122" i="26"/>
  <c r="P154" i="26"/>
  <c r="P122" i="26"/>
  <c r="X154" i="26"/>
  <c r="X122" i="26"/>
  <c r="Y105" i="26"/>
  <c r="K116" i="26"/>
  <c r="J119" i="26"/>
  <c r="V143" i="27"/>
  <c r="I152" i="27"/>
  <c r="Q152" i="27"/>
  <c r="Y152" i="27"/>
  <c r="F153" i="27"/>
  <c r="N153" i="27"/>
  <c r="V153" i="27"/>
  <c r="C154" i="27"/>
  <c r="K154" i="27"/>
  <c r="S154" i="27"/>
  <c r="E105" i="25"/>
  <c r="M105" i="25"/>
  <c r="U105" i="25"/>
  <c r="M119" i="25"/>
  <c r="K154" i="25"/>
  <c r="K146" i="25" s="1"/>
  <c r="G152" i="26"/>
  <c r="O152" i="26"/>
  <c r="W152" i="26"/>
  <c r="D153" i="26"/>
  <c r="L153" i="26"/>
  <c r="T153" i="26"/>
  <c r="I154" i="26"/>
  <c r="I122" i="26"/>
  <c r="Q154" i="26"/>
  <c r="Q122" i="26"/>
  <c r="Y154" i="26"/>
  <c r="Y122" i="26"/>
  <c r="P105" i="26"/>
  <c r="L116" i="26"/>
  <c r="K119" i="26"/>
  <c r="W143" i="27"/>
  <c r="B152" i="27"/>
  <c r="J152" i="27"/>
  <c r="R152" i="27"/>
  <c r="G153" i="27"/>
  <c r="O153" i="27"/>
  <c r="W153" i="27"/>
  <c r="D154" i="27"/>
  <c r="L154" i="27"/>
  <c r="T154" i="27"/>
  <c r="Q113" i="29"/>
  <c r="F105" i="25"/>
  <c r="N105" i="25"/>
  <c r="V105" i="25"/>
  <c r="F116" i="25"/>
  <c r="N119" i="25"/>
  <c r="V122" i="25"/>
  <c r="H152" i="26"/>
  <c r="P152" i="26"/>
  <c r="X152" i="26"/>
  <c r="E153" i="26"/>
  <c r="M153" i="26"/>
  <c r="U153" i="26"/>
  <c r="B154" i="26"/>
  <c r="J154" i="26"/>
  <c r="R154" i="26"/>
  <c r="Q105" i="26"/>
  <c r="C116" i="26"/>
  <c r="O116" i="26"/>
  <c r="L119" i="26"/>
  <c r="X143" i="27"/>
  <c r="C152" i="27"/>
  <c r="K152" i="27"/>
  <c r="S152" i="27"/>
  <c r="H153" i="27"/>
  <c r="P153" i="27"/>
  <c r="X153" i="27"/>
  <c r="E154" i="27"/>
  <c r="M154" i="27"/>
  <c r="U154" i="27"/>
  <c r="E105" i="26"/>
  <c r="M105" i="26"/>
  <c r="U105" i="26"/>
  <c r="E119" i="26"/>
  <c r="M119" i="26"/>
  <c r="U119" i="26"/>
  <c r="B105" i="27"/>
  <c r="J105" i="27"/>
  <c r="R105" i="27"/>
  <c r="B116" i="27"/>
  <c r="J116" i="27"/>
  <c r="R116" i="27"/>
  <c r="B119" i="27"/>
  <c r="J119" i="27"/>
  <c r="R119" i="27"/>
  <c r="B122" i="27"/>
  <c r="J122" i="27"/>
  <c r="R122" i="27"/>
  <c r="C123" i="31"/>
  <c r="C123" i="30"/>
  <c r="K123" i="31"/>
  <c r="K123" i="30"/>
  <c r="S123" i="31"/>
  <c r="S123" i="30"/>
  <c r="R90" i="29"/>
  <c r="D94" i="29"/>
  <c r="B99" i="29"/>
  <c r="L99" i="29"/>
  <c r="J105" i="29"/>
  <c r="T105" i="29"/>
  <c r="D119" i="29"/>
  <c r="L120" i="29"/>
  <c r="J122" i="29"/>
  <c r="T122" i="29"/>
  <c r="R123" i="29"/>
  <c r="R113" i="29" s="1"/>
  <c r="B119" i="30"/>
  <c r="J119" i="30"/>
  <c r="J90" i="30"/>
  <c r="R119" i="30"/>
  <c r="R90" i="30"/>
  <c r="C120" i="30"/>
  <c r="C94" i="30"/>
  <c r="K120" i="30"/>
  <c r="K94" i="30"/>
  <c r="S120" i="30"/>
  <c r="S94" i="30"/>
  <c r="B122" i="30"/>
  <c r="B99" i="30"/>
  <c r="J122" i="30"/>
  <c r="J99" i="30"/>
  <c r="R122" i="30"/>
  <c r="R99" i="30"/>
  <c r="H123" i="30"/>
  <c r="H105" i="30"/>
  <c r="P123" i="30"/>
  <c r="P105" i="30"/>
  <c r="X123" i="30"/>
  <c r="X105" i="30"/>
  <c r="E119" i="31"/>
  <c r="M119" i="31"/>
  <c r="U119" i="31"/>
  <c r="F120" i="31"/>
  <c r="N120" i="31"/>
  <c r="V120" i="31"/>
  <c r="E122" i="31"/>
  <c r="M122" i="31"/>
  <c r="U122" i="31"/>
  <c r="F105" i="26"/>
  <c r="N105" i="26"/>
  <c r="V105" i="26"/>
  <c r="F119" i="26"/>
  <c r="N119" i="26"/>
  <c r="V119" i="26"/>
  <c r="C105" i="27"/>
  <c r="K105" i="27"/>
  <c r="S105" i="27"/>
  <c r="C116" i="27"/>
  <c r="K116" i="27"/>
  <c r="S116" i="27"/>
  <c r="C119" i="27"/>
  <c r="K119" i="27"/>
  <c r="S119" i="27"/>
  <c r="C122" i="27"/>
  <c r="K122" i="27"/>
  <c r="S122" i="27"/>
  <c r="G120" i="29"/>
  <c r="G94" i="29"/>
  <c r="O120" i="29"/>
  <c r="O94" i="29"/>
  <c r="W120" i="29"/>
  <c r="W94" i="29"/>
  <c r="I90" i="29"/>
  <c r="S90" i="29"/>
  <c r="E94" i="29"/>
  <c r="Q94" i="29"/>
  <c r="C99" i="29"/>
  <c r="M99" i="29"/>
  <c r="Y99" i="29"/>
  <c r="K105" i="29"/>
  <c r="U105" i="29"/>
  <c r="E119" i="29"/>
  <c r="E113" i="29" s="1"/>
  <c r="C120" i="29"/>
  <c r="C113" i="29" s="1"/>
  <c r="M120" i="29"/>
  <c r="M113" i="29" s="1"/>
  <c r="K122" i="29"/>
  <c r="K113" i="29" s="1"/>
  <c r="U122" i="29"/>
  <c r="U113" i="29" s="1"/>
  <c r="I123" i="29"/>
  <c r="I113" i="29" s="1"/>
  <c r="S123" i="29"/>
  <c r="C119" i="30"/>
  <c r="K119" i="30"/>
  <c r="S119" i="30"/>
  <c r="D120" i="30"/>
  <c r="D94" i="30"/>
  <c r="L120" i="30"/>
  <c r="L94" i="30"/>
  <c r="T120" i="30"/>
  <c r="T94" i="30"/>
  <c r="C122" i="30"/>
  <c r="C99" i="30"/>
  <c r="K122" i="30"/>
  <c r="K99" i="30"/>
  <c r="S122" i="30"/>
  <c r="S99" i="30"/>
  <c r="I123" i="30"/>
  <c r="I105" i="30"/>
  <c r="Q123" i="30"/>
  <c r="Q105" i="30"/>
  <c r="Y123" i="30"/>
  <c r="Y105" i="30"/>
  <c r="F119" i="31"/>
  <c r="N119" i="31"/>
  <c r="V119" i="31"/>
  <c r="G120" i="31"/>
  <c r="O120" i="31"/>
  <c r="W120" i="31"/>
  <c r="F122" i="31"/>
  <c r="N122" i="31"/>
  <c r="V122" i="31"/>
  <c r="D123" i="31"/>
  <c r="L123" i="31"/>
  <c r="T123" i="31"/>
  <c r="D105" i="27"/>
  <c r="L105" i="27"/>
  <c r="T105" i="27"/>
  <c r="D116" i="27"/>
  <c r="L116" i="27"/>
  <c r="T116" i="27"/>
  <c r="D119" i="27"/>
  <c r="L119" i="27"/>
  <c r="T119" i="27"/>
  <c r="D122" i="27"/>
  <c r="L122" i="27"/>
  <c r="T122" i="27"/>
  <c r="G119" i="29"/>
  <c r="G90" i="29"/>
  <c r="O119" i="29"/>
  <c r="O90" i="29"/>
  <c r="W119" i="29"/>
  <c r="W90" i="29"/>
  <c r="H120" i="29"/>
  <c r="H94" i="29"/>
  <c r="P120" i="29"/>
  <c r="P94" i="29"/>
  <c r="X120" i="29"/>
  <c r="X94" i="29"/>
  <c r="G122" i="29"/>
  <c r="G99" i="29"/>
  <c r="O122" i="29"/>
  <c r="O99" i="29"/>
  <c r="W122" i="29"/>
  <c r="W99" i="29"/>
  <c r="J90" i="29"/>
  <c r="T90" i="29"/>
  <c r="D99" i="29"/>
  <c r="B105" i="29"/>
  <c r="L122" i="29"/>
  <c r="J123" i="29"/>
  <c r="D119" i="30"/>
  <c r="D90" i="30"/>
  <c r="L119" i="30"/>
  <c r="L90" i="30"/>
  <c r="T119" i="30"/>
  <c r="T90" i="30"/>
  <c r="E120" i="30"/>
  <c r="M120" i="30"/>
  <c r="U120" i="30"/>
  <c r="D122" i="30"/>
  <c r="D99" i="30"/>
  <c r="L122" i="30"/>
  <c r="L99" i="30"/>
  <c r="T122" i="30"/>
  <c r="T99" i="30"/>
  <c r="B123" i="30"/>
  <c r="B105" i="30"/>
  <c r="J123" i="30"/>
  <c r="J105" i="30"/>
  <c r="R123" i="30"/>
  <c r="R105" i="30"/>
  <c r="U94" i="30"/>
  <c r="G119" i="31"/>
  <c r="O119" i="31"/>
  <c r="W119" i="31"/>
  <c r="H120" i="31"/>
  <c r="P120" i="31"/>
  <c r="X120" i="31"/>
  <c r="G122" i="31"/>
  <c r="O122" i="31"/>
  <c r="W122" i="31"/>
  <c r="E123" i="31"/>
  <c r="M123" i="31"/>
  <c r="U123" i="31"/>
  <c r="E105" i="27"/>
  <c r="M105" i="27"/>
  <c r="U105" i="27"/>
  <c r="E119" i="27"/>
  <c r="M119" i="27"/>
  <c r="U119" i="27"/>
  <c r="E122" i="27"/>
  <c r="M122" i="27"/>
  <c r="U122" i="27"/>
  <c r="H119" i="29"/>
  <c r="H90" i="29"/>
  <c r="P119" i="29"/>
  <c r="P90" i="29"/>
  <c r="X119" i="29"/>
  <c r="X90" i="29"/>
  <c r="H122" i="29"/>
  <c r="H99" i="29"/>
  <c r="P122" i="29"/>
  <c r="P99" i="29"/>
  <c r="X122" i="29"/>
  <c r="X99" i="29"/>
  <c r="K90" i="29"/>
  <c r="I94" i="29"/>
  <c r="S94" i="29"/>
  <c r="Q99" i="29"/>
  <c r="M105" i="29"/>
  <c r="Y105" i="29"/>
  <c r="F120" i="30"/>
  <c r="N120" i="30"/>
  <c r="V120" i="30"/>
  <c r="H119" i="31"/>
  <c r="P119" i="31"/>
  <c r="X119" i="31"/>
  <c r="I120" i="31"/>
  <c r="Q120" i="31"/>
  <c r="Y120" i="31"/>
  <c r="H122" i="31"/>
  <c r="P122" i="31"/>
  <c r="X122" i="31"/>
  <c r="F123" i="31"/>
  <c r="N123" i="31"/>
  <c r="V123" i="31"/>
  <c r="F105" i="27"/>
  <c r="N105" i="27"/>
  <c r="V105" i="27"/>
  <c r="F119" i="27"/>
  <c r="N119" i="27"/>
  <c r="V119" i="27"/>
  <c r="F122" i="27"/>
  <c r="N122" i="27"/>
  <c r="V122" i="27"/>
  <c r="G123" i="29"/>
  <c r="G105" i="29"/>
  <c r="O123" i="29"/>
  <c r="O105" i="29"/>
  <c r="W123" i="29"/>
  <c r="W105" i="29"/>
  <c r="B90" i="29"/>
  <c r="L90" i="29"/>
  <c r="J94" i="29"/>
  <c r="T94" i="29"/>
  <c r="R99" i="29"/>
  <c r="N105" i="29"/>
  <c r="T119" i="29"/>
  <c r="D122" i="29"/>
  <c r="B123" i="29"/>
  <c r="B113" i="29" s="1"/>
  <c r="E94" i="30"/>
  <c r="I119" i="31"/>
  <c r="Q119" i="31"/>
  <c r="Y119" i="31"/>
  <c r="B120" i="31"/>
  <c r="J120" i="31"/>
  <c r="R120" i="31"/>
  <c r="I122" i="31"/>
  <c r="Q122" i="31"/>
  <c r="Y122" i="31"/>
  <c r="G123" i="31"/>
  <c r="O123" i="31"/>
  <c r="W123" i="31"/>
  <c r="G105" i="27"/>
  <c r="O105" i="27"/>
  <c r="W105" i="27"/>
  <c r="G116" i="27"/>
  <c r="O116" i="27"/>
  <c r="W116" i="27"/>
  <c r="G119" i="27"/>
  <c r="O119" i="27"/>
  <c r="W119" i="27"/>
  <c r="H123" i="29"/>
  <c r="H105" i="29"/>
  <c r="P123" i="29"/>
  <c r="P105" i="29"/>
  <c r="X123" i="29"/>
  <c r="X105" i="29"/>
  <c r="C90" i="29"/>
  <c r="K94" i="29"/>
  <c r="U94" i="29"/>
  <c r="S99" i="29"/>
  <c r="E105" i="29"/>
  <c r="Q105" i="29"/>
  <c r="G119" i="30"/>
  <c r="G90" i="30"/>
  <c r="O119" i="30"/>
  <c r="O90" i="30"/>
  <c r="W119" i="30"/>
  <c r="W90" i="30"/>
  <c r="H120" i="30"/>
  <c r="P120" i="30"/>
  <c r="X120" i="30"/>
  <c r="G122" i="30"/>
  <c r="G99" i="30"/>
  <c r="O122" i="30"/>
  <c r="O99" i="30"/>
  <c r="W122" i="30"/>
  <c r="W99" i="30"/>
  <c r="E123" i="30"/>
  <c r="M123" i="30"/>
  <c r="U123" i="30"/>
  <c r="H94" i="30"/>
  <c r="E105" i="30"/>
  <c r="B119" i="31"/>
  <c r="J119" i="31"/>
  <c r="R119" i="31"/>
  <c r="C120" i="31"/>
  <c r="K120" i="31"/>
  <c r="S120" i="31"/>
  <c r="B122" i="31"/>
  <c r="J122" i="31"/>
  <c r="R122" i="31"/>
  <c r="H123" i="31"/>
  <c r="P123" i="31"/>
  <c r="X123" i="31"/>
  <c r="H105" i="27"/>
  <c r="P105" i="27"/>
  <c r="X105" i="27"/>
  <c r="H116" i="27"/>
  <c r="P116" i="27"/>
  <c r="X116" i="27"/>
  <c r="H119" i="27"/>
  <c r="P119" i="27"/>
  <c r="X119" i="27"/>
  <c r="D90" i="29"/>
  <c r="T99" i="29"/>
  <c r="R105" i="29"/>
  <c r="L119" i="29"/>
  <c r="H119" i="30"/>
  <c r="P119" i="30"/>
  <c r="X119" i="30"/>
  <c r="I120" i="30"/>
  <c r="Q120" i="30"/>
  <c r="Y120" i="30"/>
  <c r="H122" i="30"/>
  <c r="H99" i="30"/>
  <c r="P122" i="30"/>
  <c r="P99" i="30"/>
  <c r="X122" i="30"/>
  <c r="X99" i="30"/>
  <c r="F123" i="30"/>
  <c r="F105" i="30"/>
  <c r="N123" i="30"/>
  <c r="N105" i="30"/>
  <c r="V123" i="30"/>
  <c r="V105" i="30"/>
  <c r="P90" i="30"/>
  <c r="I94" i="30"/>
  <c r="C119" i="31"/>
  <c r="K119" i="31"/>
  <c r="S119" i="31"/>
  <c r="D120" i="31"/>
  <c r="L120" i="31"/>
  <c r="T120" i="31"/>
  <c r="C122" i="31"/>
  <c r="K122" i="31"/>
  <c r="S122" i="31"/>
  <c r="I123" i="31"/>
  <c r="Q123" i="31"/>
  <c r="Y123" i="31"/>
  <c r="I105" i="27"/>
  <c r="Q105" i="27"/>
  <c r="Y105" i="27"/>
  <c r="I116" i="27"/>
  <c r="Q116" i="27"/>
  <c r="Y116" i="27"/>
  <c r="I119" i="27"/>
  <c r="Q119" i="27"/>
  <c r="Y119" i="27"/>
  <c r="I122" i="27"/>
  <c r="Q122" i="27"/>
  <c r="Y122" i="27"/>
  <c r="I119" i="30"/>
  <c r="Q119" i="30"/>
  <c r="Y119" i="30"/>
  <c r="B120" i="30"/>
  <c r="B94" i="30"/>
  <c r="J120" i="30"/>
  <c r="J94" i="30"/>
  <c r="R120" i="30"/>
  <c r="R94" i="30"/>
  <c r="I122" i="30"/>
  <c r="Q122" i="30"/>
  <c r="Y122" i="30"/>
  <c r="G123" i="30"/>
  <c r="G105" i="30"/>
  <c r="O123" i="30"/>
  <c r="O105" i="30"/>
  <c r="W123" i="30"/>
  <c r="W105" i="30"/>
  <c r="Q90" i="30"/>
  <c r="M94" i="30"/>
  <c r="E120" i="31"/>
  <c r="M120" i="31"/>
  <c r="U120" i="31"/>
  <c r="F90" i="30"/>
  <c r="N90" i="30"/>
  <c r="V90" i="30"/>
  <c r="F94" i="30"/>
  <c r="N94" i="30"/>
  <c r="V94" i="30"/>
  <c r="F99" i="30"/>
  <c r="N99" i="30"/>
  <c r="V99" i="30"/>
  <c r="E90" i="31"/>
  <c r="M90" i="31"/>
  <c r="U90" i="31"/>
  <c r="E94" i="31"/>
  <c r="M94" i="31"/>
  <c r="U94" i="31"/>
  <c r="E99" i="31"/>
  <c r="M99" i="31"/>
  <c r="U99" i="31"/>
  <c r="E105" i="31"/>
  <c r="M105" i="31"/>
  <c r="U105" i="31"/>
  <c r="F57" i="33"/>
  <c r="N57" i="33"/>
  <c r="V57" i="33"/>
  <c r="F60" i="33"/>
  <c r="N60" i="33"/>
  <c r="V60" i="33"/>
  <c r="F63" i="33"/>
  <c r="N63" i="33"/>
  <c r="V63" i="33"/>
  <c r="F78" i="33"/>
  <c r="F72" i="33" s="1"/>
  <c r="N78" i="33"/>
  <c r="V78" i="33"/>
  <c r="V72" i="33" s="1"/>
  <c r="O79" i="33"/>
  <c r="C80" i="33"/>
  <c r="M80" i="33"/>
  <c r="W80" i="33"/>
  <c r="Q57" i="34"/>
  <c r="C60" i="34"/>
  <c r="O60" i="34"/>
  <c r="K63" i="34"/>
  <c r="I78" i="34"/>
  <c r="G79" i="34"/>
  <c r="Q79" i="34"/>
  <c r="O80" i="34"/>
  <c r="Y80" i="34"/>
  <c r="G78" i="35"/>
  <c r="G57" i="35"/>
  <c r="O78" i="35"/>
  <c r="O57" i="35"/>
  <c r="W78" i="35"/>
  <c r="W57" i="35"/>
  <c r="I79" i="35"/>
  <c r="I60" i="35"/>
  <c r="Q79" i="35"/>
  <c r="Q60" i="35"/>
  <c r="Y79" i="35"/>
  <c r="Y60" i="35"/>
  <c r="G80" i="35"/>
  <c r="G63" i="35"/>
  <c r="O80" i="35"/>
  <c r="O63" i="35"/>
  <c r="W80" i="35"/>
  <c r="W63" i="35"/>
  <c r="C72" i="37"/>
  <c r="G94" i="30"/>
  <c r="O94" i="30"/>
  <c r="W94" i="30"/>
  <c r="F90" i="31"/>
  <c r="N90" i="31"/>
  <c r="V90" i="31"/>
  <c r="F94" i="31"/>
  <c r="N94" i="31"/>
  <c r="V94" i="31"/>
  <c r="F99" i="31"/>
  <c r="N99" i="31"/>
  <c r="V99" i="31"/>
  <c r="F105" i="31"/>
  <c r="N105" i="31"/>
  <c r="V105" i="31"/>
  <c r="G57" i="33"/>
  <c r="O57" i="33"/>
  <c r="W57" i="33"/>
  <c r="G60" i="33"/>
  <c r="W60" i="33"/>
  <c r="G63" i="33"/>
  <c r="O63" i="33"/>
  <c r="W63" i="33"/>
  <c r="G78" i="33"/>
  <c r="G72" i="33" s="1"/>
  <c r="O78" i="33"/>
  <c r="O72" i="33" s="1"/>
  <c r="W78" i="33"/>
  <c r="D80" i="33"/>
  <c r="N80" i="33"/>
  <c r="R57" i="34"/>
  <c r="F60" i="34"/>
  <c r="B63" i="34"/>
  <c r="J78" i="34"/>
  <c r="H79" i="34"/>
  <c r="F80" i="34"/>
  <c r="H78" i="35"/>
  <c r="H57" i="35"/>
  <c r="P78" i="35"/>
  <c r="P57" i="35"/>
  <c r="X78" i="35"/>
  <c r="X57" i="35"/>
  <c r="B79" i="35"/>
  <c r="B60" i="35"/>
  <c r="J79" i="35"/>
  <c r="J60" i="35"/>
  <c r="R79" i="35"/>
  <c r="R60" i="35"/>
  <c r="H80" i="35"/>
  <c r="H63" i="35"/>
  <c r="P80" i="35"/>
  <c r="X80" i="35"/>
  <c r="B72" i="37"/>
  <c r="J72" i="37"/>
  <c r="R72" i="37"/>
  <c r="G90" i="31"/>
  <c r="O90" i="31"/>
  <c r="W90" i="31"/>
  <c r="G94" i="31"/>
  <c r="O94" i="31"/>
  <c r="W94" i="31"/>
  <c r="G99" i="31"/>
  <c r="O99" i="31"/>
  <c r="W99" i="31"/>
  <c r="G105" i="31"/>
  <c r="O105" i="31"/>
  <c r="W105" i="31"/>
  <c r="H60" i="33"/>
  <c r="P60" i="33"/>
  <c r="X60" i="33"/>
  <c r="I79" i="33"/>
  <c r="I72" i="33" s="1"/>
  <c r="E80" i="33"/>
  <c r="K78" i="34"/>
  <c r="I79" i="34"/>
  <c r="S79" i="34"/>
  <c r="G80" i="34"/>
  <c r="Q80" i="34"/>
  <c r="I78" i="35"/>
  <c r="I57" i="35"/>
  <c r="Q78" i="35"/>
  <c r="Q57" i="35"/>
  <c r="Y78" i="35"/>
  <c r="Y57" i="35"/>
  <c r="C79" i="35"/>
  <c r="C60" i="35"/>
  <c r="K79" i="35"/>
  <c r="K60" i="35"/>
  <c r="S79" i="35"/>
  <c r="S60" i="35"/>
  <c r="I80" i="35"/>
  <c r="I63" i="35"/>
  <c r="Q80" i="35"/>
  <c r="Q63" i="35"/>
  <c r="Y80" i="35"/>
  <c r="Y63" i="35"/>
  <c r="H94" i="31"/>
  <c r="P94" i="31"/>
  <c r="X94" i="31"/>
  <c r="H99" i="31"/>
  <c r="P99" i="31"/>
  <c r="X99" i="31"/>
  <c r="H105" i="31"/>
  <c r="P105" i="31"/>
  <c r="X105" i="31"/>
  <c r="Q60" i="33"/>
  <c r="Y60" i="33"/>
  <c r="T79" i="33"/>
  <c r="T72" i="33" s="1"/>
  <c r="R80" i="33"/>
  <c r="D79" i="34"/>
  <c r="D60" i="34"/>
  <c r="L79" i="34"/>
  <c r="L60" i="34"/>
  <c r="T79" i="34"/>
  <c r="T60" i="34"/>
  <c r="B78" i="34"/>
  <c r="V79" i="34"/>
  <c r="H80" i="34"/>
  <c r="R80" i="34"/>
  <c r="I90" i="31"/>
  <c r="Q90" i="31"/>
  <c r="Y90" i="31"/>
  <c r="I94" i="31"/>
  <c r="Q94" i="31"/>
  <c r="Y94" i="31"/>
  <c r="I99" i="31"/>
  <c r="Q99" i="31"/>
  <c r="Y99" i="31"/>
  <c r="I105" i="31"/>
  <c r="Q105" i="31"/>
  <c r="Y105" i="31"/>
  <c r="B57" i="33"/>
  <c r="J57" i="33"/>
  <c r="R57" i="33"/>
  <c r="B63" i="33"/>
  <c r="J63" i="33"/>
  <c r="R63" i="33"/>
  <c r="B78" i="33"/>
  <c r="J78" i="33"/>
  <c r="R78" i="33"/>
  <c r="R72" i="33" s="1"/>
  <c r="U79" i="33"/>
  <c r="U72" i="33" s="1"/>
  <c r="S80" i="33"/>
  <c r="E79" i="34"/>
  <c r="E60" i="34"/>
  <c r="M79" i="34"/>
  <c r="M60" i="34"/>
  <c r="U79" i="34"/>
  <c r="U60" i="34"/>
  <c r="C78" i="34"/>
  <c r="Y78" i="34"/>
  <c r="K79" i="34"/>
  <c r="W79" i="34"/>
  <c r="I80" i="34"/>
  <c r="S80" i="34"/>
  <c r="B90" i="31"/>
  <c r="J90" i="31"/>
  <c r="R90" i="31"/>
  <c r="B94" i="31"/>
  <c r="J94" i="31"/>
  <c r="R94" i="31"/>
  <c r="B99" i="31"/>
  <c r="J99" i="31"/>
  <c r="R99" i="31"/>
  <c r="C57" i="33"/>
  <c r="K57" i="33"/>
  <c r="S57" i="33"/>
  <c r="C63" i="33"/>
  <c r="K63" i="33"/>
  <c r="S63" i="33"/>
  <c r="C78" i="33"/>
  <c r="K78" i="33"/>
  <c r="S78" i="33"/>
  <c r="L79" i="33"/>
  <c r="L72" i="33" s="1"/>
  <c r="J80" i="33"/>
  <c r="T80" i="33"/>
  <c r="D78" i="34"/>
  <c r="D57" i="34"/>
  <c r="L78" i="34"/>
  <c r="L57" i="34"/>
  <c r="T78" i="34"/>
  <c r="T57" i="34"/>
  <c r="D80" i="34"/>
  <c r="D63" i="34"/>
  <c r="L80" i="34"/>
  <c r="L63" i="34"/>
  <c r="T80" i="34"/>
  <c r="T63" i="34"/>
  <c r="X79" i="34"/>
  <c r="V80" i="34"/>
  <c r="D78" i="35"/>
  <c r="D57" i="35"/>
  <c r="L78" i="35"/>
  <c r="L57" i="35"/>
  <c r="T78" i="35"/>
  <c r="T57" i="35"/>
  <c r="F79" i="35"/>
  <c r="F60" i="35"/>
  <c r="N79" i="35"/>
  <c r="N60" i="35"/>
  <c r="V79" i="35"/>
  <c r="V60" i="35"/>
  <c r="D80" i="35"/>
  <c r="D63" i="35"/>
  <c r="L80" i="35"/>
  <c r="L63" i="35"/>
  <c r="T80" i="35"/>
  <c r="T63" i="35"/>
  <c r="C90" i="31"/>
  <c r="K90" i="31"/>
  <c r="S90" i="31"/>
  <c r="C94" i="31"/>
  <c r="K94" i="31"/>
  <c r="S94" i="31"/>
  <c r="C99" i="31"/>
  <c r="K99" i="31"/>
  <c r="S99" i="31"/>
  <c r="D57" i="33"/>
  <c r="L57" i="33"/>
  <c r="T57" i="33"/>
  <c r="D60" i="33"/>
  <c r="L60" i="33"/>
  <c r="T60" i="33"/>
  <c r="L63" i="33"/>
  <c r="D79" i="33"/>
  <c r="M79" i="33"/>
  <c r="M72" i="33" s="1"/>
  <c r="K80" i="33"/>
  <c r="U80" i="33"/>
  <c r="E78" i="34"/>
  <c r="E57" i="34"/>
  <c r="M78" i="34"/>
  <c r="M57" i="34"/>
  <c r="U78" i="34"/>
  <c r="U57" i="34"/>
  <c r="E80" i="34"/>
  <c r="E63" i="34"/>
  <c r="M80" i="34"/>
  <c r="M63" i="34"/>
  <c r="U80" i="34"/>
  <c r="U63" i="34"/>
  <c r="Y79" i="34"/>
  <c r="E78" i="35"/>
  <c r="E57" i="35"/>
  <c r="M78" i="35"/>
  <c r="M57" i="35"/>
  <c r="U78" i="35"/>
  <c r="U57" i="35"/>
  <c r="G79" i="35"/>
  <c r="G60" i="35"/>
  <c r="O79" i="35"/>
  <c r="O60" i="35"/>
  <c r="W79" i="35"/>
  <c r="W60" i="35"/>
  <c r="E80" i="35"/>
  <c r="E63" i="35"/>
  <c r="M80" i="35"/>
  <c r="M63" i="35"/>
  <c r="U80" i="35"/>
  <c r="U63" i="35"/>
  <c r="D94" i="31"/>
  <c r="L94" i="31"/>
  <c r="T94" i="31"/>
  <c r="D105" i="31"/>
  <c r="L105" i="31"/>
  <c r="T105" i="31"/>
  <c r="E57" i="33"/>
  <c r="M57" i="33"/>
  <c r="U57" i="33"/>
  <c r="E60" i="33"/>
  <c r="M60" i="33"/>
  <c r="U60" i="33"/>
  <c r="E79" i="33"/>
  <c r="E72" i="33" s="1"/>
  <c r="B80" i="33"/>
  <c r="P79" i="34"/>
  <c r="X80" i="34"/>
  <c r="F78" i="35"/>
  <c r="F57" i="35"/>
  <c r="N78" i="35"/>
  <c r="N57" i="35"/>
  <c r="V78" i="35"/>
  <c r="V57" i="35"/>
  <c r="H79" i="35"/>
  <c r="H60" i="35"/>
  <c r="P79" i="35"/>
  <c r="P60" i="35"/>
  <c r="X79" i="35"/>
  <c r="X60" i="35"/>
  <c r="F80" i="35"/>
  <c r="F63" i="35"/>
  <c r="N80" i="35"/>
  <c r="N63" i="35"/>
  <c r="V80" i="35"/>
  <c r="V63" i="35"/>
  <c r="P63" i="35"/>
  <c r="X63" i="35"/>
  <c r="I57" i="37"/>
  <c r="Q57" i="37"/>
  <c r="Y57" i="37"/>
  <c r="I60" i="37"/>
  <c r="Q60" i="37"/>
  <c r="Y60" i="37"/>
  <c r="I63" i="37"/>
  <c r="Q63" i="37"/>
  <c r="Y63" i="37"/>
  <c r="P79" i="37"/>
  <c r="O80" i="37"/>
  <c r="B78" i="38"/>
  <c r="J78" i="38"/>
  <c r="R78" i="38"/>
  <c r="D79" i="38"/>
  <c r="L79" i="38"/>
  <c r="T79" i="38"/>
  <c r="B80" i="38"/>
  <c r="J80" i="38"/>
  <c r="R80" i="38"/>
  <c r="C78" i="39"/>
  <c r="K78" i="39"/>
  <c r="S78" i="39"/>
  <c r="E79" i="39"/>
  <c r="M79" i="39"/>
  <c r="U79" i="39"/>
  <c r="C80" i="39"/>
  <c r="K80" i="39"/>
  <c r="S80" i="39"/>
  <c r="B57" i="37"/>
  <c r="J57" i="37"/>
  <c r="R57" i="37"/>
  <c r="B60" i="37"/>
  <c r="J60" i="37"/>
  <c r="R60" i="37"/>
  <c r="B63" i="37"/>
  <c r="J63" i="37"/>
  <c r="R63" i="37"/>
  <c r="U78" i="37"/>
  <c r="U72" i="37" s="1"/>
  <c r="G79" i="37"/>
  <c r="E80" i="37"/>
  <c r="E72" i="37" s="1"/>
  <c r="P80" i="37"/>
  <c r="C78" i="38"/>
  <c r="K78" i="38"/>
  <c r="S78" i="38"/>
  <c r="E79" i="38"/>
  <c r="M79" i="38"/>
  <c r="U79" i="38"/>
  <c r="C80" i="38"/>
  <c r="K80" i="38"/>
  <c r="S80" i="38"/>
  <c r="D78" i="39"/>
  <c r="L78" i="39"/>
  <c r="T78" i="39"/>
  <c r="F79" i="39"/>
  <c r="N79" i="39"/>
  <c r="V79" i="39"/>
  <c r="D80" i="39"/>
  <c r="L80" i="39"/>
  <c r="T80" i="39"/>
  <c r="C60" i="37"/>
  <c r="K60" i="37"/>
  <c r="S60" i="37"/>
  <c r="V78" i="37"/>
  <c r="V72" i="37" s="1"/>
  <c r="H79" i="37"/>
  <c r="F80" i="37"/>
  <c r="F72" i="37" s="1"/>
  <c r="E78" i="39"/>
  <c r="M78" i="39"/>
  <c r="U78" i="39"/>
  <c r="G79" i="39"/>
  <c r="O79" i="39"/>
  <c r="W79" i="39"/>
  <c r="E80" i="39"/>
  <c r="M80" i="39"/>
  <c r="U80" i="39"/>
  <c r="D60" i="37"/>
  <c r="L60" i="37"/>
  <c r="T60" i="37"/>
  <c r="M78" i="37"/>
  <c r="M72" i="37" s="1"/>
  <c r="W78" i="37"/>
  <c r="G80" i="37"/>
  <c r="E78" i="38"/>
  <c r="E57" i="38"/>
  <c r="M78" i="38"/>
  <c r="M57" i="38"/>
  <c r="U78" i="38"/>
  <c r="U57" i="38"/>
  <c r="G79" i="38"/>
  <c r="G60" i="38"/>
  <c r="O79" i="38"/>
  <c r="O60" i="38"/>
  <c r="W79" i="38"/>
  <c r="W60" i="38"/>
  <c r="E80" i="38"/>
  <c r="E63" i="38"/>
  <c r="M80" i="38"/>
  <c r="M63" i="38"/>
  <c r="U80" i="38"/>
  <c r="U63" i="38"/>
  <c r="F78" i="39"/>
  <c r="N78" i="39"/>
  <c r="V78" i="39"/>
  <c r="H79" i="39"/>
  <c r="P79" i="39"/>
  <c r="X79" i="39"/>
  <c r="F80" i="39"/>
  <c r="N80" i="39"/>
  <c r="V80" i="39"/>
  <c r="E57" i="37"/>
  <c r="M63" i="37"/>
  <c r="U63" i="37"/>
  <c r="N78" i="37"/>
  <c r="N72" i="37" s="1"/>
  <c r="X78" i="37"/>
  <c r="H80" i="37"/>
  <c r="F78" i="38"/>
  <c r="F57" i="38"/>
  <c r="N78" i="38"/>
  <c r="N57" i="38"/>
  <c r="V78" i="38"/>
  <c r="V57" i="38"/>
  <c r="H79" i="38"/>
  <c r="H60" i="38"/>
  <c r="P79" i="38"/>
  <c r="P60" i="38"/>
  <c r="X79" i="38"/>
  <c r="X60" i="38"/>
  <c r="F80" i="38"/>
  <c r="F63" i="38"/>
  <c r="N80" i="38"/>
  <c r="N63" i="38"/>
  <c r="V80" i="38"/>
  <c r="V63" i="38"/>
  <c r="G78" i="39"/>
  <c r="O78" i="39"/>
  <c r="W78" i="39"/>
  <c r="I79" i="39"/>
  <c r="Q79" i="39"/>
  <c r="Y79" i="39"/>
  <c r="G80" i="39"/>
  <c r="O80" i="39"/>
  <c r="W80" i="39"/>
  <c r="F57" i="37"/>
  <c r="N63" i="37"/>
  <c r="V63" i="37"/>
  <c r="O78" i="37"/>
  <c r="W79" i="37"/>
  <c r="W80" i="37"/>
  <c r="G78" i="38"/>
  <c r="O78" i="38"/>
  <c r="W78" i="38"/>
  <c r="I79" i="38"/>
  <c r="Q79" i="38"/>
  <c r="Y79" i="38"/>
  <c r="G80" i="38"/>
  <c r="O80" i="38"/>
  <c r="W80" i="38"/>
  <c r="H78" i="39"/>
  <c r="P78" i="39"/>
  <c r="X78" i="39"/>
  <c r="B79" i="39"/>
  <c r="J79" i="39"/>
  <c r="R79" i="39"/>
  <c r="H80" i="39"/>
  <c r="P80" i="39"/>
  <c r="X80" i="39"/>
  <c r="G57" i="37"/>
  <c r="O60" i="37"/>
  <c r="P78" i="37"/>
  <c r="X79" i="37"/>
  <c r="X80" i="37"/>
  <c r="H78" i="38"/>
  <c r="P78" i="38"/>
  <c r="X78" i="38"/>
  <c r="B79" i="38"/>
  <c r="J79" i="38"/>
  <c r="R79" i="38"/>
  <c r="H80" i="38"/>
  <c r="P80" i="38"/>
  <c r="X80" i="38"/>
  <c r="I78" i="39"/>
  <c r="Q78" i="39"/>
  <c r="Y78" i="39"/>
  <c r="C79" i="39"/>
  <c r="K79" i="39"/>
  <c r="S79" i="39"/>
  <c r="I80" i="39"/>
  <c r="Q80" i="39"/>
  <c r="Y80" i="39"/>
  <c r="H57" i="37"/>
  <c r="I78" i="38"/>
  <c r="Q78" i="38"/>
  <c r="Y78" i="38"/>
  <c r="C79" i="38"/>
  <c r="K79" i="38"/>
  <c r="S79" i="38"/>
  <c r="I80" i="38"/>
  <c r="Q80" i="38"/>
  <c r="Y80" i="38"/>
  <c r="B78" i="39"/>
  <c r="J78" i="39"/>
  <c r="R78" i="39"/>
  <c r="D79" i="39"/>
  <c r="L79" i="39"/>
  <c r="T79" i="39"/>
  <c r="B80" i="39"/>
  <c r="J80" i="39"/>
  <c r="R80" i="39"/>
  <c r="G57" i="38"/>
  <c r="O57" i="38"/>
  <c r="W57" i="38"/>
  <c r="G63" i="38"/>
  <c r="O63" i="38"/>
  <c r="W63" i="38"/>
  <c r="C57" i="39"/>
  <c r="K57" i="39"/>
  <c r="S57" i="39"/>
  <c r="C60" i="39"/>
  <c r="K60" i="39"/>
  <c r="S60" i="39"/>
  <c r="C63" i="39"/>
  <c r="K63" i="39"/>
  <c r="S63" i="39"/>
  <c r="G72" i="41"/>
  <c r="O72" i="41"/>
  <c r="W72" i="41"/>
  <c r="F72" i="42"/>
  <c r="N72" i="42"/>
  <c r="V72" i="42"/>
  <c r="E72" i="43"/>
  <c r="M72" i="43"/>
  <c r="U72" i="43"/>
  <c r="B77" i="45"/>
  <c r="B69" i="45" s="1"/>
  <c r="B60" i="45"/>
  <c r="J77" i="45"/>
  <c r="J69" i="45" s="1"/>
  <c r="J60" i="45"/>
  <c r="R77" i="45"/>
  <c r="R69" i="45" s="1"/>
  <c r="R60" i="45"/>
  <c r="C77" i="47"/>
  <c r="K77" i="47"/>
  <c r="S77" i="47"/>
  <c r="H57" i="38"/>
  <c r="P57" i="38"/>
  <c r="X57" i="38"/>
  <c r="H63" i="38"/>
  <c r="P63" i="38"/>
  <c r="X63" i="38"/>
  <c r="D57" i="39"/>
  <c r="L57" i="39"/>
  <c r="T57" i="39"/>
  <c r="D60" i="39"/>
  <c r="L60" i="39"/>
  <c r="T60" i="39"/>
  <c r="D63" i="39"/>
  <c r="L63" i="39"/>
  <c r="T63" i="39"/>
  <c r="H72" i="41"/>
  <c r="P72" i="41"/>
  <c r="X72" i="41"/>
  <c r="G72" i="42"/>
  <c r="O72" i="42"/>
  <c r="W72" i="42"/>
  <c r="F72" i="43"/>
  <c r="N72" i="43"/>
  <c r="V72" i="43"/>
  <c r="C77" i="45"/>
  <c r="C69" i="45" s="1"/>
  <c r="C60" i="45"/>
  <c r="K77" i="45"/>
  <c r="K69" i="45" s="1"/>
  <c r="K60" i="45"/>
  <c r="S77" i="45"/>
  <c r="S69" i="45" s="1"/>
  <c r="S60" i="45"/>
  <c r="I57" i="38"/>
  <c r="Q57" i="38"/>
  <c r="Y57" i="38"/>
  <c r="I60" i="38"/>
  <c r="Q60" i="38"/>
  <c r="Y60" i="38"/>
  <c r="I63" i="38"/>
  <c r="Q63" i="38"/>
  <c r="Y63" i="38"/>
  <c r="E57" i="39"/>
  <c r="M57" i="39"/>
  <c r="U57" i="39"/>
  <c r="E60" i="39"/>
  <c r="M60" i="39"/>
  <c r="U60" i="39"/>
  <c r="E63" i="39"/>
  <c r="M63" i="39"/>
  <c r="U63" i="39"/>
  <c r="I72" i="41"/>
  <c r="Q72" i="41"/>
  <c r="Y72" i="41"/>
  <c r="H72" i="42"/>
  <c r="P72" i="42"/>
  <c r="X72" i="42"/>
  <c r="G72" i="43"/>
  <c r="O72" i="43"/>
  <c r="W72" i="43"/>
  <c r="B57" i="38"/>
  <c r="J57" i="38"/>
  <c r="R57" i="38"/>
  <c r="B60" i="38"/>
  <c r="J60" i="38"/>
  <c r="R60" i="38"/>
  <c r="B63" i="38"/>
  <c r="J63" i="38"/>
  <c r="R63" i="38"/>
  <c r="F57" i="39"/>
  <c r="N57" i="39"/>
  <c r="V57" i="39"/>
  <c r="F60" i="39"/>
  <c r="N60" i="39"/>
  <c r="V60" i="39"/>
  <c r="F63" i="39"/>
  <c r="N63" i="39"/>
  <c r="V63" i="39"/>
  <c r="B72" i="41"/>
  <c r="J72" i="41"/>
  <c r="R72" i="41"/>
  <c r="B90" i="41"/>
  <c r="B81" i="41" s="1"/>
  <c r="J90" i="41"/>
  <c r="J81" i="41" s="1"/>
  <c r="R90" i="41"/>
  <c r="R81" i="41" s="1"/>
  <c r="I72" i="42"/>
  <c r="Q72" i="42"/>
  <c r="Y72" i="42"/>
  <c r="H72" i="43"/>
  <c r="P72" i="43"/>
  <c r="X72" i="43"/>
  <c r="G77" i="46"/>
  <c r="O77" i="46"/>
  <c r="W77" i="46"/>
  <c r="C57" i="38"/>
  <c r="K57" i="38"/>
  <c r="C60" i="38"/>
  <c r="K60" i="38"/>
  <c r="S60" i="38"/>
  <c r="C63" i="38"/>
  <c r="K63" i="38"/>
  <c r="S63" i="38"/>
  <c r="G60" i="39"/>
  <c r="O60" i="39"/>
  <c r="W60" i="39"/>
  <c r="G77" i="47"/>
  <c r="O77" i="47"/>
  <c r="W77" i="47"/>
  <c r="D57" i="38"/>
  <c r="L57" i="38"/>
  <c r="T57" i="38"/>
  <c r="D63" i="38"/>
  <c r="L63" i="38"/>
  <c r="T63" i="38"/>
  <c r="H63" i="39"/>
  <c r="P63" i="39"/>
  <c r="X63" i="39"/>
  <c r="D72" i="41"/>
  <c r="L72" i="41"/>
  <c r="T72" i="41"/>
  <c r="G77" i="45"/>
  <c r="G69" i="45" s="1"/>
  <c r="G60" i="45"/>
  <c r="O77" i="45"/>
  <c r="O69" i="45" s="1"/>
  <c r="O60" i="45"/>
  <c r="W77" i="45"/>
  <c r="W69" i="45" s="1"/>
  <c r="W60" i="45"/>
  <c r="E60" i="38"/>
  <c r="M60" i="38"/>
  <c r="U60" i="38"/>
  <c r="I57" i="39"/>
  <c r="Q57" i="39"/>
  <c r="Y57" i="39"/>
  <c r="I60" i="39"/>
  <c r="Q60" i="39"/>
  <c r="Y60" i="39"/>
  <c r="I63" i="39"/>
  <c r="Q63" i="39"/>
  <c r="Y63" i="39"/>
  <c r="E72" i="41"/>
  <c r="M72" i="41"/>
  <c r="U72" i="41"/>
  <c r="D72" i="42"/>
  <c r="L72" i="42"/>
  <c r="T72" i="42"/>
  <c r="C72" i="43"/>
  <c r="K72" i="43"/>
  <c r="S72" i="43"/>
  <c r="B77" i="46"/>
  <c r="J77" i="46"/>
  <c r="R77" i="46"/>
  <c r="I77" i="47"/>
  <c r="Q77" i="47"/>
  <c r="Y77" i="47"/>
  <c r="F60" i="38"/>
  <c r="N60" i="38"/>
  <c r="V60" i="38"/>
  <c r="B57" i="39"/>
  <c r="J57" i="39"/>
  <c r="R57" i="39"/>
  <c r="B60" i="39"/>
  <c r="J60" i="39"/>
  <c r="R60" i="39"/>
  <c r="B63" i="39"/>
  <c r="J63" i="39"/>
  <c r="R63" i="39"/>
  <c r="F72" i="41"/>
  <c r="N72" i="41"/>
  <c r="V72" i="41"/>
  <c r="E72" i="42"/>
  <c r="M72" i="42"/>
  <c r="U72" i="42"/>
  <c r="D72" i="43"/>
  <c r="L72" i="43"/>
  <c r="T72" i="43"/>
  <c r="I77" i="45"/>
  <c r="I69" i="45" s="1"/>
  <c r="I60" i="45"/>
  <c r="Q77" i="45"/>
  <c r="Q69" i="45" s="1"/>
  <c r="Q60" i="45"/>
  <c r="Y77" i="45"/>
  <c r="Y69" i="45" s="1"/>
  <c r="Y60" i="45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D60" i="45"/>
  <c r="L60" i="45"/>
  <c r="T60" i="45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E60" i="45"/>
  <c r="M60" i="45"/>
  <c r="U60" i="45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F60" i="45"/>
  <c r="N60" i="45"/>
  <c r="V60" i="45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H60" i="45"/>
  <c r="P60" i="45"/>
  <c r="X60" i="45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G72" i="37" l="1"/>
  <c r="H72" i="37"/>
  <c r="O72" i="37"/>
  <c r="C72" i="33"/>
  <c r="D72" i="33"/>
  <c r="L113" i="29"/>
  <c r="O113" i="29"/>
  <c r="G113" i="29"/>
  <c r="J113" i="29"/>
  <c r="I74" i="24"/>
  <c r="I171" i="4" s="1"/>
  <c r="H74" i="24"/>
  <c r="H171" i="4" s="1"/>
  <c r="G74" i="24"/>
  <c r="G171" i="4" s="1"/>
  <c r="F74" i="24"/>
  <c r="F171" i="4" s="1"/>
  <c r="D74" i="24"/>
  <c r="D171" i="4" s="1"/>
  <c r="C74" i="24"/>
  <c r="C171" i="4" s="1"/>
  <c r="X74" i="24"/>
  <c r="X171" i="4" s="1"/>
  <c r="K74" i="24"/>
  <c r="K171" i="4" s="1"/>
  <c r="F146" i="25"/>
  <c r="E74" i="24"/>
  <c r="E171" i="4" s="1"/>
  <c r="N74" i="24"/>
  <c r="N171" i="4" s="1"/>
  <c r="N69" i="4"/>
  <c r="N142" i="4" s="1"/>
  <c r="S74" i="24"/>
  <c r="S171" i="4" s="1"/>
  <c r="S69" i="4"/>
  <c r="S142" i="4" s="1"/>
  <c r="B74" i="24"/>
  <c r="B171" i="4" s="1"/>
  <c r="B69" i="4"/>
  <c r="B142" i="4" s="1"/>
  <c r="R74" i="24"/>
  <c r="R171" i="4" s="1"/>
  <c r="R69" i="4"/>
  <c r="R142" i="4" s="1"/>
  <c r="W74" i="24"/>
  <c r="W171" i="4" s="1"/>
  <c r="W69" i="4"/>
  <c r="W142" i="4" s="1"/>
  <c r="V74" i="24"/>
  <c r="V171" i="4" s="1"/>
  <c r="V69" i="4"/>
  <c r="V142" i="4" s="1"/>
  <c r="U69" i="4"/>
  <c r="U142" i="4" s="1"/>
  <c r="U74" i="24"/>
  <c r="U171" i="4" s="1"/>
  <c r="N146" i="25"/>
  <c r="S146" i="25"/>
  <c r="O74" i="24"/>
  <c r="O171" i="4" s="1"/>
  <c r="O69" i="4"/>
  <c r="O142" i="4" s="1"/>
  <c r="X172" i="23"/>
  <c r="X62" i="20"/>
  <c r="F140" i="23"/>
  <c r="F60" i="20"/>
  <c r="G172" i="23"/>
  <c r="G62" i="20"/>
  <c r="I57" i="20"/>
  <c r="I56" i="20" s="1"/>
  <c r="I61" i="20"/>
  <c r="W176" i="23"/>
  <c r="W62" i="20"/>
  <c r="G165" i="23"/>
  <c r="C165" i="23"/>
  <c r="E143" i="23"/>
  <c r="E60" i="20"/>
  <c r="G194" i="23"/>
  <c r="T179" i="23"/>
  <c r="T165" i="23" s="1"/>
  <c r="T62" i="20"/>
  <c r="T161" i="23"/>
  <c r="T61" i="20"/>
  <c r="D172" i="23"/>
  <c r="D165" i="23" s="1"/>
  <c r="D62" i="20"/>
  <c r="Q165" i="23"/>
  <c r="P132" i="23"/>
  <c r="Q59" i="20"/>
  <c r="Q112" i="4" s="1"/>
  <c r="Q113" i="4"/>
  <c r="H132" i="23"/>
  <c r="C132" i="23"/>
  <c r="F141" i="23"/>
  <c r="X140" i="23"/>
  <c r="X57" i="20"/>
  <c r="X56" i="20" s="1"/>
  <c r="X60" i="20"/>
  <c r="X143" i="23"/>
  <c r="W113" i="4"/>
  <c r="P59" i="20"/>
  <c r="P113" i="4"/>
  <c r="W57" i="20"/>
  <c r="W56" i="20" s="1"/>
  <c r="M160" i="23"/>
  <c r="O175" i="23"/>
  <c r="O62" i="20"/>
  <c r="L146" i="23"/>
  <c r="Q146" i="23"/>
  <c r="W153" i="23"/>
  <c r="T175" i="23"/>
  <c r="T113" i="4"/>
  <c r="L79" i="20"/>
  <c r="L170" i="4" s="1"/>
  <c r="O57" i="20"/>
  <c r="O56" i="20" s="1"/>
  <c r="O61" i="20"/>
  <c r="T57" i="20"/>
  <c r="T56" i="20" s="1"/>
  <c r="H78" i="20"/>
  <c r="H169" i="4" s="1"/>
  <c r="W160" i="23"/>
  <c r="O153" i="23"/>
  <c r="I179" i="23"/>
  <c r="I165" i="23" s="1"/>
  <c r="I62" i="20"/>
  <c r="U140" i="23"/>
  <c r="U60" i="20"/>
  <c r="S59" i="20"/>
  <c r="S113" i="4"/>
  <c r="M171" i="23"/>
  <c r="H140" i="23"/>
  <c r="H57" i="20"/>
  <c r="H56" i="20" s="1"/>
  <c r="H144" i="23"/>
  <c r="H60" i="20"/>
  <c r="H143" i="23"/>
  <c r="X175" i="23"/>
  <c r="X141" i="23"/>
  <c r="O165" i="23"/>
  <c r="H179" i="23"/>
  <c r="H165" i="23" s="1"/>
  <c r="H62" i="20"/>
  <c r="K205" i="23"/>
  <c r="S165" i="23"/>
  <c r="Y172" i="23"/>
  <c r="Y62" i="20"/>
  <c r="L59" i="20"/>
  <c r="L113" i="4"/>
  <c r="R205" i="23"/>
  <c r="Q76" i="20"/>
  <c r="Q167" i="4" s="1"/>
  <c r="D175" i="23"/>
  <c r="C59" i="20"/>
  <c r="G57" i="20"/>
  <c r="G56" i="20" s="1"/>
  <c r="Q65" i="4"/>
  <c r="Q138" i="4" s="1"/>
  <c r="T65" i="4"/>
  <c r="T138" i="4" s="1"/>
  <c r="Y65" i="4"/>
  <c r="Y138" i="4" s="1"/>
  <c r="R194" i="23"/>
  <c r="V194" i="23"/>
  <c r="M194" i="23"/>
  <c r="I65" i="4"/>
  <c r="I138" i="4" s="1"/>
  <c r="X65" i="4"/>
  <c r="X138" i="4" s="1"/>
  <c r="F194" i="23"/>
  <c r="S205" i="23"/>
  <c r="N79" i="16"/>
  <c r="N108" i="4" s="1"/>
  <c r="N109" i="4"/>
  <c r="C102" i="16"/>
  <c r="C165" i="4" s="1"/>
  <c r="W178" i="19"/>
  <c r="F185" i="19"/>
  <c r="V173" i="19"/>
  <c r="V80" i="16"/>
  <c r="V109" i="4" s="1"/>
  <c r="V172" i="19"/>
  <c r="V176" i="19"/>
  <c r="V169" i="19"/>
  <c r="V168" i="19"/>
  <c r="V165" i="19"/>
  <c r="V167" i="19"/>
  <c r="F187" i="19"/>
  <c r="F190" i="19"/>
  <c r="F79" i="16"/>
  <c r="F108" i="4" s="1"/>
  <c r="F191" i="19"/>
  <c r="T160" i="19"/>
  <c r="D79" i="16"/>
  <c r="D108" i="4" s="1"/>
  <c r="T79" i="16"/>
  <c r="T108" i="4" s="1"/>
  <c r="T110" i="4"/>
  <c r="U160" i="19"/>
  <c r="B160" i="19"/>
  <c r="L79" i="16"/>
  <c r="L108" i="4" s="1"/>
  <c r="C79" i="16"/>
  <c r="C108" i="4" s="1"/>
  <c r="E102" i="16"/>
  <c r="E165" i="4" s="1"/>
  <c r="E160" i="19"/>
  <c r="F77" i="16"/>
  <c r="F76" i="16" s="1"/>
  <c r="L160" i="19"/>
  <c r="M79" i="16"/>
  <c r="M108" i="4" s="1"/>
  <c r="D171" i="18"/>
  <c r="D217" i="18"/>
  <c r="T165" i="18"/>
  <c r="U97" i="16"/>
  <c r="U95" i="16" s="1"/>
  <c r="D173" i="18"/>
  <c r="H163" i="18"/>
  <c r="H164" i="18"/>
  <c r="H162" i="18"/>
  <c r="H97" i="16"/>
  <c r="H95" i="16" s="1"/>
  <c r="H161" i="18"/>
  <c r="T171" i="18"/>
  <c r="D168" i="18"/>
  <c r="T166" i="18"/>
  <c r="D169" i="18"/>
  <c r="D160" i="18" s="1"/>
  <c r="T164" i="18"/>
  <c r="T97" i="16"/>
  <c r="T95" i="16" s="1"/>
  <c r="T167" i="18"/>
  <c r="T163" i="18"/>
  <c r="T160" i="18" s="1"/>
  <c r="K171" i="17"/>
  <c r="J91" i="16"/>
  <c r="J89" i="16" s="1"/>
  <c r="J62" i="4"/>
  <c r="J135" i="4" s="1"/>
  <c r="C166" i="18"/>
  <c r="M172" i="18"/>
  <c r="M97" i="16"/>
  <c r="M95" i="16" s="1"/>
  <c r="T101" i="16"/>
  <c r="T164" i="4" s="1"/>
  <c r="T52" i="16"/>
  <c r="T62" i="4"/>
  <c r="T135" i="4" s="1"/>
  <c r="L172" i="18"/>
  <c r="L160" i="18" s="1"/>
  <c r="L97" i="16"/>
  <c r="L95" i="16" s="1"/>
  <c r="U160" i="17"/>
  <c r="E175" i="18"/>
  <c r="E97" i="16"/>
  <c r="E95" i="16" s="1"/>
  <c r="K240" i="17"/>
  <c r="J166" i="17"/>
  <c r="E160" i="17"/>
  <c r="L171" i="18"/>
  <c r="D175" i="18"/>
  <c r="D97" i="16"/>
  <c r="D95" i="16" s="1"/>
  <c r="J168" i="17"/>
  <c r="J169" i="17"/>
  <c r="J160" i="17" s="1"/>
  <c r="J170" i="17"/>
  <c r="J172" i="17"/>
  <c r="P52" i="16"/>
  <c r="P61" i="4" s="1"/>
  <c r="P134" i="4" s="1"/>
  <c r="P62" i="4"/>
  <c r="P135" i="4" s="1"/>
  <c r="J173" i="17"/>
  <c r="J101" i="16"/>
  <c r="J164" i="4" s="1"/>
  <c r="J52" i="16"/>
  <c r="J61" i="4" s="1"/>
  <c r="J134" i="4" s="1"/>
  <c r="E101" i="16"/>
  <c r="E164" i="4" s="1"/>
  <c r="E62" i="4"/>
  <c r="E135" i="4" s="1"/>
  <c r="E52" i="16"/>
  <c r="J174" i="17"/>
  <c r="M169" i="17"/>
  <c r="M168" i="17"/>
  <c r="M161" i="17"/>
  <c r="M167" i="17"/>
  <c r="M53" i="16"/>
  <c r="M175" i="17"/>
  <c r="M166" i="17"/>
  <c r="M174" i="17"/>
  <c r="M165" i="17"/>
  <c r="M173" i="17"/>
  <c r="M164" i="17"/>
  <c r="M172" i="17"/>
  <c r="M163" i="17"/>
  <c r="M170" i="17"/>
  <c r="M162" i="17"/>
  <c r="J217" i="19"/>
  <c r="M163" i="18"/>
  <c r="J175" i="17"/>
  <c r="H52" i="16"/>
  <c r="H61" i="4" s="1"/>
  <c r="H134" i="4" s="1"/>
  <c r="H62" i="4"/>
  <c r="H135" i="4" s="1"/>
  <c r="M175" i="18"/>
  <c r="M171" i="17"/>
  <c r="M162" i="18"/>
  <c r="S217" i="19"/>
  <c r="L162" i="17"/>
  <c r="L161" i="17"/>
  <c r="L160" i="17" s="1"/>
  <c r="L53" i="16"/>
  <c r="L165" i="17"/>
  <c r="L164" i="17"/>
  <c r="L163" i="17"/>
  <c r="B240" i="17"/>
  <c r="D61" i="4"/>
  <c r="D134" i="4" s="1"/>
  <c r="C240" i="17"/>
  <c r="Y229" i="17"/>
  <c r="Q229" i="17"/>
  <c r="R229" i="17"/>
  <c r="M75" i="12"/>
  <c r="M105" i="4"/>
  <c r="S233" i="15"/>
  <c r="S76" i="12"/>
  <c r="L75" i="12"/>
  <c r="L105" i="4"/>
  <c r="Y253" i="15"/>
  <c r="Y78" i="12"/>
  <c r="Y107" i="4" s="1"/>
  <c r="R233" i="15"/>
  <c r="R71" i="12"/>
  <c r="R70" i="12" s="1"/>
  <c r="R76" i="12"/>
  <c r="X253" i="15"/>
  <c r="X78" i="12"/>
  <c r="X107" i="4" s="1"/>
  <c r="P233" i="15"/>
  <c r="P71" i="12"/>
  <c r="P70" i="12" s="1"/>
  <c r="P76" i="12"/>
  <c r="J75" i="12"/>
  <c r="J105" i="4"/>
  <c r="W253" i="15"/>
  <c r="W78" i="12"/>
  <c r="W107" i="4" s="1"/>
  <c r="H75" i="12"/>
  <c r="H105" i="4"/>
  <c r="V253" i="15"/>
  <c r="V78" i="12"/>
  <c r="V107" i="4" s="1"/>
  <c r="U253" i="15"/>
  <c r="U78" i="12"/>
  <c r="U107" i="4" s="1"/>
  <c r="N253" i="15"/>
  <c r="N78" i="12"/>
  <c r="N107" i="4" s="1"/>
  <c r="X233" i="15"/>
  <c r="X71" i="12"/>
  <c r="X70" i="12" s="1"/>
  <c r="X76" i="12"/>
  <c r="F73" i="12"/>
  <c r="F102" i="4" s="1"/>
  <c r="J253" i="15"/>
  <c r="J78" i="12"/>
  <c r="J107" i="4" s="1"/>
  <c r="D75" i="12"/>
  <c r="D105" i="4"/>
  <c r="V233" i="15"/>
  <c r="V71" i="12"/>
  <c r="V70" i="12" s="1"/>
  <c r="V76" i="12"/>
  <c r="N71" i="12"/>
  <c r="N70" i="12" s="1"/>
  <c r="I253" i="15"/>
  <c r="I78" i="12"/>
  <c r="C75" i="12"/>
  <c r="C104" i="4" s="1"/>
  <c r="C105" i="4"/>
  <c r="U233" i="15"/>
  <c r="U71" i="12"/>
  <c r="U70" i="12" s="1"/>
  <c r="U76" i="12"/>
  <c r="N75" i="12"/>
  <c r="N105" i="4"/>
  <c r="H99" i="12"/>
  <c r="H160" i="4" s="1"/>
  <c r="B101" i="12"/>
  <c r="B162" i="4" s="1"/>
  <c r="F101" i="12"/>
  <c r="F162" i="4" s="1"/>
  <c r="H253" i="15"/>
  <c r="H78" i="12"/>
  <c r="B75" i="12"/>
  <c r="B105" i="4"/>
  <c r="T233" i="15"/>
  <c r="T76" i="12"/>
  <c r="I63" i="12"/>
  <c r="I55" i="4" s="1"/>
  <c r="I130" i="4" s="1"/>
  <c r="C63" i="12"/>
  <c r="C55" i="4" s="1"/>
  <c r="C130" i="4" s="1"/>
  <c r="W86" i="12"/>
  <c r="N63" i="12"/>
  <c r="J63" i="12"/>
  <c r="C86" i="12"/>
  <c r="F63" i="12"/>
  <c r="F57" i="4"/>
  <c r="F132" i="4" s="1"/>
  <c r="Y63" i="12"/>
  <c r="Y55" i="4" s="1"/>
  <c r="Y130" i="4" s="1"/>
  <c r="J86" i="12"/>
  <c r="W63" i="12"/>
  <c r="W55" i="4" s="1"/>
  <c r="W130" i="4" s="1"/>
  <c r="D63" i="12"/>
  <c r="D55" i="4" s="1"/>
  <c r="D57" i="4"/>
  <c r="D132" i="4" s="1"/>
  <c r="L63" i="12"/>
  <c r="L55" i="4" s="1"/>
  <c r="L130" i="4" s="1"/>
  <c r="B63" i="12"/>
  <c r="T63" i="12"/>
  <c r="T55" i="4" s="1"/>
  <c r="T57" i="4"/>
  <c r="T132" i="4" s="1"/>
  <c r="D5" i="4"/>
  <c r="D130" i="4" s="1"/>
  <c r="D3" i="4"/>
  <c r="D128" i="4" s="1"/>
  <c r="T53" i="7"/>
  <c r="T52" i="7"/>
  <c r="F3" i="4"/>
  <c r="F128" i="4" s="1"/>
  <c r="F5" i="4"/>
  <c r="W52" i="7"/>
  <c r="V57" i="4"/>
  <c r="V132" i="4" s="1"/>
  <c r="V63" i="12"/>
  <c r="N55" i="4"/>
  <c r="N130" i="4" s="1"/>
  <c r="E96" i="12"/>
  <c r="E157" i="4" s="1"/>
  <c r="E55" i="4"/>
  <c r="R63" i="12"/>
  <c r="R57" i="4"/>
  <c r="R132" i="4" s="1"/>
  <c r="E5" i="4"/>
  <c r="E3" i="4"/>
  <c r="E128" i="4" s="1"/>
  <c r="U63" i="12"/>
  <c r="U57" i="4"/>
  <c r="U132" i="4" s="1"/>
  <c r="J55" i="4"/>
  <c r="J51" i="4" s="1"/>
  <c r="M55" i="4"/>
  <c r="M130" i="4" s="1"/>
  <c r="H130" i="4"/>
  <c r="O53" i="7"/>
  <c r="O52" i="7"/>
  <c r="N147" i="11"/>
  <c r="N56" i="8"/>
  <c r="C136" i="11"/>
  <c r="C52" i="8"/>
  <c r="C51" i="8" s="1"/>
  <c r="C55" i="8"/>
  <c r="F100" i="4"/>
  <c r="F54" i="8"/>
  <c r="F99" i="4" s="1"/>
  <c r="D67" i="8"/>
  <c r="D156" i="4" s="1"/>
  <c r="K54" i="8"/>
  <c r="K99" i="4" s="1"/>
  <c r="K101" i="4"/>
  <c r="D117" i="11"/>
  <c r="M132" i="11"/>
  <c r="M56" i="8"/>
  <c r="C112" i="11"/>
  <c r="B136" i="11"/>
  <c r="B52" i="8"/>
  <c r="B51" i="8" s="1"/>
  <c r="B55" i="8"/>
  <c r="T54" i="8"/>
  <c r="T99" i="4" s="1"/>
  <c r="T100" i="4"/>
  <c r="E100" i="4"/>
  <c r="E54" i="8"/>
  <c r="N123" i="11"/>
  <c r="N100" i="11"/>
  <c r="L132" i="11"/>
  <c r="L56" i="8"/>
  <c r="N117" i="11"/>
  <c r="S54" i="8"/>
  <c r="S100" i="4"/>
  <c r="C108" i="11"/>
  <c r="Y66" i="8"/>
  <c r="Y155" i="4" s="1"/>
  <c r="L130" i="11"/>
  <c r="B109" i="11"/>
  <c r="O66" i="8"/>
  <c r="O155" i="4" s="1"/>
  <c r="C111" i="11"/>
  <c r="C107" i="11"/>
  <c r="R100" i="4"/>
  <c r="M125" i="11"/>
  <c r="L129" i="11"/>
  <c r="B108" i="11"/>
  <c r="C106" i="11"/>
  <c r="N132" i="11"/>
  <c r="M123" i="11"/>
  <c r="N136" i="11"/>
  <c r="N55" i="8"/>
  <c r="N52" i="8"/>
  <c r="N51" i="8" s="1"/>
  <c r="M54" i="8"/>
  <c r="M99" i="4" s="1"/>
  <c r="M100" i="4"/>
  <c r="L128" i="11"/>
  <c r="K100" i="11"/>
  <c r="B107" i="11"/>
  <c r="R147" i="11"/>
  <c r="R56" i="8"/>
  <c r="R52" i="8"/>
  <c r="R51" i="8" s="1"/>
  <c r="B111" i="11"/>
  <c r="C105" i="11"/>
  <c r="N130" i="11"/>
  <c r="E66" i="8"/>
  <c r="E155" i="4" s="1"/>
  <c r="M122" i="11"/>
  <c r="T66" i="8"/>
  <c r="T155" i="4" s="1"/>
  <c r="D136" i="11"/>
  <c r="D52" i="8"/>
  <c r="D51" i="8" s="1"/>
  <c r="D55" i="8"/>
  <c r="M52" i="8"/>
  <c r="M51" i="8" s="1"/>
  <c r="L126" i="11"/>
  <c r="B106" i="11"/>
  <c r="L136" i="11"/>
  <c r="L52" i="8"/>
  <c r="L51" i="8" s="1"/>
  <c r="L55" i="8"/>
  <c r="G66" i="8"/>
  <c r="G155" i="4" s="1"/>
  <c r="K117" i="11"/>
  <c r="N129" i="11"/>
  <c r="M66" i="8"/>
  <c r="M155" i="4" s="1"/>
  <c r="R123" i="11"/>
  <c r="R117" i="11" s="1"/>
  <c r="N109" i="11"/>
  <c r="R128" i="11"/>
  <c r="Q59" i="8"/>
  <c r="I59" i="8"/>
  <c r="P59" i="8"/>
  <c r="F65" i="8"/>
  <c r="F154" i="4" s="1"/>
  <c r="H59" i="8"/>
  <c r="K65" i="8"/>
  <c r="K154" i="4" s="1"/>
  <c r="R55" i="7"/>
  <c r="R52" i="7"/>
  <c r="X129" i="4"/>
  <c r="N52" i="4"/>
  <c r="N129" i="4" s="1"/>
  <c r="M52" i="4"/>
  <c r="V65" i="8"/>
  <c r="V154" i="4" s="1"/>
  <c r="V52" i="4"/>
  <c r="V129" i="4" s="1"/>
  <c r="N59" i="8"/>
  <c r="Y53" i="7"/>
  <c r="Y59" i="8"/>
  <c r="U65" i="8"/>
  <c r="U154" i="4" s="1"/>
  <c r="U52" i="4"/>
  <c r="L52" i="4"/>
  <c r="U54" i="7"/>
  <c r="T65" i="8"/>
  <c r="T154" i="4" s="1"/>
  <c r="T52" i="4"/>
  <c r="X59" i="8"/>
  <c r="J54" i="7"/>
  <c r="T54" i="7"/>
  <c r="J53" i="7"/>
  <c r="Q55" i="7"/>
  <c r="T59" i="8"/>
  <c r="O54" i="7"/>
  <c r="L59" i="8"/>
  <c r="P129" i="4"/>
  <c r="I55" i="7"/>
  <c r="V55" i="7"/>
  <c r="R54" i="7"/>
  <c r="W55" i="7"/>
  <c r="R53" i="7"/>
  <c r="M54" i="7"/>
  <c r="L54" i="7"/>
  <c r="I53" i="7"/>
  <c r="Y55" i="7"/>
  <c r="K53" i="7"/>
  <c r="I52" i="7"/>
  <c r="C53" i="7"/>
  <c r="V53" i="7"/>
  <c r="C52" i="7"/>
  <c r="Y54" i="7"/>
  <c r="L53" i="7"/>
  <c r="Q54" i="7"/>
  <c r="D53" i="7"/>
  <c r="X54" i="7"/>
  <c r="L52" i="7"/>
  <c r="Q52" i="7"/>
  <c r="P54" i="7"/>
  <c r="D52" i="7"/>
  <c r="X52" i="7"/>
  <c r="X45" i="5"/>
  <c r="X43" i="5"/>
  <c r="X46" i="5"/>
  <c r="O45" i="5"/>
  <c r="O47" i="5"/>
  <c r="J47" i="5"/>
  <c r="J42" i="5"/>
  <c r="J43" i="5"/>
  <c r="J44" i="5"/>
  <c r="J45" i="5"/>
  <c r="J48" i="5"/>
  <c r="J46" i="5"/>
  <c r="P27" i="5"/>
  <c r="B55" i="7"/>
  <c r="S46" i="6"/>
  <c r="P52" i="7"/>
  <c r="G55" i="7"/>
  <c r="M27" i="5"/>
  <c r="M5" i="5" s="1"/>
  <c r="M43" i="5" s="1"/>
  <c r="F27" i="5"/>
  <c r="F5" i="5" s="1"/>
  <c r="C27" i="5"/>
  <c r="H52" i="7"/>
  <c r="R46" i="6"/>
  <c r="S48" i="6"/>
  <c r="R27" i="5"/>
  <c r="R5" i="5" s="1"/>
  <c r="V44" i="6"/>
  <c r="U27" i="5"/>
  <c r="V43" i="6"/>
  <c r="R43" i="6"/>
  <c r="U45" i="6"/>
  <c r="S45" i="6"/>
  <c r="V48" i="6"/>
  <c r="N41" i="6"/>
  <c r="S47" i="6"/>
  <c r="W54" i="7"/>
  <c r="M43" i="6"/>
  <c r="I41" i="6"/>
  <c r="G41" i="6"/>
  <c r="B48" i="6"/>
  <c r="G54" i="7"/>
  <c r="L27" i="5"/>
  <c r="D27" i="5"/>
  <c r="D5" i="5" s="1"/>
  <c r="D43" i="5" s="1"/>
  <c r="R47" i="6"/>
  <c r="U53" i="7"/>
  <c r="B44" i="6"/>
  <c r="R48" i="6"/>
  <c r="L45" i="6"/>
  <c r="V42" i="6"/>
  <c r="Y44" i="6"/>
  <c r="H55" i="7"/>
  <c r="Y48" i="6"/>
  <c r="T27" i="5"/>
  <c r="S42" i="6"/>
  <c r="S41" i="6" s="1"/>
  <c r="U43" i="6"/>
  <c r="Y45" i="6"/>
  <c r="V46" i="6"/>
  <c r="M53" i="7"/>
  <c r="Y42" i="6"/>
  <c r="C47" i="6"/>
  <c r="E48" i="6"/>
  <c r="G27" i="5"/>
  <c r="L44" i="6"/>
  <c r="Y47" i="6"/>
  <c r="C46" i="6"/>
  <c r="O55" i="7"/>
  <c r="U48" i="6"/>
  <c r="M42" i="6"/>
  <c r="O45" i="6"/>
  <c r="O41" i="6" s="1"/>
  <c r="M47" i="6"/>
  <c r="O46" i="6"/>
  <c r="K45" i="6"/>
  <c r="K41" i="6" s="1"/>
  <c r="W27" i="5"/>
  <c r="W5" i="5" s="1"/>
  <c r="W43" i="5" s="1"/>
  <c r="E47" i="6"/>
  <c r="V45" i="6"/>
  <c r="D41" i="6"/>
  <c r="L48" i="6"/>
  <c r="X53" i="7"/>
  <c r="N52" i="7"/>
  <c r="R44" i="6"/>
  <c r="E27" i="5"/>
  <c r="E5" i="5" s="1"/>
  <c r="X48" i="6"/>
  <c r="Y46" i="6"/>
  <c r="B47" i="6"/>
  <c r="C48" i="6"/>
  <c r="F52" i="7"/>
  <c r="C43" i="6"/>
  <c r="E45" i="6"/>
  <c r="X44" i="6"/>
  <c r="C42" i="6"/>
  <c r="T47" i="6"/>
  <c r="U46" i="6"/>
  <c r="B46" i="6"/>
  <c r="H53" i="7"/>
  <c r="K43" i="5"/>
  <c r="Y43" i="6"/>
  <c r="Q27" i="5"/>
  <c r="J41" i="6"/>
  <c r="P47" i="6"/>
  <c r="P48" i="6"/>
  <c r="U42" i="6"/>
  <c r="B45" i="6"/>
  <c r="P42" i="6"/>
  <c r="P41" i="6" s="1"/>
  <c r="T45" i="6"/>
  <c r="M44" i="6"/>
  <c r="X47" i="6"/>
  <c r="E53" i="7"/>
  <c r="B52" i="7"/>
  <c r="Y27" i="5"/>
  <c r="S27" i="5"/>
  <c r="S5" i="5" s="1"/>
  <c r="S43" i="5" s="1"/>
  <c r="R42" i="6"/>
  <c r="X45" i="6"/>
  <c r="P44" i="6"/>
  <c r="O47" i="6"/>
  <c r="L47" i="6"/>
  <c r="V47" i="6"/>
  <c r="U52" i="7"/>
  <c r="B54" i="7"/>
  <c r="X42" i="6"/>
  <c r="X41" i="6" s="1"/>
  <c r="N27" i="5"/>
  <c r="N5" i="5" s="1"/>
  <c r="N46" i="5" s="1"/>
  <c r="L43" i="6"/>
  <c r="E42" i="6"/>
  <c r="E41" i="6" s="1"/>
  <c r="F46" i="6"/>
  <c r="M52" i="7"/>
  <c r="P43" i="6"/>
  <c r="E54" i="7"/>
  <c r="X46" i="6"/>
  <c r="Q46" i="6"/>
  <c r="Q41" i="6" s="1"/>
  <c r="E52" i="7"/>
  <c r="C55" i="7"/>
  <c r="I5" i="5"/>
  <c r="B42" i="6"/>
  <c r="L42" i="6"/>
  <c r="N47" i="6"/>
  <c r="T46" i="6"/>
  <c r="T41" i="6" s="1"/>
  <c r="M46" i="6"/>
  <c r="U47" i="6"/>
  <c r="B27" i="5"/>
  <c r="V54" i="7"/>
  <c r="S53" i="7"/>
  <c r="G53" i="7"/>
  <c r="F44" i="6"/>
  <c r="F41" i="6" s="1"/>
  <c r="V27" i="5"/>
  <c r="T48" i="6"/>
  <c r="W44" i="6"/>
  <c r="W41" i="6" s="1"/>
  <c r="H27" i="5"/>
  <c r="R45" i="6"/>
  <c r="K44" i="6"/>
  <c r="D54" i="7"/>
  <c r="O48" i="6"/>
  <c r="H48" i="6"/>
  <c r="H41" i="6" s="1"/>
  <c r="W72" i="37"/>
  <c r="W113" i="29"/>
  <c r="U132" i="23"/>
  <c r="B205" i="23"/>
  <c r="B179" i="23"/>
  <c r="B176" i="23"/>
  <c r="B172" i="23"/>
  <c r="B170" i="23"/>
  <c r="B57" i="20"/>
  <c r="B56" i="20" s="1"/>
  <c r="B62" i="20"/>
  <c r="X132" i="23"/>
  <c r="U179" i="23"/>
  <c r="U171" i="23"/>
  <c r="U176" i="23"/>
  <c r="U170" i="23"/>
  <c r="U172" i="23"/>
  <c r="U62" i="20"/>
  <c r="S194" i="23"/>
  <c r="L132" i="23"/>
  <c r="Y146" i="23"/>
  <c r="K165" i="23"/>
  <c r="V160" i="23"/>
  <c r="W146" i="23"/>
  <c r="Q168" i="4"/>
  <c r="Q217" i="19"/>
  <c r="Q176" i="19"/>
  <c r="Q173" i="19"/>
  <c r="Q172" i="19"/>
  <c r="Q169" i="19"/>
  <c r="Q168" i="19"/>
  <c r="Q167" i="19"/>
  <c r="Q165" i="19"/>
  <c r="Q160" i="19" s="1"/>
  <c r="Q80" i="16"/>
  <c r="Q77" i="16"/>
  <c r="Q76" i="16" s="1"/>
  <c r="L178" i="19"/>
  <c r="P217" i="19"/>
  <c r="P176" i="19"/>
  <c r="P173" i="19"/>
  <c r="P172" i="19"/>
  <c r="P169" i="19"/>
  <c r="P168" i="19"/>
  <c r="P167" i="19"/>
  <c r="P165" i="19"/>
  <c r="P80" i="16"/>
  <c r="P77" i="16"/>
  <c r="P76" i="16" s="1"/>
  <c r="Y229" i="19"/>
  <c r="Y192" i="19"/>
  <c r="Y191" i="19"/>
  <c r="Y188" i="19"/>
  <c r="Y187" i="19"/>
  <c r="Y185" i="19"/>
  <c r="Y184" i="19"/>
  <c r="Y183" i="19"/>
  <c r="Y81" i="16"/>
  <c r="O160" i="18"/>
  <c r="K217" i="18"/>
  <c r="K164" i="18"/>
  <c r="K163" i="18"/>
  <c r="K162" i="18"/>
  <c r="K161" i="18"/>
  <c r="K174" i="18"/>
  <c r="K170" i="18"/>
  <c r="K173" i="18"/>
  <c r="K169" i="18"/>
  <c r="K165" i="18"/>
  <c r="K172" i="18"/>
  <c r="K168" i="18"/>
  <c r="K175" i="18"/>
  <c r="K167" i="18"/>
  <c r="K97" i="16"/>
  <c r="K95" i="16" s="1"/>
  <c r="R217" i="18"/>
  <c r="R172" i="18"/>
  <c r="R168" i="18"/>
  <c r="R164" i="18"/>
  <c r="R163" i="18"/>
  <c r="R162" i="18"/>
  <c r="R161" i="18"/>
  <c r="R175" i="18"/>
  <c r="R167" i="18"/>
  <c r="R174" i="18"/>
  <c r="R170" i="18"/>
  <c r="R173" i="18"/>
  <c r="R169" i="18"/>
  <c r="R165" i="18"/>
  <c r="R97" i="16"/>
  <c r="R95" i="16" s="1"/>
  <c r="P160" i="18"/>
  <c r="G204" i="15"/>
  <c r="O233" i="15"/>
  <c r="O76" i="12"/>
  <c r="O71" i="12"/>
  <c r="O70" i="12" s="1"/>
  <c r="H160" i="17"/>
  <c r="F204" i="15"/>
  <c r="C175" i="17"/>
  <c r="C174" i="17"/>
  <c r="C173" i="17"/>
  <c r="C172" i="17"/>
  <c r="C170" i="17"/>
  <c r="C169" i="17"/>
  <c r="C168" i="17"/>
  <c r="C167" i="17"/>
  <c r="C166" i="17"/>
  <c r="C165" i="17"/>
  <c r="C164" i="17"/>
  <c r="C163" i="17"/>
  <c r="C162" i="17"/>
  <c r="C161" i="17"/>
  <c r="C53" i="16"/>
  <c r="E204" i="15"/>
  <c r="C171" i="15"/>
  <c r="P160" i="17"/>
  <c r="S240" i="17"/>
  <c r="B229" i="17"/>
  <c r="D253" i="15"/>
  <c r="D218" i="15"/>
  <c r="D217" i="15"/>
  <c r="D214" i="15"/>
  <c r="D213" i="15"/>
  <c r="D211" i="15"/>
  <c r="D210" i="15"/>
  <c r="D209" i="15"/>
  <c r="D78" i="12"/>
  <c r="D71" i="12"/>
  <c r="D70" i="12" s="1"/>
  <c r="C253" i="15"/>
  <c r="C218" i="15"/>
  <c r="C217" i="15"/>
  <c r="C214" i="15"/>
  <c r="C213" i="15"/>
  <c r="C211" i="15"/>
  <c r="C210" i="15"/>
  <c r="C209" i="15"/>
  <c r="C71" i="12"/>
  <c r="C70" i="12" s="1"/>
  <c r="C78" i="12"/>
  <c r="T117" i="11"/>
  <c r="T100" i="11"/>
  <c r="Y100" i="11"/>
  <c r="P100" i="11"/>
  <c r="H147" i="11"/>
  <c r="H132" i="11"/>
  <c r="H130" i="11"/>
  <c r="H129" i="11"/>
  <c r="H126" i="11"/>
  <c r="H125" i="11"/>
  <c r="H123" i="11"/>
  <c r="H122" i="11"/>
  <c r="H56" i="8"/>
  <c r="H52" i="8"/>
  <c r="H51" i="8" s="1"/>
  <c r="G147" i="11"/>
  <c r="G132" i="11"/>
  <c r="G130" i="11"/>
  <c r="G129" i="11"/>
  <c r="G126" i="11"/>
  <c r="G125" i="11"/>
  <c r="G123" i="11"/>
  <c r="G122" i="11"/>
  <c r="G117" i="11" s="1"/>
  <c r="G56" i="8"/>
  <c r="G52" i="8"/>
  <c r="G51" i="8" s="1"/>
  <c r="J52" i="7"/>
  <c r="I47" i="5"/>
  <c r="X48" i="5"/>
  <c r="X47" i="5"/>
  <c r="O46" i="5"/>
  <c r="N54" i="7"/>
  <c r="M47" i="5"/>
  <c r="E42" i="5"/>
  <c r="K48" i="5"/>
  <c r="K47" i="5"/>
  <c r="S44" i="5"/>
  <c r="S72" i="33"/>
  <c r="N72" i="33"/>
  <c r="T146" i="25"/>
  <c r="M132" i="23"/>
  <c r="S146" i="23"/>
  <c r="B175" i="23"/>
  <c r="W194" i="23"/>
  <c r="M176" i="23"/>
  <c r="M170" i="23"/>
  <c r="M172" i="23"/>
  <c r="M179" i="23"/>
  <c r="M62" i="20"/>
  <c r="O146" i="23"/>
  <c r="U175" i="23"/>
  <c r="F163" i="23"/>
  <c r="F151" i="23"/>
  <c r="F161" i="23"/>
  <c r="F155" i="23"/>
  <c r="F154" i="23"/>
  <c r="F158" i="23"/>
  <c r="F57" i="20"/>
  <c r="F56" i="20" s="1"/>
  <c r="F61" i="20"/>
  <c r="B132" i="23"/>
  <c r="J146" i="23"/>
  <c r="I217" i="19"/>
  <c r="I176" i="19"/>
  <c r="I173" i="19"/>
  <c r="I172" i="19"/>
  <c r="I169" i="19"/>
  <c r="I168" i="19"/>
  <c r="I167" i="19"/>
  <c r="I165" i="19"/>
  <c r="I80" i="16"/>
  <c r="I77" i="16"/>
  <c r="I76" i="16" s="1"/>
  <c r="D178" i="19"/>
  <c r="H217" i="19"/>
  <c r="H176" i="19"/>
  <c r="H173" i="19"/>
  <c r="H172" i="19"/>
  <c r="H169" i="19"/>
  <c r="H168" i="19"/>
  <c r="H167" i="19"/>
  <c r="H165" i="19"/>
  <c r="H80" i="16"/>
  <c r="H77" i="16"/>
  <c r="H76" i="16" s="1"/>
  <c r="Q229" i="19"/>
  <c r="Q192" i="19"/>
  <c r="Q191" i="19"/>
  <c r="Q188" i="19"/>
  <c r="Q187" i="19"/>
  <c r="Q185" i="19"/>
  <c r="Q184" i="19"/>
  <c r="Q183" i="19"/>
  <c r="Q178" i="19" s="1"/>
  <c r="Q81" i="16"/>
  <c r="X229" i="19"/>
  <c r="X192" i="19"/>
  <c r="X191" i="19"/>
  <c r="X188" i="19"/>
  <c r="X187" i="19"/>
  <c r="X185" i="19"/>
  <c r="X183" i="19"/>
  <c r="X81" i="16"/>
  <c r="N178" i="19"/>
  <c r="F178" i="19"/>
  <c r="G160" i="18"/>
  <c r="C217" i="18"/>
  <c r="C164" i="18"/>
  <c r="C163" i="18"/>
  <c r="C162" i="18"/>
  <c r="C161" i="18"/>
  <c r="C173" i="18"/>
  <c r="C169" i="18"/>
  <c r="C165" i="18"/>
  <c r="C172" i="18"/>
  <c r="C168" i="18"/>
  <c r="C175" i="18"/>
  <c r="C167" i="18"/>
  <c r="C174" i="18"/>
  <c r="C170" i="18"/>
  <c r="C97" i="16"/>
  <c r="C95" i="16" s="1"/>
  <c r="J217" i="18"/>
  <c r="J175" i="18"/>
  <c r="J167" i="18"/>
  <c r="J164" i="18"/>
  <c r="J163" i="18"/>
  <c r="J162" i="18"/>
  <c r="J161" i="18"/>
  <c r="J174" i="18"/>
  <c r="J170" i="18"/>
  <c r="J173" i="18"/>
  <c r="J169" i="18"/>
  <c r="J165" i="18"/>
  <c r="J172" i="18"/>
  <c r="J168" i="18"/>
  <c r="J97" i="16"/>
  <c r="J95" i="16" s="1"/>
  <c r="X184" i="19"/>
  <c r="G233" i="15"/>
  <c r="G185" i="15"/>
  <c r="G183" i="15"/>
  <c r="G182" i="15"/>
  <c r="G179" i="15"/>
  <c r="G178" i="15"/>
  <c r="G176" i="15"/>
  <c r="G76" i="12"/>
  <c r="G71" i="12"/>
  <c r="G70" i="12" s="1"/>
  <c r="R160" i="17"/>
  <c r="Q160" i="17"/>
  <c r="B204" i="15"/>
  <c r="O175" i="17"/>
  <c r="O174" i="17"/>
  <c r="O173" i="17"/>
  <c r="O172" i="17"/>
  <c r="O170" i="17"/>
  <c r="O169" i="17"/>
  <c r="O168" i="17"/>
  <c r="O167" i="17"/>
  <c r="O166" i="17"/>
  <c r="O165" i="17"/>
  <c r="O164" i="17"/>
  <c r="O163" i="17"/>
  <c r="O162" i="17"/>
  <c r="O161" i="17"/>
  <c r="O53" i="16"/>
  <c r="Y233" i="15"/>
  <c r="Y76" i="12"/>
  <c r="Y71" i="12"/>
  <c r="Y70" i="12" s="1"/>
  <c r="D89" i="16"/>
  <c r="U117" i="11"/>
  <c r="L117" i="11"/>
  <c r="L100" i="11"/>
  <c r="R61" i="4"/>
  <c r="Q100" i="11"/>
  <c r="H100" i="11"/>
  <c r="V117" i="11"/>
  <c r="X44" i="5"/>
  <c r="O43" i="5"/>
  <c r="F54" i="7"/>
  <c r="F42" i="5"/>
  <c r="E47" i="5"/>
  <c r="M44" i="5"/>
  <c r="K44" i="5"/>
  <c r="K72" i="33"/>
  <c r="E132" i="23"/>
  <c r="X165" i="23"/>
  <c r="E172" i="23"/>
  <c r="E179" i="23"/>
  <c r="E171" i="23"/>
  <c r="E176" i="23"/>
  <c r="E170" i="23"/>
  <c r="E165" i="23" s="1"/>
  <c r="E62" i="20"/>
  <c r="K194" i="23"/>
  <c r="S132" i="23"/>
  <c r="O132" i="23"/>
  <c r="V229" i="19"/>
  <c r="V192" i="19"/>
  <c r="V191" i="19"/>
  <c r="V190" i="19"/>
  <c r="V188" i="19"/>
  <c r="V187" i="19"/>
  <c r="V185" i="19"/>
  <c r="V183" i="19"/>
  <c r="V81" i="16"/>
  <c r="V77" i="16"/>
  <c r="V76" i="16" s="1"/>
  <c r="I229" i="19"/>
  <c r="I192" i="19"/>
  <c r="I191" i="19"/>
  <c r="I188" i="19"/>
  <c r="I187" i="19"/>
  <c r="I185" i="19"/>
  <c r="I184" i="19"/>
  <c r="I183" i="19"/>
  <c r="I81" i="16"/>
  <c r="P229" i="19"/>
  <c r="P192" i="19"/>
  <c r="P191" i="19"/>
  <c r="P188" i="19"/>
  <c r="P187" i="19"/>
  <c r="P185" i="19"/>
  <c r="P183" i="19"/>
  <c r="P81" i="16"/>
  <c r="V217" i="18"/>
  <c r="V174" i="18"/>
  <c r="V170" i="18"/>
  <c r="V173" i="18"/>
  <c r="V169" i="18"/>
  <c r="V165" i="18"/>
  <c r="V172" i="18"/>
  <c r="V168" i="18"/>
  <c r="V164" i="18"/>
  <c r="V163" i="18"/>
  <c r="V162" i="18"/>
  <c r="V161" i="18"/>
  <c r="V175" i="18"/>
  <c r="V167" i="18"/>
  <c r="V97" i="16"/>
  <c r="V95" i="16" s="1"/>
  <c r="Y190" i="19"/>
  <c r="B217" i="18"/>
  <c r="B174" i="18"/>
  <c r="B170" i="18"/>
  <c r="B164" i="18"/>
  <c r="B163" i="18"/>
  <c r="B162" i="18"/>
  <c r="B161" i="18"/>
  <c r="B173" i="18"/>
  <c r="B169" i="18"/>
  <c r="B165" i="18"/>
  <c r="B172" i="18"/>
  <c r="B168" i="18"/>
  <c r="B175" i="18"/>
  <c r="B167" i="18"/>
  <c r="B97" i="16"/>
  <c r="B95" i="16" s="1"/>
  <c r="P184" i="19"/>
  <c r="V175" i="17"/>
  <c r="V174" i="17"/>
  <c r="V170" i="17"/>
  <c r="V171" i="17"/>
  <c r="V167" i="17"/>
  <c r="V166" i="17"/>
  <c r="V53" i="16"/>
  <c r="V165" i="17"/>
  <c r="V163" i="17"/>
  <c r="V161" i="17"/>
  <c r="V172" i="17"/>
  <c r="V168" i="17"/>
  <c r="V173" i="17"/>
  <c r="V169" i="17"/>
  <c r="V164" i="17"/>
  <c r="V162" i="17"/>
  <c r="Y166" i="18"/>
  <c r="H160" i="18"/>
  <c r="S175" i="17"/>
  <c r="S174" i="17"/>
  <c r="S173" i="17"/>
  <c r="S172" i="17"/>
  <c r="S170" i="17"/>
  <c r="S169" i="17"/>
  <c r="S168" i="17"/>
  <c r="S167" i="17"/>
  <c r="S166" i="17"/>
  <c r="S165" i="17"/>
  <c r="S164" i="17"/>
  <c r="S163" i="17"/>
  <c r="S162" i="17"/>
  <c r="S161" i="17"/>
  <c r="S53" i="16"/>
  <c r="V171" i="18"/>
  <c r="Q233" i="15"/>
  <c r="Q76" i="12"/>
  <c r="Q71" i="12"/>
  <c r="Q70" i="12" s="1"/>
  <c r="D100" i="11"/>
  <c r="I100" i="11"/>
  <c r="Y147" i="11"/>
  <c r="Y132" i="11"/>
  <c r="Y130" i="11"/>
  <c r="Y129" i="11"/>
  <c r="Y126" i="11"/>
  <c r="Y125" i="11"/>
  <c r="Y123" i="11"/>
  <c r="Y122" i="11"/>
  <c r="Y56" i="8"/>
  <c r="Y52" i="8"/>
  <c r="Y51" i="8" s="1"/>
  <c r="F47" i="5"/>
  <c r="N44" i="5"/>
  <c r="E44" i="5"/>
  <c r="D46" i="5"/>
  <c r="S46" i="5"/>
  <c r="X113" i="29"/>
  <c r="E146" i="25"/>
  <c r="Y165" i="23"/>
  <c r="N175" i="23"/>
  <c r="N172" i="23"/>
  <c r="N179" i="23"/>
  <c r="N176" i="23"/>
  <c r="N170" i="23"/>
  <c r="N62" i="20"/>
  <c r="T146" i="23"/>
  <c r="V165" i="23"/>
  <c r="E175" i="23"/>
  <c r="V154" i="23"/>
  <c r="V158" i="23"/>
  <c r="V163" i="23"/>
  <c r="V151" i="23"/>
  <c r="V161" i="23"/>
  <c r="V155" i="23"/>
  <c r="V61" i="20"/>
  <c r="V57" i="20"/>
  <c r="V56" i="20" s="1"/>
  <c r="R146" i="23"/>
  <c r="M178" i="19"/>
  <c r="M160" i="19"/>
  <c r="W217" i="19"/>
  <c r="W176" i="19"/>
  <c r="W173" i="19"/>
  <c r="W172" i="19"/>
  <c r="W171" i="19"/>
  <c r="W169" i="19"/>
  <c r="W168" i="19"/>
  <c r="W167" i="19"/>
  <c r="W165" i="19"/>
  <c r="W80" i="16"/>
  <c r="W77" i="16"/>
  <c r="W76" i="16" s="1"/>
  <c r="H229" i="19"/>
  <c r="H192" i="19"/>
  <c r="H191" i="19"/>
  <c r="H188" i="19"/>
  <c r="H187" i="19"/>
  <c r="H185" i="19"/>
  <c r="H183" i="19"/>
  <c r="H81" i="16"/>
  <c r="N217" i="18"/>
  <c r="N173" i="18"/>
  <c r="N169" i="18"/>
  <c r="N165" i="18"/>
  <c r="N172" i="18"/>
  <c r="N168" i="18"/>
  <c r="N175" i="18"/>
  <c r="N167" i="18"/>
  <c r="N164" i="18"/>
  <c r="N163" i="18"/>
  <c r="N162" i="18"/>
  <c r="N161" i="18"/>
  <c r="N174" i="18"/>
  <c r="N170" i="18"/>
  <c r="N97" i="16"/>
  <c r="N95" i="16" s="1"/>
  <c r="Q190" i="19"/>
  <c r="H184" i="19"/>
  <c r="U160" i="18"/>
  <c r="N175" i="17"/>
  <c r="N173" i="17"/>
  <c r="N169" i="17"/>
  <c r="N174" i="17"/>
  <c r="N170" i="17"/>
  <c r="N53" i="16"/>
  <c r="N164" i="17"/>
  <c r="N162" i="17"/>
  <c r="N171" i="17"/>
  <c r="N167" i="17"/>
  <c r="N166" i="17"/>
  <c r="N172" i="17"/>
  <c r="N168" i="17"/>
  <c r="N165" i="17"/>
  <c r="N163" i="17"/>
  <c r="N161" i="17"/>
  <c r="K171" i="18"/>
  <c r="N171" i="18"/>
  <c r="I233" i="15"/>
  <c r="I76" i="12"/>
  <c r="I71" i="12"/>
  <c r="I70" i="12" s="1"/>
  <c r="E117" i="11"/>
  <c r="S117" i="11"/>
  <c r="S100" i="11"/>
  <c r="Q132" i="11"/>
  <c r="Q130" i="11"/>
  <c r="Q129" i="11"/>
  <c r="Q126" i="11"/>
  <c r="Q125" i="11"/>
  <c r="Q123" i="11"/>
  <c r="Q122" i="11"/>
  <c r="Q56" i="8"/>
  <c r="Q52" i="8"/>
  <c r="Q51" i="8" s="1"/>
  <c r="Q147" i="11"/>
  <c r="Y91" i="16"/>
  <c r="Y89" i="16" s="1"/>
  <c r="Y52" i="16"/>
  <c r="Y62" i="4"/>
  <c r="Y135" i="4" s="1"/>
  <c r="W100" i="11"/>
  <c r="U89" i="16"/>
  <c r="R5" i="4"/>
  <c r="R3" i="4"/>
  <c r="F117" i="11"/>
  <c r="V100" i="11"/>
  <c r="O48" i="5"/>
  <c r="F53" i="7"/>
  <c r="F44" i="5"/>
  <c r="P55" i="7"/>
  <c r="M46" i="5"/>
  <c r="K46" i="5"/>
  <c r="F172" i="23"/>
  <c r="F179" i="23"/>
  <c r="F176" i="23"/>
  <c r="F170" i="23"/>
  <c r="F62" i="20"/>
  <c r="T132" i="23"/>
  <c r="O217" i="19"/>
  <c r="O176" i="19"/>
  <c r="O173" i="19"/>
  <c r="O172" i="19"/>
  <c r="O171" i="19"/>
  <c r="O169" i="19"/>
  <c r="O168" i="19"/>
  <c r="O167" i="19"/>
  <c r="O165" i="19"/>
  <c r="O80" i="16"/>
  <c r="O77" i="16"/>
  <c r="O76" i="16" s="1"/>
  <c r="F217" i="18"/>
  <c r="F172" i="18"/>
  <c r="F168" i="18"/>
  <c r="F175" i="18"/>
  <c r="F167" i="18"/>
  <c r="F174" i="18"/>
  <c r="F170" i="18"/>
  <c r="F164" i="18"/>
  <c r="F163" i="18"/>
  <c r="F162" i="18"/>
  <c r="F161" i="18"/>
  <c r="F173" i="18"/>
  <c r="F169" i="18"/>
  <c r="F165" i="18"/>
  <c r="F97" i="16"/>
  <c r="F95" i="16" s="1"/>
  <c r="Y217" i="18"/>
  <c r="Y173" i="18"/>
  <c r="Y169" i="18"/>
  <c r="Y165" i="18"/>
  <c r="Y163" i="18"/>
  <c r="Y162" i="18"/>
  <c r="Y161" i="18"/>
  <c r="Y172" i="18"/>
  <c r="Y168" i="18"/>
  <c r="Y164" i="18"/>
  <c r="Y175" i="18"/>
  <c r="Y167" i="18"/>
  <c r="Y174" i="18"/>
  <c r="Y170" i="18"/>
  <c r="Y97" i="16"/>
  <c r="Y95" i="16" s="1"/>
  <c r="F175" i="17"/>
  <c r="F172" i="17"/>
  <c r="F168" i="17"/>
  <c r="F166" i="17"/>
  <c r="F173" i="17"/>
  <c r="F169" i="17"/>
  <c r="F53" i="16"/>
  <c r="F165" i="17"/>
  <c r="F163" i="17"/>
  <c r="F161" i="17"/>
  <c r="F174" i="17"/>
  <c r="F170" i="17"/>
  <c r="F171" i="17"/>
  <c r="F167" i="17"/>
  <c r="F164" i="17"/>
  <c r="F162" i="17"/>
  <c r="H204" i="15"/>
  <c r="F171" i="15"/>
  <c r="E171" i="15"/>
  <c r="F171" i="18"/>
  <c r="G175" i="17"/>
  <c r="G174" i="17"/>
  <c r="G173" i="17"/>
  <c r="G172" i="17"/>
  <c r="G170" i="17"/>
  <c r="G169" i="17"/>
  <c r="G168" i="17"/>
  <c r="G167" i="17"/>
  <c r="G166" i="17"/>
  <c r="G165" i="17"/>
  <c r="G164" i="17"/>
  <c r="G163" i="17"/>
  <c r="G162" i="17"/>
  <c r="G161" i="17"/>
  <c r="G53" i="16"/>
  <c r="I147" i="11"/>
  <c r="I132" i="11"/>
  <c r="I130" i="11"/>
  <c r="I129" i="11"/>
  <c r="I126" i="11"/>
  <c r="I125" i="11"/>
  <c r="I123" i="11"/>
  <c r="I122" i="11"/>
  <c r="I56" i="8"/>
  <c r="I52" i="8"/>
  <c r="I51" i="8" s="1"/>
  <c r="O100" i="11"/>
  <c r="E89" i="16"/>
  <c r="O42" i="5"/>
  <c r="M48" i="5"/>
  <c r="P113" i="29"/>
  <c r="V132" i="23"/>
  <c r="J194" i="23"/>
  <c r="L165" i="23"/>
  <c r="C146" i="23"/>
  <c r="N171" i="23"/>
  <c r="F175" i="23"/>
  <c r="U161" i="23"/>
  <c r="U155" i="23"/>
  <c r="U154" i="23"/>
  <c r="U158" i="23"/>
  <c r="U163" i="23"/>
  <c r="U151" i="23"/>
  <c r="U61" i="20"/>
  <c r="U57" i="20"/>
  <c r="U56" i="20" s="1"/>
  <c r="D132" i="23"/>
  <c r="N158" i="23"/>
  <c r="N163" i="23"/>
  <c r="N151" i="23"/>
  <c r="N161" i="23"/>
  <c r="N155" i="23"/>
  <c r="N154" i="23"/>
  <c r="N57" i="20"/>
  <c r="N56" i="20" s="1"/>
  <c r="N61" i="20"/>
  <c r="W132" i="23"/>
  <c r="H190" i="19"/>
  <c r="O178" i="19"/>
  <c r="V184" i="19"/>
  <c r="S229" i="19"/>
  <c r="S192" i="19"/>
  <c r="S191" i="19"/>
  <c r="S188" i="19"/>
  <c r="S187" i="19"/>
  <c r="S185" i="19"/>
  <c r="S183" i="19"/>
  <c r="S81" i="16"/>
  <c r="S77" i="16"/>
  <c r="S76" i="16" s="1"/>
  <c r="R229" i="19"/>
  <c r="R192" i="19"/>
  <c r="R191" i="19"/>
  <c r="R188" i="19"/>
  <c r="R187" i="19"/>
  <c r="R185" i="19"/>
  <c r="R183" i="19"/>
  <c r="R81" i="16"/>
  <c r="R77" i="16"/>
  <c r="R76" i="16" s="1"/>
  <c r="S184" i="19"/>
  <c r="S160" i="19"/>
  <c r="G217" i="19"/>
  <c r="G176" i="19"/>
  <c r="G173" i="19"/>
  <c r="G172" i="19"/>
  <c r="G171" i="19"/>
  <c r="G169" i="19"/>
  <c r="G168" i="19"/>
  <c r="G167" i="19"/>
  <c r="G165" i="19"/>
  <c r="G80" i="16"/>
  <c r="G77" i="16"/>
  <c r="G76" i="16" s="1"/>
  <c r="J171" i="18"/>
  <c r="J166" i="18"/>
  <c r="P190" i="19"/>
  <c r="V217" i="19"/>
  <c r="E160" i="18"/>
  <c r="Q217" i="18"/>
  <c r="Q172" i="18"/>
  <c r="Q168" i="18"/>
  <c r="Q164" i="18"/>
  <c r="Q163" i="18"/>
  <c r="Q162" i="18"/>
  <c r="Q161" i="18"/>
  <c r="Q175" i="18"/>
  <c r="Q167" i="18"/>
  <c r="Q174" i="18"/>
  <c r="Q170" i="18"/>
  <c r="Q173" i="18"/>
  <c r="Q169" i="18"/>
  <c r="Q165" i="18"/>
  <c r="Q97" i="16"/>
  <c r="Q95" i="16" s="1"/>
  <c r="I175" i="17"/>
  <c r="I174" i="17"/>
  <c r="I173" i="17"/>
  <c r="I172" i="17"/>
  <c r="I170" i="17"/>
  <c r="I169" i="17"/>
  <c r="I168" i="17"/>
  <c r="I167" i="17"/>
  <c r="I166" i="17"/>
  <c r="I165" i="17"/>
  <c r="I164" i="17"/>
  <c r="I163" i="17"/>
  <c r="I162" i="17"/>
  <c r="I161" i="17"/>
  <c r="I53" i="16"/>
  <c r="K175" i="17"/>
  <c r="K174" i="17"/>
  <c r="K173" i="17"/>
  <c r="K172" i="17"/>
  <c r="K170" i="17"/>
  <c r="K169" i="17"/>
  <c r="K168" i="17"/>
  <c r="K167" i="17"/>
  <c r="K166" i="17"/>
  <c r="K165" i="17"/>
  <c r="K164" i="17"/>
  <c r="K163" i="17"/>
  <c r="K162" i="17"/>
  <c r="K161" i="17"/>
  <c r="K53" i="16"/>
  <c r="B171" i="15"/>
  <c r="R240" i="17"/>
  <c r="I229" i="17"/>
  <c r="G171" i="17"/>
  <c r="C117" i="11"/>
  <c r="C100" i="11"/>
  <c r="R100" i="11"/>
  <c r="V5" i="4"/>
  <c r="V3" i="4"/>
  <c r="T5" i="4"/>
  <c r="T3" i="4"/>
  <c r="G100" i="11"/>
  <c r="J5" i="4"/>
  <c r="J3" i="4"/>
  <c r="F100" i="11"/>
  <c r="J41" i="5"/>
  <c r="K55" i="7"/>
  <c r="N43" i="5"/>
  <c r="D45" i="5"/>
  <c r="S45" i="5"/>
  <c r="P72" i="37"/>
  <c r="J72" i="33"/>
  <c r="W72" i="33"/>
  <c r="D113" i="29"/>
  <c r="V146" i="25"/>
  <c r="N132" i="23"/>
  <c r="U146" i="25"/>
  <c r="J205" i="23"/>
  <c r="R179" i="23"/>
  <c r="R176" i="23"/>
  <c r="R172" i="23"/>
  <c r="R170" i="23"/>
  <c r="R57" i="20"/>
  <c r="R56" i="20" s="1"/>
  <c r="R62" i="20"/>
  <c r="M154" i="23"/>
  <c r="M158" i="23"/>
  <c r="M163" i="23"/>
  <c r="M151" i="23"/>
  <c r="M161" i="23"/>
  <c r="M155" i="23"/>
  <c r="M61" i="20"/>
  <c r="M57" i="20"/>
  <c r="M56" i="20" s="1"/>
  <c r="P146" i="23"/>
  <c r="X146" i="23"/>
  <c r="D146" i="23"/>
  <c r="I190" i="19"/>
  <c r="G178" i="19"/>
  <c r="K229" i="19"/>
  <c r="K192" i="19"/>
  <c r="K191" i="19"/>
  <c r="K188" i="19"/>
  <c r="K187" i="19"/>
  <c r="K185" i="19"/>
  <c r="K183" i="19"/>
  <c r="K81" i="16"/>
  <c r="K77" i="16"/>
  <c r="K76" i="16" s="1"/>
  <c r="J229" i="19"/>
  <c r="J192" i="19"/>
  <c r="J191" i="19"/>
  <c r="J188" i="19"/>
  <c r="J187" i="19"/>
  <c r="J185" i="19"/>
  <c r="J183" i="19"/>
  <c r="J81" i="16"/>
  <c r="J77" i="16"/>
  <c r="J76" i="16" s="1"/>
  <c r="K184" i="19"/>
  <c r="K160" i="19"/>
  <c r="R184" i="19"/>
  <c r="R160" i="19"/>
  <c r="G217" i="18"/>
  <c r="F217" i="19"/>
  <c r="I217" i="18"/>
  <c r="I175" i="18"/>
  <c r="I167" i="18"/>
  <c r="I164" i="18"/>
  <c r="I163" i="18"/>
  <c r="I162" i="18"/>
  <c r="I161" i="18"/>
  <c r="I174" i="18"/>
  <c r="I170" i="18"/>
  <c r="I173" i="18"/>
  <c r="I169" i="18"/>
  <c r="I165" i="18"/>
  <c r="I172" i="18"/>
  <c r="I168" i="18"/>
  <c r="I97" i="16"/>
  <c r="I95" i="16" s="1"/>
  <c r="X160" i="18"/>
  <c r="G181" i="15"/>
  <c r="C171" i="17"/>
  <c r="B160" i="17"/>
  <c r="T160" i="17"/>
  <c r="J229" i="17"/>
  <c r="T253" i="15"/>
  <c r="T78" i="12"/>
  <c r="T71" i="12"/>
  <c r="T70" i="12" s="1"/>
  <c r="W175" i="17"/>
  <c r="W174" i="17"/>
  <c r="W173" i="17"/>
  <c r="W172" i="17"/>
  <c r="W170" i="17"/>
  <c r="W169" i="17"/>
  <c r="W168" i="17"/>
  <c r="W167" i="17"/>
  <c r="W166" i="17"/>
  <c r="W165" i="17"/>
  <c r="W164" i="17"/>
  <c r="W163" i="17"/>
  <c r="W162" i="17"/>
  <c r="W161" i="17"/>
  <c r="W53" i="16"/>
  <c r="S253" i="15"/>
  <c r="S78" i="12"/>
  <c r="S71" i="12"/>
  <c r="S70" i="12" s="1"/>
  <c r="J117" i="11"/>
  <c r="J100" i="11"/>
  <c r="X147" i="11"/>
  <c r="X132" i="11"/>
  <c r="X130" i="11"/>
  <c r="X129" i="11"/>
  <c r="X126" i="11"/>
  <c r="X125" i="11"/>
  <c r="X123" i="11"/>
  <c r="X122" i="11"/>
  <c r="X56" i="8"/>
  <c r="X52" i="8"/>
  <c r="X51" i="8" s="1"/>
  <c r="W147" i="11"/>
  <c r="W132" i="11"/>
  <c r="W130" i="11"/>
  <c r="W129" i="11"/>
  <c r="W126" i="11"/>
  <c r="W125" i="11"/>
  <c r="W123" i="11"/>
  <c r="W122" i="11"/>
  <c r="W56" i="8"/>
  <c r="W52" i="8"/>
  <c r="W51" i="8" s="1"/>
  <c r="S52" i="7"/>
  <c r="Y128" i="11"/>
  <c r="I45" i="5"/>
  <c r="S55" i="7"/>
  <c r="O44" i="5"/>
  <c r="F48" i="5"/>
  <c r="M45" i="5"/>
  <c r="D48" i="5"/>
  <c r="D42" i="5"/>
  <c r="S48" i="5"/>
  <c r="N55" i="7"/>
  <c r="X72" i="37"/>
  <c r="B72" i="33"/>
  <c r="T113" i="29"/>
  <c r="H113" i="29"/>
  <c r="W165" i="23"/>
  <c r="F132" i="23"/>
  <c r="B194" i="23"/>
  <c r="B171" i="23"/>
  <c r="K146" i="23"/>
  <c r="J179" i="23"/>
  <c r="J176" i="23"/>
  <c r="J172" i="23"/>
  <c r="J170" i="23"/>
  <c r="J165" i="23" s="1"/>
  <c r="J57" i="20"/>
  <c r="J56" i="20" s="1"/>
  <c r="J62" i="20"/>
  <c r="J175" i="23"/>
  <c r="E158" i="23"/>
  <c r="E163" i="23"/>
  <c r="E151" i="23"/>
  <c r="E161" i="23"/>
  <c r="E155" i="23"/>
  <c r="E154" i="23"/>
  <c r="E61" i="20"/>
  <c r="E57" i="20"/>
  <c r="E56" i="20" s="1"/>
  <c r="K132" i="23"/>
  <c r="N153" i="23"/>
  <c r="R132" i="23"/>
  <c r="G132" i="23"/>
  <c r="B146" i="23"/>
  <c r="P171" i="19"/>
  <c r="G146" i="23"/>
  <c r="Y217" i="19"/>
  <c r="Y176" i="19"/>
  <c r="Y173" i="19"/>
  <c r="Y172" i="19"/>
  <c r="Y169" i="19"/>
  <c r="Y168" i="19"/>
  <c r="Y167" i="19"/>
  <c r="Y165" i="19"/>
  <c r="Y80" i="16"/>
  <c r="Y101" i="16" s="1"/>
  <c r="Y164" i="4" s="1"/>
  <c r="Y77" i="16"/>
  <c r="Y76" i="16" s="1"/>
  <c r="T178" i="19"/>
  <c r="X217" i="19"/>
  <c r="X176" i="19"/>
  <c r="X173" i="19"/>
  <c r="X172" i="19"/>
  <c r="X169" i="19"/>
  <c r="X168" i="19"/>
  <c r="X167" i="19"/>
  <c r="X165" i="19"/>
  <c r="X80" i="16"/>
  <c r="X77" i="16"/>
  <c r="X76" i="16" s="1"/>
  <c r="C160" i="19"/>
  <c r="J184" i="19"/>
  <c r="J160" i="19"/>
  <c r="B178" i="19"/>
  <c r="R166" i="18"/>
  <c r="W160" i="18"/>
  <c r="S217" i="18"/>
  <c r="S164" i="18"/>
  <c r="S163" i="18"/>
  <c r="S162" i="18"/>
  <c r="S161" i="18"/>
  <c r="S175" i="18"/>
  <c r="S167" i="18"/>
  <c r="S174" i="18"/>
  <c r="S170" i="18"/>
  <c r="S173" i="18"/>
  <c r="S169" i="18"/>
  <c r="S165" i="18"/>
  <c r="S172" i="18"/>
  <c r="S168" i="18"/>
  <c r="S97" i="16"/>
  <c r="S95" i="16" s="1"/>
  <c r="Q166" i="18"/>
  <c r="H171" i="15"/>
  <c r="W233" i="15"/>
  <c r="W71" i="12"/>
  <c r="W70" i="12" s="1"/>
  <c r="W76" i="12"/>
  <c r="B171" i="18"/>
  <c r="D171" i="15"/>
  <c r="D160" i="17"/>
  <c r="L253" i="15"/>
  <c r="L78" i="12"/>
  <c r="L71" i="12"/>
  <c r="L70" i="12" s="1"/>
  <c r="J240" i="17"/>
  <c r="W171" i="17"/>
  <c r="I204" i="15"/>
  <c r="K253" i="15"/>
  <c r="K78" i="12"/>
  <c r="K71" i="12"/>
  <c r="K70" i="12" s="1"/>
  <c r="T89" i="16"/>
  <c r="Q61" i="4"/>
  <c r="B117" i="11"/>
  <c r="B100" i="11"/>
  <c r="Q128" i="11"/>
  <c r="X100" i="11"/>
  <c r="P132" i="11"/>
  <c r="P130" i="11"/>
  <c r="P129" i="11"/>
  <c r="P126" i="11"/>
  <c r="P125" i="11"/>
  <c r="P123" i="11"/>
  <c r="P122" i="11"/>
  <c r="P56" i="8"/>
  <c r="P52" i="8"/>
  <c r="P51" i="8" s="1"/>
  <c r="P147" i="11"/>
  <c r="B5" i="4"/>
  <c r="B3" i="4"/>
  <c r="O147" i="11"/>
  <c r="O132" i="11"/>
  <c r="O130" i="11"/>
  <c r="O129" i="11"/>
  <c r="O126" i="11"/>
  <c r="O125" i="11"/>
  <c r="O123" i="11"/>
  <c r="O122" i="11"/>
  <c r="O56" i="8"/>
  <c r="O52" i="8"/>
  <c r="O51" i="8" s="1"/>
  <c r="K52" i="7"/>
  <c r="X42" i="5"/>
  <c r="N45" i="5"/>
  <c r="E45" i="5"/>
  <c r="M42" i="5"/>
  <c r="M41" i="5" s="1"/>
  <c r="D47" i="5"/>
  <c r="S47" i="5"/>
  <c r="K42" i="5"/>
  <c r="K41" i="5" s="1"/>
  <c r="I115" i="4" l="1"/>
  <c r="I79" i="20"/>
  <c r="I170" i="4" s="1"/>
  <c r="C112" i="4"/>
  <c r="C76" i="20"/>
  <c r="C167" i="4" s="1"/>
  <c r="O114" i="4"/>
  <c r="O78" i="20"/>
  <c r="O169" i="4" s="1"/>
  <c r="O59" i="20"/>
  <c r="D115" i="4"/>
  <c r="D79" i="20"/>
  <c r="D170" i="4" s="1"/>
  <c r="L112" i="4"/>
  <c r="L76" i="20"/>
  <c r="L167" i="4" s="1"/>
  <c r="Y59" i="20"/>
  <c r="Y115" i="4"/>
  <c r="Y79" i="20"/>
  <c r="Y170" i="4" s="1"/>
  <c r="T114" i="4"/>
  <c r="T78" i="20"/>
  <c r="T169" i="4" s="1"/>
  <c r="T59" i="20"/>
  <c r="T115" i="4"/>
  <c r="T79" i="20"/>
  <c r="T170" i="4" s="1"/>
  <c r="D59" i="20"/>
  <c r="H115" i="4"/>
  <c r="H79" i="20"/>
  <c r="H170" i="4" s="1"/>
  <c r="E113" i="4"/>
  <c r="E77" i="20"/>
  <c r="E168" i="4" s="1"/>
  <c r="O115" i="4"/>
  <c r="O79" i="20"/>
  <c r="O170" i="4" s="1"/>
  <c r="W115" i="4"/>
  <c r="W79" i="20"/>
  <c r="W170" i="4" s="1"/>
  <c r="H113" i="4"/>
  <c r="H77" i="20"/>
  <c r="H168" i="4" s="1"/>
  <c r="H59" i="20"/>
  <c r="P112" i="4"/>
  <c r="P76" i="20"/>
  <c r="P167" i="4" s="1"/>
  <c r="I114" i="4"/>
  <c r="I59" i="20"/>
  <c r="I78" i="20"/>
  <c r="I169" i="4" s="1"/>
  <c r="W59" i="20"/>
  <c r="G115" i="4"/>
  <c r="G59" i="20"/>
  <c r="G79" i="20"/>
  <c r="G170" i="4" s="1"/>
  <c r="X59" i="20"/>
  <c r="X113" i="4"/>
  <c r="X77" i="20"/>
  <c r="X168" i="4" s="1"/>
  <c r="F113" i="4"/>
  <c r="F77" i="20"/>
  <c r="F168" i="4" s="1"/>
  <c r="S112" i="4"/>
  <c r="S76" i="20"/>
  <c r="S167" i="4" s="1"/>
  <c r="U113" i="4"/>
  <c r="U77" i="20"/>
  <c r="U168" i="4" s="1"/>
  <c r="X115" i="4"/>
  <c r="X79" i="20"/>
  <c r="X170" i="4" s="1"/>
  <c r="X51" i="4"/>
  <c r="V160" i="19"/>
  <c r="H160" i="19"/>
  <c r="R178" i="19"/>
  <c r="Y47" i="7"/>
  <c r="D100" i="16"/>
  <c r="D163" i="4" s="1"/>
  <c r="M160" i="18"/>
  <c r="I160" i="17"/>
  <c r="M91" i="16"/>
  <c r="M89" i="16" s="1"/>
  <c r="M62" i="4"/>
  <c r="M135" i="4" s="1"/>
  <c r="M101" i="16"/>
  <c r="M164" i="4" s="1"/>
  <c r="M52" i="16"/>
  <c r="T100" i="16"/>
  <c r="T163" i="4" s="1"/>
  <c r="T61" i="4"/>
  <c r="T134" i="4" s="1"/>
  <c r="M160" i="17"/>
  <c r="L91" i="16"/>
  <c r="L89" i="16" s="1"/>
  <c r="L62" i="4"/>
  <c r="L135" i="4" s="1"/>
  <c r="L101" i="16"/>
  <c r="L164" i="4" s="1"/>
  <c r="L52" i="16"/>
  <c r="E100" i="16"/>
  <c r="E163" i="4" s="1"/>
  <c r="E61" i="4"/>
  <c r="E134" i="4" s="1"/>
  <c r="D51" i="4"/>
  <c r="H51" i="4"/>
  <c r="C160" i="17"/>
  <c r="P51" i="4"/>
  <c r="R47" i="7"/>
  <c r="J47" i="7"/>
  <c r="B104" i="4"/>
  <c r="B73" i="12"/>
  <c r="B102" i="4" s="1"/>
  <c r="B98" i="12"/>
  <c r="B159" i="4" s="1"/>
  <c r="H104" i="4"/>
  <c r="H73" i="12"/>
  <c r="H98" i="12"/>
  <c r="H159" i="4" s="1"/>
  <c r="O47" i="7"/>
  <c r="N104" i="4"/>
  <c r="N73" i="12"/>
  <c r="U75" i="12"/>
  <c r="U105" i="4"/>
  <c r="D47" i="7"/>
  <c r="V47" i="7"/>
  <c r="J104" i="4"/>
  <c r="J73" i="12"/>
  <c r="T47" i="7"/>
  <c r="P75" i="12"/>
  <c r="P105" i="4"/>
  <c r="I107" i="4"/>
  <c r="I101" i="12"/>
  <c r="I162" i="4" s="1"/>
  <c r="H107" i="4"/>
  <c r="H101" i="12"/>
  <c r="H162" i="4" s="1"/>
  <c r="C98" i="12"/>
  <c r="C159" i="4" s="1"/>
  <c r="V75" i="12"/>
  <c r="V105" i="4"/>
  <c r="R75" i="12"/>
  <c r="R105" i="4"/>
  <c r="J98" i="12"/>
  <c r="J159" i="4" s="1"/>
  <c r="N98" i="12"/>
  <c r="N159" i="4" s="1"/>
  <c r="D104" i="4"/>
  <c r="D98" i="12"/>
  <c r="D159" i="4" s="1"/>
  <c r="I47" i="7"/>
  <c r="L104" i="4"/>
  <c r="L98" i="12"/>
  <c r="L159" i="4" s="1"/>
  <c r="S75" i="12"/>
  <c r="S105" i="4"/>
  <c r="X75" i="12"/>
  <c r="X105" i="4"/>
  <c r="T75" i="12"/>
  <c r="T105" i="4"/>
  <c r="M98" i="12"/>
  <c r="M159" i="4" s="1"/>
  <c r="M104" i="4"/>
  <c r="M73" i="12"/>
  <c r="B55" i="4"/>
  <c r="B51" i="4" s="1"/>
  <c r="B96" i="12"/>
  <c r="B157" i="4" s="1"/>
  <c r="B130" i="4"/>
  <c r="F55" i="4"/>
  <c r="F130" i="4" s="1"/>
  <c r="F96" i="12"/>
  <c r="F157" i="4" s="1"/>
  <c r="T130" i="4"/>
  <c r="J130" i="4"/>
  <c r="U55" i="4"/>
  <c r="U130" i="4" s="1"/>
  <c r="R55" i="4"/>
  <c r="E130" i="4"/>
  <c r="E51" i="4"/>
  <c r="V55" i="4"/>
  <c r="V130" i="4"/>
  <c r="R130" i="4"/>
  <c r="R101" i="4"/>
  <c r="R67" i="8"/>
  <c r="R156" i="4" s="1"/>
  <c r="L101" i="4"/>
  <c r="L67" i="8"/>
  <c r="L156" i="4" s="1"/>
  <c r="E99" i="4"/>
  <c r="E65" i="8"/>
  <c r="E154" i="4" s="1"/>
  <c r="N54" i="8"/>
  <c r="N100" i="4"/>
  <c r="N66" i="8"/>
  <c r="N155" i="4" s="1"/>
  <c r="B54" i="8"/>
  <c r="B100" i="4"/>
  <c r="B66" i="8"/>
  <c r="B155" i="4" s="1"/>
  <c r="C47" i="7"/>
  <c r="L54" i="8"/>
  <c r="L100" i="4"/>
  <c r="L66" i="8"/>
  <c r="L155" i="4" s="1"/>
  <c r="M101" i="4"/>
  <c r="M67" i="8"/>
  <c r="M156" i="4" s="1"/>
  <c r="R54" i="8"/>
  <c r="D54" i="8"/>
  <c r="D100" i="4"/>
  <c r="D66" i="8"/>
  <c r="D155" i="4" s="1"/>
  <c r="M65" i="8"/>
  <c r="M154" i="4" s="1"/>
  <c r="C54" i="8"/>
  <c r="C100" i="4"/>
  <c r="C66" i="8"/>
  <c r="C155" i="4" s="1"/>
  <c r="W47" i="7"/>
  <c r="M117" i="11"/>
  <c r="N101" i="4"/>
  <c r="N67" i="8"/>
  <c r="N156" i="4" s="1"/>
  <c r="P117" i="11"/>
  <c r="S99" i="4"/>
  <c r="S65" i="8"/>
  <c r="S154" i="4" s="1"/>
  <c r="Q47" i="7"/>
  <c r="T129" i="4"/>
  <c r="L129" i="4"/>
  <c r="P47" i="7"/>
  <c r="U129" i="4"/>
  <c r="F47" i="7"/>
  <c r="M47" i="7"/>
  <c r="M129" i="4"/>
  <c r="X47" i="7"/>
  <c r="E47" i="7"/>
  <c r="L47" i="7"/>
  <c r="U47" i="7"/>
  <c r="G47" i="7"/>
  <c r="H5" i="5"/>
  <c r="Y41" i="6"/>
  <c r="N47" i="7"/>
  <c r="U41" i="6"/>
  <c r="V5" i="5"/>
  <c r="V48" i="5"/>
  <c r="W48" i="5"/>
  <c r="W44" i="5"/>
  <c r="W47" i="5"/>
  <c r="T5" i="5"/>
  <c r="T48" i="5" s="1"/>
  <c r="Q5" i="5"/>
  <c r="U5" i="5"/>
  <c r="U48" i="5"/>
  <c r="B5" i="5"/>
  <c r="M41" i="6"/>
  <c r="V41" i="6"/>
  <c r="R48" i="5"/>
  <c r="R46" i="5"/>
  <c r="R47" i="5"/>
  <c r="R42" i="5"/>
  <c r="R43" i="5"/>
  <c r="R44" i="5"/>
  <c r="R45" i="5"/>
  <c r="P48" i="5"/>
  <c r="P5" i="5"/>
  <c r="W42" i="5"/>
  <c r="C41" i="6"/>
  <c r="W45" i="5"/>
  <c r="L41" i="6"/>
  <c r="N48" i="5"/>
  <c r="R41" i="6"/>
  <c r="G5" i="5"/>
  <c r="G48" i="5"/>
  <c r="B41" i="6"/>
  <c r="H47" i="7"/>
  <c r="W46" i="5"/>
  <c r="W41" i="5" s="1"/>
  <c r="I44" i="5"/>
  <c r="I42" i="5"/>
  <c r="I43" i="5"/>
  <c r="I46" i="5"/>
  <c r="Y5" i="5"/>
  <c r="Y48" i="5" s="1"/>
  <c r="L5" i="5"/>
  <c r="C5" i="5"/>
  <c r="B47" i="7"/>
  <c r="F43" i="5"/>
  <c r="F41" i="5" s="1"/>
  <c r="F46" i="5"/>
  <c r="K47" i="7"/>
  <c r="D44" i="5"/>
  <c r="N47" i="5"/>
  <c r="X41" i="5"/>
  <c r="E48" i="5"/>
  <c r="E43" i="5"/>
  <c r="E46" i="5"/>
  <c r="N42" i="5"/>
  <c r="S42" i="5"/>
  <c r="F45" i="5"/>
  <c r="I48" i="5"/>
  <c r="Q134" i="4"/>
  <c r="Q51" i="4"/>
  <c r="W75" i="12"/>
  <c r="W105" i="4"/>
  <c r="S47" i="7"/>
  <c r="X54" i="8"/>
  <c r="X101" i="4"/>
  <c r="X67" i="8"/>
  <c r="X156" i="4" s="1"/>
  <c r="K178" i="19"/>
  <c r="I117" i="11"/>
  <c r="G160" i="17"/>
  <c r="O79" i="16"/>
  <c r="O108" i="4" s="1"/>
  <c r="O109" i="4"/>
  <c r="F165" i="23"/>
  <c r="Q54" i="8"/>
  <c r="Q101" i="4"/>
  <c r="Q67" i="8"/>
  <c r="Q156" i="4" s="1"/>
  <c r="H178" i="19"/>
  <c r="Y117" i="11"/>
  <c r="P110" i="4"/>
  <c r="P102" i="16"/>
  <c r="P165" i="4" s="1"/>
  <c r="I102" i="16"/>
  <c r="I165" i="4" s="1"/>
  <c r="I110" i="4"/>
  <c r="H79" i="16"/>
  <c r="H109" i="4"/>
  <c r="H101" i="16"/>
  <c r="H164" i="4" s="1"/>
  <c r="F59" i="20"/>
  <c r="F114" i="4"/>
  <c r="F78" i="20"/>
  <c r="F169" i="4" s="1"/>
  <c r="Y102" i="16"/>
  <c r="Y165" i="4" s="1"/>
  <c r="Y110" i="4"/>
  <c r="U115" i="4"/>
  <c r="U79" i="20"/>
  <c r="U170" i="4" s="1"/>
  <c r="P54" i="8"/>
  <c r="P101" i="4"/>
  <c r="P67" i="8"/>
  <c r="P156" i="4" s="1"/>
  <c r="D41" i="5"/>
  <c r="X117" i="11"/>
  <c r="I101" i="16"/>
  <c r="I164" i="4" s="1"/>
  <c r="I91" i="16"/>
  <c r="I52" i="16"/>
  <c r="I62" i="4"/>
  <c r="I135" i="4" s="1"/>
  <c r="F160" i="18"/>
  <c r="O160" i="19"/>
  <c r="Q117" i="11"/>
  <c r="V59" i="20"/>
  <c r="V114" i="4"/>
  <c r="V78" i="20"/>
  <c r="V169" i="4" s="1"/>
  <c r="V160" i="18"/>
  <c r="P178" i="19"/>
  <c r="I178" i="19"/>
  <c r="N41" i="5"/>
  <c r="K160" i="18"/>
  <c r="Y178" i="19"/>
  <c r="Q79" i="16"/>
  <c r="Q109" i="4"/>
  <c r="Q101" i="16"/>
  <c r="Q164" i="4" s="1"/>
  <c r="L73" i="12"/>
  <c r="L107" i="4"/>
  <c r="S160" i="18"/>
  <c r="X79" i="16"/>
  <c r="X109" i="4"/>
  <c r="X101" i="16"/>
  <c r="X164" i="4" s="1"/>
  <c r="J115" i="4"/>
  <c r="J59" i="20"/>
  <c r="J79" i="20"/>
  <c r="J170" i="4" s="1"/>
  <c r="J128" i="4"/>
  <c r="Q160" i="18"/>
  <c r="R102" i="16"/>
  <c r="R165" i="4" s="1"/>
  <c r="R110" i="4"/>
  <c r="R79" i="16"/>
  <c r="O41" i="5"/>
  <c r="F101" i="16"/>
  <c r="F164" i="4" s="1"/>
  <c r="F91" i="16"/>
  <c r="F52" i="16"/>
  <c r="F62" i="4"/>
  <c r="F135" i="4" s="1"/>
  <c r="Y61" i="4"/>
  <c r="Q75" i="12"/>
  <c r="Q105" i="4"/>
  <c r="V101" i="16"/>
  <c r="V164" i="4" s="1"/>
  <c r="V91" i="16"/>
  <c r="V52" i="16"/>
  <c r="V62" i="4"/>
  <c r="V135" i="4" s="1"/>
  <c r="J160" i="18"/>
  <c r="M115" i="4"/>
  <c r="M79" i="20"/>
  <c r="M170" i="4" s="1"/>
  <c r="G54" i="8"/>
  <c r="G101" i="4"/>
  <c r="G67" i="8"/>
  <c r="G156" i="4" s="1"/>
  <c r="C73" i="12"/>
  <c r="C107" i="4"/>
  <c r="C101" i="12"/>
  <c r="C162" i="4" s="1"/>
  <c r="C91" i="16"/>
  <c r="C52" i="16"/>
  <c r="C101" i="16"/>
  <c r="C164" i="4" s="1"/>
  <c r="C62" i="4"/>
  <c r="C135" i="4" s="1"/>
  <c r="U165" i="23"/>
  <c r="B115" i="4"/>
  <c r="B59" i="20"/>
  <c r="B79" i="20"/>
  <c r="B170" i="4" s="1"/>
  <c r="O54" i="8"/>
  <c r="O101" i="4"/>
  <c r="O67" i="8"/>
  <c r="O156" i="4" s="1"/>
  <c r="X160" i="19"/>
  <c r="E146" i="23"/>
  <c r="M59" i="20"/>
  <c r="M114" i="4"/>
  <c r="M78" i="20"/>
  <c r="M169" i="4" s="1"/>
  <c r="Y160" i="18"/>
  <c r="N160" i="17"/>
  <c r="N160" i="18"/>
  <c r="W79" i="16"/>
  <c r="W108" i="4" s="1"/>
  <c r="W109" i="4"/>
  <c r="S101" i="16"/>
  <c r="S164" i="4" s="1"/>
  <c r="S91" i="16"/>
  <c r="S52" i="16"/>
  <c r="S62" i="4"/>
  <c r="S135" i="4" s="1"/>
  <c r="E115" i="4"/>
  <c r="E79" i="20"/>
  <c r="E170" i="4" s="1"/>
  <c r="O101" i="16"/>
  <c r="O164" i="4" s="1"/>
  <c r="O91" i="16"/>
  <c r="O52" i="16"/>
  <c r="O62" i="4"/>
  <c r="O135" i="4" s="1"/>
  <c r="O117" i="11"/>
  <c r="W54" i="8"/>
  <c r="W101" i="4"/>
  <c r="W67" i="8"/>
  <c r="W156" i="4" s="1"/>
  <c r="R59" i="20"/>
  <c r="R115" i="4"/>
  <c r="R79" i="20"/>
  <c r="R170" i="4" s="1"/>
  <c r="V128" i="4"/>
  <c r="G79" i="16"/>
  <c r="G108" i="4" s="1"/>
  <c r="G109" i="4"/>
  <c r="N146" i="23"/>
  <c r="U59" i="20"/>
  <c r="U114" i="4"/>
  <c r="U78" i="20"/>
  <c r="U169" i="4" s="1"/>
  <c r="R128" i="4"/>
  <c r="W160" i="19"/>
  <c r="V146" i="23"/>
  <c r="S160" i="17"/>
  <c r="B160" i="18"/>
  <c r="O160" i="17"/>
  <c r="I79" i="16"/>
  <c r="I108" i="4" s="1"/>
  <c r="I109" i="4"/>
  <c r="C204" i="15"/>
  <c r="D73" i="12"/>
  <c r="D107" i="4"/>
  <c r="D101" i="12"/>
  <c r="D162" i="4" s="1"/>
  <c r="B165" i="23"/>
  <c r="B128" i="4"/>
  <c r="W117" i="11"/>
  <c r="W101" i="16"/>
  <c r="W164" i="4" s="1"/>
  <c r="W91" i="16"/>
  <c r="W52" i="16"/>
  <c r="W62" i="4"/>
  <c r="W135" i="4" s="1"/>
  <c r="J110" i="4"/>
  <c r="J102" i="16"/>
  <c r="J165" i="4" s="1"/>
  <c r="J79" i="16"/>
  <c r="K101" i="16"/>
  <c r="K164" i="4" s="1"/>
  <c r="K91" i="16"/>
  <c r="K52" i="16"/>
  <c r="K62" i="4"/>
  <c r="K135" i="4" s="1"/>
  <c r="G160" i="19"/>
  <c r="U146" i="23"/>
  <c r="N101" i="16"/>
  <c r="N164" i="4" s="1"/>
  <c r="N91" i="16"/>
  <c r="N52" i="16"/>
  <c r="N62" i="4"/>
  <c r="N135" i="4" s="1"/>
  <c r="V79" i="16"/>
  <c r="V108" i="4" s="1"/>
  <c r="V110" i="4"/>
  <c r="V102" i="16"/>
  <c r="V165" i="4" s="1"/>
  <c r="R134" i="4"/>
  <c r="R51" i="4"/>
  <c r="C160" i="18"/>
  <c r="X110" i="4"/>
  <c r="X102" i="16"/>
  <c r="X165" i="4" s="1"/>
  <c r="Q110" i="4"/>
  <c r="Q102" i="16"/>
  <c r="Q165" i="4" s="1"/>
  <c r="I160" i="19"/>
  <c r="M165" i="23"/>
  <c r="D204" i="15"/>
  <c r="P79" i="16"/>
  <c r="P109" i="4"/>
  <c r="P101" i="16"/>
  <c r="P164" i="4" s="1"/>
  <c r="Y79" i="16"/>
  <c r="Y108" i="4" s="1"/>
  <c r="Y109" i="4"/>
  <c r="S41" i="5"/>
  <c r="S107" i="4"/>
  <c r="S73" i="12"/>
  <c r="W160" i="17"/>
  <c r="T73" i="12"/>
  <c r="T107" i="4"/>
  <c r="I160" i="18"/>
  <c r="J178" i="19"/>
  <c r="M146" i="23"/>
  <c r="R165" i="23"/>
  <c r="K160" i="17"/>
  <c r="S110" i="4"/>
  <c r="S102" i="16"/>
  <c r="S165" i="4" s="1"/>
  <c r="S79" i="16"/>
  <c r="S108" i="4" s="1"/>
  <c r="N115" i="4"/>
  <c r="N79" i="20"/>
  <c r="N170" i="4" s="1"/>
  <c r="V178" i="19"/>
  <c r="Y75" i="12"/>
  <c r="Y105" i="4"/>
  <c r="G75" i="12"/>
  <c r="G105" i="4"/>
  <c r="G99" i="12"/>
  <c r="G160" i="4" s="1"/>
  <c r="X178" i="19"/>
  <c r="F146" i="23"/>
  <c r="E41" i="5"/>
  <c r="H54" i="8"/>
  <c r="H101" i="4"/>
  <c r="H67" i="8"/>
  <c r="H156" i="4" s="1"/>
  <c r="R160" i="18"/>
  <c r="P160" i="19"/>
  <c r="K73" i="12"/>
  <c r="K107" i="4"/>
  <c r="Y160" i="19"/>
  <c r="E59" i="20"/>
  <c r="E114" i="4"/>
  <c r="E78" i="20"/>
  <c r="E169" i="4" s="1"/>
  <c r="K79" i="16"/>
  <c r="K108" i="4" s="1"/>
  <c r="K110" i="4"/>
  <c r="K102" i="16"/>
  <c r="K165" i="4" s="1"/>
  <c r="T128" i="4"/>
  <c r="S178" i="19"/>
  <c r="N59" i="20"/>
  <c r="N114" i="4"/>
  <c r="N78" i="20"/>
  <c r="N169" i="4" s="1"/>
  <c r="I54" i="8"/>
  <c r="I101" i="4"/>
  <c r="I67" i="8"/>
  <c r="I156" i="4" s="1"/>
  <c r="G101" i="16"/>
  <c r="G164" i="4" s="1"/>
  <c r="G91" i="16"/>
  <c r="G52" i="16"/>
  <c r="G62" i="4"/>
  <c r="G135" i="4" s="1"/>
  <c r="F160" i="17"/>
  <c r="F115" i="4"/>
  <c r="F79" i="20"/>
  <c r="F170" i="4" s="1"/>
  <c r="I75" i="12"/>
  <c r="I105" i="4"/>
  <c r="H110" i="4"/>
  <c r="H102" i="16"/>
  <c r="H165" i="4" s="1"/>
  <c r="N165" i="23"/>
  <c r="Y54" i="8"/>
  <c r="Y101" i="4"/>
  <c r="Y67" i="8"/>
  <c r="Y156" i="4" s="1"/>
  <c r="V160" i="17"/>
  <c r="G171" i="15"/>
  <c r="H117" i="11"/>
  <c r="O75" i="12"/>
  <c r="O105" i="4"/>
  <c r="T112" i="4" l="1"/>
  <c r="T76" i="20"/>
  <c r="T167" i="4" s="1"/>
  <c r="X112" i="4"/>
  <c r="X76" i="20"/>
  <c r="X167" i="4" s="1"/>
  <c r="G112" i="4"/>
  <c r="G76" i="20"/>
  <c r="G167" i="4" s="1"/>
  <c r="Y112" i="4"/>
  <c r="Y76" i="20"/>
  <c r="Y167" i="4" s="1"/>
  <c r="I112" i="4"/>
  <c r="I76" i="20"/>
  <c r="I167" i="4" s="1"/>
  <c r="D112" i="4"/>
  <c r="D76" i="20"/>
  <c r="D167" i="4" s="1"/>
  <c r="W112" i="4"/>
  <c r="W76" i="20"/>
  <c r="W167" i="4" s="1"/>
  <c r="H112" i="4"/>
  <c r="H76" i="20"/>
  <c r="H167" i="4" s="1"/>
  <c r="O112" i="4"/>
  <c r="O76" i="20"/>
  <c r="O167" i="4" s="1"/>
  <c r="M100" i="16"/>
  <c r="M163" i="4" s="1"/>
  <c r="M61" i="4"/>
  <c r="L61" i="4"/>
  <c r="L100" i="16"/>
  <c r="L163" i="4" s="1"/>
  <c r="T51" i="4"/>
  <c r="P104" i="4"/>
  <c r="P73" i="12"/>
  <c r="P98" i="12"/>
  <c r="P159" i="4" s="1"/>
  <c r="V104" i="4"/>
  <c r="V73" i="12"/>
  <c r="V98" i="12"/>
  <c r="V159" i="4" s="1"/>
  <c r="R104" i="4"/>
  <c r="R73" i="12"/>
  <c r="R98" i="12"/>
  <c r="R159" i="4" s="1"/>
  <c r="M102" i="4"/>
  <c r="M96" i="12"/>
  <c r="M157" i="4" s="1"/>
  <c r="U73" i="12"/>
  <c r="U104" i="4"/>
  <c r="U98" i="12"/>
  <c r="U159" i="4" s="1"/>
  <c r="H102" i="4"/>
  <c r="H96" i="12"/>
  <c r="H157" i="4" s="1"/>
  <c r="J102" i="4"/>
  <c r="J96" i="12"/>
  <c r="J157" i="4" s="1"/>
  <c r="T104" i="4"/>
  <c r="T98" i="12"/>
  <c r="T159" i="4" s="1"/>
  <c r="N102" i="4"/>
  <c r="N96" i="12"/>
  <c r="N157" i="4" s="1"/>
  <c r="S104" i="4"/>
  <c r="S98" i="12"/>
  <c r="S159" i="4" s="1"/>
  <c r="X104" i="4"/>
  <c r="X73" i="12"/>
  <c r="X98" i="12"/>
  <c r="X159" i="4" s="1"/>
  <c r="U51" i="4"/>
  <c r="D99" i="4"/>
  <c r="D65" i="8"/>
  <c r="D154" i="4" s="1"/>
  <c r="L99" i="4"/>
  <c r="L65" i="8"/>
  <c r="L154" i="4" s="1"/>
  <c r="N99" i="4"/>
  <c r="N65" i="8"/>
  <c r="N154" i="4" s="1"/>
  <c r="C99" i="4"/>
  <c r="C65" i="8"/>
  <c r="C154" i="4" s="1"/>
  <c r="R99" i="4"/>
  <c r="R65" i="8"/>
  <c r="R154" i="4" s="1"/>
  <c r="B99" i="4"/>
  <c r="B65" i="8"/>
  <c r="B154" i="4" s="1"/>
  <c r="L46" i="5"/>
  <c r="L42" i="5"/>
  <c r="L43" i="5"/>
  <c r="L44" i="5"/>
  <c r="L45" i="5"/>
  <c r="L47" i="5"/>
  <c r="R41" i="5"/>
  <c r="B47" i="5"/>
  <c r="B42" i="5"/>
  <c r="B43" i="5"/>
  <c r="B44" i="5"/>
  <c r="B45" i="5"/>
  <c r="B46" i="5"/>
  <c r="Q43" i="5"/>
  <c r="Q45" i="5"/>
  <c r="Q46" i="5"/>
  <c r="Q47" i="5"/>
  <c r="Q42" i="5"/>
  <c r="Q44" i="5"/>
  <c r="V44" i="5"/>
  <c r="V42" i="5"/>
  <c r="V43" i="5"/>
  <c r="V46" i="5"/>
  <c r="V45" i="5"/>
  <c r="V47" i="5"/>
  <c r="I41" i="5"/>
  <c r="G42" i="5"/>
  <c r="G43" i="5"/>
  <c r="G44" i="5"/>
  <c r="G45" i="5"/>
  <c r="G46" i="5"/>
  <c r="G47" i="5"/>
  <c r="G41" i="5" s="1"/>
  <c r="C42" i="5"/>
  <c r="C43" i="5"/>
  <c r="C44" i="5"/>
  <c r="C45" i="5"/>
  <c r="C46" i="5"/>
  <c r="C47" i="5"/>
  <c r="C41" i="5" s="1"/>
  <c r="Y46" i="5"/>
  <c r="Y42" i="5"/>
  <c r="Y43" i="5"/>
  <c r="Y44" i="5"/>
  <c r="Y45" i="5"/>
  <c r="Y47" i="5"/>
  <c r="Y41" i="5" s="1"/>
  <c r="L48" i="5"/>
  <c r="B48" i="5"/>
  <c r="Q48" i="5"/>
  <c r="H47" i="5"/>
  <c r="H42" i="5"/>
  <c r="H41" i="5" s="1"/>
  <c r="H44" i="5"/>
  <c r="H43" i="5"/>
  <c r="H46" i="5"/>
  <c r="H45" i="5"/>
  <c r="C48" i="5"/>
  <c r="U44" i="5"/>
  <c r="U45" i="5"/>
  <c r="U46" i="5"/>
  <c r="U47" i="5"/>
  <c r="U43" i="5"/>
  <c r="U42" i="5"/>
  <c r="U41" i="5" s="1"/>
  <c r="T46" i="5"/>
  <c r="T42" i="5"/>
  <c r="T47" i="5"/>
  <c r="T43" i="5"/>
  <c r="T45" i="5"/>
  <c r="T44" i="5"/>
  <c r="T41" i="5" s="1"/>
  <c r="P42" i="5"/>
  <c r="P43" i="5"/>
  <c r="P44" i="5"/>
  <c r="P45" i="5"/>
  <c r="P46" i="5"/>
  <c r="P47" i="5"/>
  <c r="P41" i="5" s="1"/>
  <c r="H48" i="5"/>
  <c r="O73" i="12"/>
  <c r="O104" i="4"/>
  <c r="O98" i="12"/>
  <c r="O159" i="4" s="1"/>
  <c r="I104" i="4"/>
  <c r="I73" i="12"/>
  <c r="I98" i="12"/>
  <c r="I159" i="4" s="1"/>
  <c r="W100" i="16"/>
  <c r="W163" i="4" s="1"/>
  <c r="W61" i="4"/>
  <c r="Y99" i="4"/>
  <c r="Y65" i="8"/>
  <c r="H99" i="4"/>
  <c r="H65" i="8"/>
  <c r="Y73" i="12"/>
  <c r="Y104" i="4"/>
  <c r="Y98" i="12"/>
  <c r="Y159" i="4" s="1"/>
  <c r="P108" i="4"/>
  <c r="P100" i="16"/>
  <c r="W89" i="16"/>
  <c r="U112" i="4"/>
  <c r="U76" i="20"/>
  <c r="O99" i="4"/>
  <c r="O65" i="8"/>
  <c r="O154" i="4" s="1"/>
  <c r="G99" i="4"/>
  <c r="G65" i="8"/>
  <c r="G154" i="4" s="1"/>
  <c r="V89" i="16"/>
  <c r="R108" i="4"/>
  <c r="R100" i="16"/>
  <c r="X99" i="4"/>
  <c r="X65" i="8"/>
  <c r="I99" i="4"/>
  <c r="I65" i="8"/>
  <c r="I154" i="4" s="1"/>
  <c r="W99" i="4"/>
  <c r="W65" i="8"/>
  <c r="W154" i="4" s="1"/>
  <c r="N100" i="16"/>
  <c r="N163" i="4" s="1"/>
  <c r="N61" i="4"/>
  <c r="J100" i="16"/>
  <c r="J108" i="4"/>
  <c r="S100" i="16"/>
  <c r="S163" i="4" s="1"/>
  <c r="S61" i="4"/>
  <c r="C100" i="16"/>
  <c r="C163" i="4" s="1"/>
  <c r="C61" i="4"/>
  <c r="L102" i="4"/>
  <c r="L98" i="4" s="1"/>
  <c r="L96" i="12"/>
  <c r="Q99" i="4"/>
  <c r="Q65" i="8"/>
  <c r="T102" i="4"/>
  <c r="T98" i="4" s="1"/>
  <c r="T96" i="12"/>
  <c r="N89" i="16"/>
  <c r="K100" i="16"/>
  <c r="K163" i="4" s="1"/>
  <c r="K61" i="4"/>
  <c r="R112" i="4"/>
  <c r="R76" i="20"/>
  <c r="R167" i="4" s="1"/>
  <c r="O100" i="16"/>
  <c r="O163" i="4" s="1"/>
  <c r="O61" i="4"/>
  <c r="S89" i="16"/>
  <c r="C89" i="16"/>
  <c r="J112" i="4"/>
  <c r="J76" i="20"/>
  <c r="F112" i="4"/>
  <c r="F98" i="4" s="1"/>
  <c r="F76" i="20"/>
  <c r="K89" i="16"/>
  <c r="O89" i="16"/>
  <c r="B112" i="4"/>
  <c r="B76" i="20"/>
  <c r="B167" i="4" s="1"/>
  <c r="Q104" i="4"/>
  <c r="Q98" i="12"/>
  <c r="Q159" i="4" s="1"/>
  <c r="Q73" i="12"/>
  <c r="I100" i="16"/>
  <c r="I163" i="4" s="1"/>
  <c r="I61" i="4"/>
  <c r="E112" i="4"/>
  <c r="E98" i="4" s="1"/>
  <c r="E76" i="20"/>
  <c r="E167" i="4" s="1"/>
  <c r="S102" i="4"/>
  <c r="S98" i="4" s="1"/>
  <c r="S96" i="12"/>
  <c r="F100" i="16"/>
  <c r="F163" i="4" s="1"/>
  <c r="F61" i="4"/>
  <c r="I89" i="16"/>
  <c r="W73" i="12"/>
  <c r="W104" i="4"/>
  <c r="W98" i="12"/>
  <c r="W159" i="4" s="1"/>
  <c r="D102" i="4"/>
  <c r="D98" i="4" s="1"/>
  <c r="D96" i="12"/>
  <c r="D157" i="4" s="1"/>
  <c r="C102" i="4"/>
  <c r="C98" i="4" s="1"/>
  <c r="C96" i="12"/>
  <c r="F89" i="16"/>
  <c r="Q108" i="4"/>
  <c r="Q100" i="16"/>
  <c r="Q163" i="4" s="1"/>
  <c r="H108" i="4"/>
  <c r="H100" i="16"/>
  <c r="Y134" i="4"/>
  <c r="Y51" i="4"/>
  <c r="X108" i="4"/>
  <c r="X100" i="16"/>
  <c r="X163" i="4" s="1"/>
  <c r="G100" i="16"/>
  <c r="G163" i="4" s="1"/>
  <c r="G61" i="4"/>
  <c r="N112" i="4"/>
  <c r="N76" i="20"/>
  <c r="N167" i="4" s="1"/>
  <c r="G104" i="4"/>
  <c r="G73" i="12"/>
  <c r="G98" i="12"/>
  <c r="G159" i="4" s="1"/>
  <c r="G89" i="16"/>
  <c r="K102" i="4"/>
  <c r="K98" i="4" s="1"/>
  <c r="K96" i="12"/>
  <c r="M112" i="4"/>
  <c r="M98" i="4" s="1"/>
  <c r="M76" i="20"/>
  <c r="M167" i="4" s="1"/>
  <c r="V100" i="16"/>
  <c r="V163" i="4" s="1"/>
  <c r="V61" i="4"/>
  <c r="Y100" i="16"/>
  <c r="Y163" i="4" s="1"/>
  <c r="V112" i="4"/>
  <c r="V76" i="20"/>
  <c r="V167" i="4" s="1"/>
  <c r="P99" i="4"/>
  <c r="P65" i="8"/>
  <c r="P154" i="4" s="1"/>
  <c r="L134" i="4" l="1"/>
  <c r="L51" i="4"/>
  <c r="L153" i="4" s="1"/>
  <c r="M134" i="4"/>
  <c r="M51" i="4"/>
  <c r="X102" i="4"/>
  <c r="X96" i="12"/>
  <c r="X157" i="4" s="1"/>
  <c r="U102" i="4"/>
  <c r="U96" i="12"/>
  <c r="U157" i="4" s="1"/>
  <c r="V102" i="4"/>
  <c r="V96" i="12"/>
  <c r="V157" i="4" s="1"/>
  <c r="P102" i="4"/>
  <c r="P98" i="4" s="1"/>
  <c r="P153" i="4" s="1"/>
  <c r="P96" i="12"/>
  <c r="P157" i="4" s="1"/>
  <c r="V98" i="4"/>
  <c r="U98" i="4"/>
  <c r="U153" i="4" s="1"/>
  <c r="N98" i="4"/>
  <c r="R102" i="4"/>
  <c r="R98" i="4" s="1"/>
  <c r="R153" i="4" s="1"/>
  <c r="R96" i="12"/>
  <c r="R157" i="4" s="1"/>
  <c r="B98" i="4"/>
  <c r="B153" i="4" s="1"/>
  <c r="Q41" i="5"/>
  <c r="B41" i="5"/>
  <c r="V41" i="5"/>
  <c r="L41" i="5"/>
  <c r="G102" i="4"/>
  <c r="G98" i="4" s="1"/>
  <c r="G96" i="12"/>
  <c r="G157" i="4" s="1"/>
  <c r="F167" i="4"/>
  <c r="H163" i="4"/>
  <c r="J167" i="4"/>
  <c r="W102" i="4"/>
  <c r="W98" i="4" s="1"/>
  <c r="W96" i="12"/>
  <c r="W157" i="4" s="1"/>
  <c r="I102" i="4"/>
  <c r="I96" i="12"/>
  <c r="I157" i="4" s="1"/>
  <c r="I134" i="4"/>
  <c r="I51" i="4"/>
  <c r="T153" i="4"/>
  <c r="Y154" i="4"/>
  <c r="E153" i="4"/>
  <c r="K157" i="4"/>
  <c r="T157" i="4"/>
  <c r="V134" i="4"/>
  <c r="V51" i="4"/>
  <c r="G134" i="4"/>
  <c r="G51" i="4"/>
  <c r="C134" i="4"/>
  <c r="C51" i="4"/>
  <c r="J98" i="4"/>
  <c r="P163" i="4"/>
  <c r="S157" i="4"/>
  <c r="Q102" i="4"/>
  <c r="Q96" i="12"/>
  <c r="Q157" i="4" s="1"/>
  <c r="K134" i="4"/>
  <c r="K51" i="4"/>
  <c r="Q154" i="4"/>
  <c r="J163" i="4"/>
  <c r="Q98" i="4"/>
  <c r="I98" i="4"/>
  <c r="R163" i="4"/>
  <c r="U167" i="4"/>
  <c r="W134" i="4"/>
  <c r="W51" i="4"/>
  <c r="O102" i="4"/>
  <c r="O98" i="4" s="1"/>
  <c r="O96" i="12"/>
  <c r="O157" i="4" s="1"/>
  <c r="N134" i="4"/>
  <c r="N51" i="4"/>
  <c r="X154" i="4"/>
  <c r="D153" i="4"/>
  <c r="M153" i="4"/>
  <c r="O134" i="4"/>
  <c r="O51" i="4"/>
  <c r="S134" i="4"/>
  <c r="S51" i="4"/>
  <c r="X98" i="4"/>
  <c r="Y102" i="4"/>
  <c r="Y98" i="4" s="1"/>
  <c r="Y96" i="12"/>
  <c r="Y157" i="4" s="1"/>
  <c r="F134" i="4"/>
  <c r="F51" i="4"/>
  <c r="C157" i="4"/>
  <c r="L157" i="4"/>
  <c r="H154" i="4"/>
  <c r="H98" i="4"/>
  <c r="Y153" i="4" l="1"/>
  <c r="X153" i="4"/>
  <c r="H153" i="4"/>
  <c r="W153" i="4"/>
  <c r="K153" i="4"/>
  <c r="S153" i="4"/>
  <c r="I153" i="4"/>
  <c r="G153" i="4"/>
  <c r="O153" i="4"/>
  <c r="J153" i="4"/>
  <c r="V153" i="4"/>
  <c r="C153" i="4"/>
  <c r="Q153" i="4"/>
  <c r="N153" i="4"/>
  <c r="F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<sst xmlns="http://schemas.openxmlformats.org/spreadsheetml/2006/main" count="8364" uniqueCount="3249">
  <si>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</si>
  <si>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</si>
  <si>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</si>
  <si>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</si>
  <si>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</si>
  <si>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</si>
  <si>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</si>
  <si>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</si>
  <si>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</si>
  <si>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</si>
  <si>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</si>
  <si>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</si>
  <si>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</si>
  <si>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</si>
  <si>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</si>
  <si>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</si>
  <si>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</si>
  <si>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</si>
  <si>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</si>
  <si>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</si>
  <si>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</si>
  <si>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</si>
  <si>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</si>
  <si>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</si>
  <si>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</si>
  <si>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</si>
  <si>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</si>
  <si>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</si>
  <si>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</si>
  <si>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</si>
  <si>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</si>
  <si>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</si>
  <si>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</si>
  <si>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</si>
  <si>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</si>
  <si>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</si>
  <si>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</si>
  <si>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</si>
  <si>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</si>
  <si>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</si>
  <si>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</si>
  <si>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</si>
  <si>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</si>
  <si>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</si>
  <si>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</si>
  <si>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</si>
  <si>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</si>
  <si>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</si>
  <si>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</si>
  <si>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</si>
  <si>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</si>
  <si>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</si>
  <si>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</si>
  <si>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</si>
  <si>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</si>
  <si>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</si>
  <si>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</si>
  <si>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</si>
  <si>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</si>
  <si>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</si>
  <si>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</si>
  <si>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</si>
  <si>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</si>
  <si>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</si>
  <si>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</si>
  <si>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</si>
  <si>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</si>
  <si>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</si>
  <si>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</si>
  <si>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</si>
  <si>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</si>
  <si>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</si>
  <si>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</si>
  <si>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</si>
  <si>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</si>
  <si>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</si>
  <si>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</si>
  <si>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</si>
  <si>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</si>
  <si>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</si>
  <si>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</si>
  <si>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</si>
  <si>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</si>
  <si>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</si>
  <si>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</si>
  <si>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</si>
  <si>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</si>
  <si>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</si>
  <si>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</si>
  <si>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</si>
  <si>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</si>
  <si>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</si>
  <si>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</si>
  <si>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</si>
  <si>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</si>
  <si>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</si>
  <si>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</si>
  <si>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</si>
  <si>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</si>
  <si>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</si>
  <si>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</si>
  <si>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</si>
  <si>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</si>
  <si>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</si>
  <si>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</si>
  <si>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</si>
  <si>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</si>
  <si>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</si>
  <si>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</si>
  <si>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</si>
  <si>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</si>
  <si>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PROCESS_EMI.ktCO2.HU.NSI.TOTAL</t>
  </si>
  <si>
    <t>Market shares of CO2 emissions (%)</t>
  </si>
  <si>
    <t>VA.Meuro2023.HU.ISI.BF_BOF</t>
  </si>
  <si>
    <t>VA.Meuro2023.HU.ISI.EAF</t>
  </si>
  <si>
    <t>Physical output (kt steel)</t>
  </si>
  <si>
    <t>OUTPUT.kt.HU.ISI.BF_BOF</t>
  </si>
  <si>
    <t>OUTPUT.kt.HU.ISI.EAF</t>
  </si>
  <si>
    <t>Installed capacity (kt steel production)</t>
  </si>
  <si>
    <t>CAP.kt.HU.ISI.BF_BOF</t>
  </si>
  <si>
    <t>CAP.kt.HU.ISI.EAF</t>
  </si>
  <si>
    <t>Capacity investment (kt steel production)</t>
  </si>
  <si>
    <t>NEWCAP.kt.HU.ISI.BF_BOF</t>
  </si>
  <si>
    <t>NEWCAP.kt.HU.ISI.EAF</t>
  </si>
  <si>
    <t>Decommissioned capacity (kt steel production)</t>
  </si>
  <si>
    <t>Idle capacity (kt steel production)</t>
  </si>
  <si>
    <t>FEC.ktoe.HU.ISI.TOTAL.TOTAL.TOTAL.TOTAL</t>
  </si>
  <si>
    <t>FEC.ktoe.HU.ISI.TOTAL.TOTAL.TOTAL.NONCOKE_SOLIDS</t>
  </si>
  <si>
    <t>FEC.ktoe.HU.ISI.TOTAL.TOTAL.TOTAL.COKE</t>
  </si>
  <si>
    <t>FEC.ktoe.HU.ISI.TOTAL.TOTAL.TOTAL.RFG</t>
  </si>
  <si>
    <t>FEC.ktoe.HU.ISI.TOTAL.TOTAL.TOTAL.LPG</t>
  </si>
  <si>
    <t>FEC.ktoe.HU.ISI.TOTAL.TOTAL.TOTAL.DIESEL</t>
  </si>
  <si>
    <t>FEC.ktoe.HU.ISI.TOTAL.TOTAL.TOTAL.RFO</t>
  </si>
  <si>
    <t>FEC.ktoe.HU.ISI.TOTAL.TOTAL.TOTAL.OTHER</t>
  </si>
  <si>
    <t>FEC.ktoe.HU.ISI.TOTAL.TOTAL.TOTAL.NG</t>
  </si>
  <si>
    <t>FEC.ktoe.HU.ISI.TOTAL.TOTAL.TOTAL.DERIVED</t>
  </si>
  <si>
    <t>FEC.ktoe.HU.ISI.TOTAL.TOTAL.TOTAL.BIOMASS_WASTE</t>
  </si>
  <si>
    <t>FEC.ktoe.HU.ISI.TOTAL.TOTAL.TOTAL.BIOGAS</t>
  </si>
  <si>
    <t>FEC.ktoe.HU.ISI.TOTAL.TOTAL.TOTAL.LIQBIO</t>
  </si>
  <si>
    <t>FEC.ktoe.HU.ISI.TOTAL.TOTAL.TOTAL.SOLAR</t>
  </si>
  <si>
    <t>FEC.ktoe.HU.ISI.TOTAL.TOTAL.TOTAL.GEO</t>
  </si>
  <si>
    <t>FEC.ktoe.HU.ISI.TOTAL.TOTAL.TOTAL.AMBIENT</t>
  </si>
  <si>
    <t>FEC.ktoe.HU.ISI.TOTAL.TOTAL.TOTAL.STEAM_DISTR</t>
  </si>
  <si>
    <t>FEC.ktoe.HU.ISI.TOTAL.TOTAL.TOTAL.ELEC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</si>
  <si>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</si>
  <si>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</si>
  <si>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</si>
  <si>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</si>
  <si>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</si>
  <si>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</si>
  <si>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</si>
  <si>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</si>
  <si>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</si>
  <si>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FEC.ktoe.HU.ISI.BF_BOF.TOTAL.TOTAL.TOTAL</t>
  </si>
  <si>
    <t>FEC.ktoe.HU.ISI.BF_BOF.LIGHT.GENERIC.ELEC</t>
  </si>
  <si>
    <t>FEC.ktoe.HU.ISI.BF_BOF.AIRCOMP.GENERIC.ELEC</t>
  </si>
  <si>
    <t>FEC.ktoe.HU.ISI.BF_BOF.MOTOR.GENERIC.ELEC</t>
  </si>
  <si>
    <t>FEC.ktoe.HU.ISI.BF_BOF.FANS.GENERIC.ELEC</t>
  </si>
  <si>
    <t>FEC.ktoe.HU.ISI.BF_BOF.LOW_ENTH.TOTAL.TOTAL</t>
  </si>
  <si>
    <t>Diesel oil and liquid biofuels</t>
  </si>
  <si>
    <t>FEC.ktoe.HU.ISI.BF_BOF.LOW_ENTH.THERM.DIESEL_LIQBIO</t>
  </si>
  <si>
    <t>FEC.ktoe.HU.ISI.BF_BOF.LOW_ENTH.THERM.NG_BIOGAS</t>
  </si>
  <si>
    <t>FEC.ktoe.HU.ISI.BF_BOF.LOW_ENTH.THERM.SOLAR_GEO</t>
  </si>
  <si>
    <t>FEC.ktoe.HU.ISI.BF_BOF.LOW_ENTH.HP.AMBIENT</t>
  </si>
  <si>
    <t>FEC.ktoe.HU.ISI.BF_BOF.LOW_ENTH.THERM.ELEC</t>
  </si>
  <si>
    <t>Steel: Sinter/Pellet-making</t>
  </si>
  <si>
    <t>FEC.ktoe.HU.ISI.BF_BOF.SINTERING.TOTAL.TOTAL</t>
  </si>
  <si>
    <t>FEC.ktoe.HU.ISI.BF_BOF.SINTERING.THERM.NONCOKE_SOLIDS</t>
  </si>
  <si>
    <t>FEC.ktoe.HU.ISI.BF_BOF.SINTERING.THERM.RFO</t>
  </si>
  <si>
    <t>FEC.ktoe.HU.ISI.BF_BOF.SINTERING.THERM.NG_BIOGAS</t>
  </si>
  <si>
    <t>FEC.ktoe.HU.ISI.BF_BOF.SINTERING.THERM.DERIVED</t>
  </si>
  <si>
    <t>FEC.ktoe.HU.ISI.BF_BOF.SINTERING.THERM.ELEC</t>
  </si>
  <si>
    <t>Steel: Blast /Basic oxygen furnace</t>
  </si>
  <si>
    <t>FEC.ktoe.HU.ISI.BF_BOF.BLAST_FURNACE.TOTAL.TOTAL</t>
  </si>
  <si>
    <t>FEC.ktoe.HU.ISI.BF_BOF.BLAST_FURNACE.THERM.NONCOKE_SOLIDS</t>
  </si>
  <si>
    <t>FEC.ktoe.HU.ISI.BF_BOF.BLAST_FURNACE.THERM.COKE</t>
  </si>
  <si>
    <t>FEC.ktoe.HU.ISI.BF_BOF.BLAST_FURNACE.THERM.RFO</t>
  </si>
  <si>
    <t>FEC.ktoe.HU.ISI.BF_BOF.BLAST_FURNACE.THERM.NG_BIOGAS</t>
  </si>
  <si>
    <t>FEC.ktoe.HU.ISI.BF_BOF.BLAST_FURNACE.THERM.DERIVED</t>
  </si>
  <si>
    <t>Steel: Furnaces, refining and rolling</t>
  </si>
  <si>
    <t>FEC.ktoe.HU.ISI.BF_BOF.REFINING.TOTAL.TOTAL</t>
  </si>
  <si>
    <t>Steel: Furnaces, refining and rolling - Thermal</t>
  </si>
  <si>
    <t>FEC.ktoe.HU.ISI.BF_BOF.REFINING.THERM.TOTAL</t>
  </si>
  <si>
    <t>FEC.ktoe.HU.ISI.BF_BOF.REFINING.THERM.LPG</t>
  </si>
  <si>
    <t>FEC.ktoe.HU.ISI.BF_BOF.REFINING.THERM.DIESEL_LIQBIO</t>
  </si>
  <si>
    <t>FEC.ktoe.HU.ISI.BF_BOF.REFINING.THERM.RFO</t>
  </si>
  <si>
    <t>FEC.ktoe.HU.ISI.BF_BOF.REFINING.THERM.NG_BIOGAS</t>
  </si>
  <si>
    <t>Steel: Furnaces, refining and rolling - Electric</t>
  </si>
  <si>
    <t>FEC.ktoe.HU.ISI.BF_BOF.REFINING.ELEC.ELEC</t>
  </si>
  <si>
    <t>Steel: Product finishing</t>
  </si>
  <si>
    <t>Steel: Product finishing - Thermal</t>
  </si>
  <si>
    <t>FEC.ktoe.HU.ISI.BF_BOF.FINISHING.THERM.TOTAL</t>
  </si>
  <si>
    <t>FEC.ktoe.HU.ISI.BF_BOF.FINISHING.THERM.LPG</t>
  </si>
  <si>
    <t>FEC.ktoe.HU.ISI.BF_BOF.FINISHING.THERM.DIESEL_LIQBIO</t>
  </si>
  <si>
    <t>FEC.ktoe.HU.ISI.BF_BOF.FINISHING.THERM.NG_BIOGAS</t>
  </si>
  <si>
    <t>Steel: Product finishing - Steam</t>
  </si>
  <si>
    <t>FEC.ktoe.HU.ISI.BF_BOF.FINISHING_STEAM.TOTAL.TOTAL</t>
  </si>
  <si>
    <t>FEC.ktoe.HU.ISI.BF_BOF.FINISHING_STEAM.STEAM.NONCOKE_SOLIDS</t>
  </si>
  <si>
    <t>FEC.ktoe.HU.ISI.BF_BOF.FINISHING_STEAM.STEAM.RFG</t>
  </si>
  <si>
    <t>FEC.ktoe.HU.ISI.BF_BOF.FINISHING_STEAM.STEAM.LPG</t>
  </si>
  <si>
    <t>FEC.ktoe.HU.ISI.BF_BOF.FINISHING_STEAM.STEAM.DIESEL_LIQBIO</t>
  </si>
  <si>
    <t>FEC.ktoe.HU.ISI.BF_BOF.FINISHING_STEAM.STEAM.RFO</t>
  </si>
  <si>
    <t>FEC.ktoe.HU.ISI.BF_BOF.FINISHING_STEAM.STEAM.OTHER</t>
  </si>
  <si>
    <t>FEC.ktoe.HU.ISI.BF_BOF.FINISHING_STEAM.STEAM.NG_BIOGAS</t>
  </si>
  <si>
    <t>FEC.ktoe.HU.ISI.BF_BOF.FINISHING_STEAM.STEAM.DERIVED</t>
  </si>
  <si>
    <t>FEC.ktoe.HU.ISI.BF_BOF.FINISHING_STEAM.STEAM.BIOMASS_WASTE</t>
  </si>
  <si>
    <t>FEC.ktoe.HU.ISI.BF_BOF.FINISHING_STEAM.STEAM.STEAM_DISTR</t>
  </si>
  <si>
    <t>Steel: Product finishing - Electric</t>
  </si>
  <si>
    <t>FEC.ktoe.HU.ISI.BF_BOF.FINISHING.ELEC.ELEC</t>
  </si>
  <si>
    <t>FEC.ktoe.HU.ISI.EAF.TOTAL.TOTAL.TOTAL</t>
  </si>
  <si>
    <t>FEC.ktoe.HU.ISI.EAF.LIGHT.GENERIC.ELEC</t>
  </si>
  <si>
    <t>FEC.ktoe.HU.ISI.EAF.AIRCOMP.GENERIC.ELEC</t>
  </si>
  <si>
    <t>FEC.ktoe.HU.ISI.EAF.MOTOR.GENERIC.ELEC</t>
  </si>
  <si>
    <t>FEC.ktoe.HU.ISI.EAF.FANS.GENERIC.ELEC</t>
  </si>
  <si>
    <t>FEC.ktoe.HU.ISI.EAF.LOW_ENTH.TOTAL.TOTAL</t>
  </si>
  <si>
    <t>FEC.ktoe.HU.ISI.EAF.LOW_ENTH.THERM.DIESEL_LIQBIO</t>
  </si>
  <si>
    <t>FEC.ktoe.HU.ISI.EAF.LOW_ENTH.THERM.NG_BIOGAS</t>
  </si>
  <si>
    <t>FEC.ktoe.HU.ISI.EAF.LOW_ENTH.THERM.SOLAR_GEO</t>
  </si>
  <si>
    <t>FEC.ktoe.HU.ISI.EAF.LOW_ENTH.HP.AMBIENT</t>
  </si>
  <si>
    <t>FEC.ktoe.HU.ISI.EAF.LOW_ENTH.THERM.ELEC</t>
  </si>
  <si>
    <t>Steel: Smelters</t>
  </si>
  <si>
    <t>FEC.ktoe.HU.ISI.EAF.SMELTING.TOTAL.TOTAL</t>
  </si>
  <si>
    <t>FEC.ktoe.HU.ISI.EAF.SMELTING.THERM.NONCOKE_SOLIDS</t>
  </si>
  <si>
    <t>FEC.ktoe.HU.ISI.EAF.SMELTING.THERM.RFO</t>
  </si>
  <si>
    <t>FEC.ktoe.HU.ISI.EAF.SMELTING.THERM.NG_BIOGAS</t>
  </si>
  <si>
    <t>FEC.ktoe.HU.ISI.EAF.SMELTING.THERM.DERIVED</t>
  </si>
  <si>
    <t>Steel: Electric arc</t>
  </si>
  <si>
    <t>FEC.ktoe.HU.ISI.EAF.ARC_FURNACE.ELEC.ELEC</t>
  </si>
  <si>
    <t>FEC.ktoe.HU.ISI.EAF.REFINING.TOTAL.TOTAL</t>
  </si>
  <si>
    <t>FEC.ktoe.HU.ISI.EAF.REFINING.THERM.TOTAL</t>
  </si>
  <si>
    <t>FEC.ktoe.HU.ISI.EAF.REFINING.THERM.LPG</t>
  </si>
  <si>
    <t>FEC.ktoe.HU.ISI.EAF.REFINING.THERM.DIESEL_LIQBIO</t>
  </si>
  <si>
    <t>FEC.ktoe.HU.ISI.EAF.REFINING.THERM.RFO</t>
  </si>
  <si>
    <t>FEC.ktoe.HU.ISI.EAF.REFINING.THERM.NG_BIOGAS</t>
  </si>
  <si>
    <t>FEC.ktoe.HU.ISI.EAF.REFINING.ELEC.ELEC</t>
  </si>
  <si>
    <t>FEC.ktoe.HU.ISI.EAF.FINISHING.THERM.TOTAL</t>
  </si>
  <si>
    <t>FEC.ktoe.HU.ISI.EAF.FINISHING.THERM.LPG</t>
  </si>
  <si>
    <t>FEC.ktoe.HU.ISI.EAF.FINISHING.THERM.DIESEL_LIQBIO</t>
  </si>
  <si>
    <t>FEC.ktoe.HU.ISI.EAF.FINISHING.THERM.NG_BIOGAS</t>
  </si>
  <si>
    <t>FEC.ktoe.HU.ISI.EAF.FINISHING_STEAM.TOTAL.TOTAL</t>
  </si>
  <si>
    <t>FEC.ktoe.HU.ISI.EAF.FINISHING_STEAM.STEAM.NONCOKE_SOLIDS</t>
  </si>
  <si>
    <t>FEC.ktoe.HU.ISI.EAF.FINISHING_STEAM.STEAM.RFG</t>
  </si>
  <si>
    <t>FEC.ktoe.HU.ISI.EAF.FINISHING_STEAM.STEAM.LPG</t>
  </si>
  <si>
    <t>FEC.ktoe.HU.ISI.EAF.FINISHING_STEAM.STEAM.DIESEL_LIQBIO</t>
  </si>
  <si>
    <t>FEC.ktoe.HU.ISI.EAF.FINISHING_STEAM.STEAM.RFO</t>
  </si>
  <si>
    <t>FEC.ktoe.HU.ISI.EAF.FINISHING_STEAM.STEAM.OTHER</t>
  </si>
  <si>
    <t>FEC.ktoe.HU.ISI.EAF.FINISHING_STEAM.STEAM.NG_BIOGAS</t>
  </si>
  <si>
    <t>FEC.ktoe.HU.ISI.EAF.FINISHING_STEAM.STEAM.DERIVED</t>
  </si>
  <si>
    <t>FEC.ktoe.HU.ISI.EAF.FINISHING_STEAM.STEAM.BIOMASS_WASTE</t>
  </si>
  <si>
    <t>FEC.ktoe.HU.ISI.EAF.FINISHING_STEAM.STEAM.STEAM_DISTR</t>
  </si>
  <si>
    <t>FEC.ktoe.HU.ISI.EAF.FINISHING.ELEC.ELEC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</si>
  <si>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</si>
  <si>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</si>
  <si>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</si>
  <si>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UED.ktoe.HU.ISI.BF_BOF.TOTAL.TOTAL.TOTAL</t>
  </si>
  <si>
    <t>UED.ktoe.HU.ISI.BF_BOF.LIGHT.GENERIC.ELEC</t>
  </si>
  <si>
    <t>UED.ktoe.HU.ISI.BF_BOF.AIRCOMP.GENERIC.ELEC</t>
  </si>
  <si>
    <t>UED.ktoe.HU.ISI.BF_BOF.MOTOR.GENERIC.ELEC</t>
  </si>
  <si>
    <t>UED.ktoe.HU.ISI.BF_BOF.FANS.GENERIC.ELEC</t>
  </si>
  <si>
    <t>UED.ktoe.HU.ISI.BF_BOF.LOW_ENTH.TOTAL.TOTAL</t>
  </si>
  <si>
    <t>UED.ktoe.HU.ISI.BF_BOF.LOW_ENTH.THERM.DIESEL_LIQBIO</t>
  </si>
  <si>
    <t>UED.ktoe.HU.ISI.BF_BOF.LOW_ENTH.THERM.NG_BIOGAS</t>
  </si>
  <si>
    <t>UED.ktoe.HU.ISI.BF_BOF.LOW_ENTH.THERM.SOLAR_GEO</t>
  </si>
  <si>
    <t>UED.ktoe.HU.ISI.BF_BOF.LOW_ENTH.HP.AMBIENT</t>
  </si>
  <si>
    <t>UED.ktoe.HU.ISI.BF_BOF.LOW_ENTH.THERM.ELEC</t>
  </si>
  <si>
    <t>UED.ktoe.HU.ISI.BF_BOF.SINTERING.TOTAL.TOTAL</t>
  </si>
  <si>
    <t>UED.ktoe.HU.ISI.BF_BOF.SINTERING.THERM.NONCOKE_SOLIDS</t>
  </si>
  <si>
    <t>UED.ktoe.HU.ISI.BF_BOF.SINTERING.THERM.RFO</t>
  </si>
  <si>
    <t>UED.ktoe.HU.ISI.BF_BOF.SINTERING.THERM.NG_BIOGAS</t>
  </si>
  <si>
    <t>UED.ktoe.HU.ISI.BF_BOF.SINTERING.THERM.DERIVED</t>
  </si>
  <si>
    <t>UED.ktoe.HU.ISI.BF_BOF.SINTERING.THERM.ELEC</t>
  </si>
  <si>
    <t>UED.ktoe.HU.ISI.BF_BOF.BLAST_FURNACE.TOTAL.TOTAL</t>
  </si>
  <si>
    <t>UED.ktoe.HU.ISI.BF_BOF.BLAST_FURNACE.THERM.NONCOKE_SOLIDS</t>
  </si>
  <si>
    <t>UED.ktoe.HU.ISI.BF_BOF.BLAST_FURNACE.THERM.COKE</t>
  </si>
  <si>
    <t>UED.ktoe.HU.ISI.BF_BOF.BLAST_FURNACE.THERM.RFO</t>
  </si>
  <si>
    <t>UED.ktoe.HU.ISI.BF_BOF.BLAST_FURNACE.THERM.NG_BIOGAS</t>
  </si>
  <si>
    <t>UED.ktoe.HU.ISI.BF_BOF.BLAST_FURNACE.THERM.DERIVED</t>
  </si>
  <si>
    <t>UED.ktoe.HU.ISI.BF_BOF.REFINING.TOTAL.TOTAL</t>
  </si>
  <si>
    <t>UED.ktoe.HU.ISI.BF_BOF.REFINING.THERM.TOTAL</t>
  </si>
  <si>
    <t>UED.ktoe.HU.ISI.BF_BOF.REFINING.THERM.LPG</t>
  </si>
  <si>
    <t>UED.ktoe.HU.ISI.BF_BOF.REFINING.THERM.DIESEL_LIQBIO</t>
  </si>
  <si>
    <t>UED.ktoe.HU.ISI.BF_BOF.REFINING.THERM.RFO</t>
  </si>
  <si>
    <t>UED.ktoe.HU.ISI.BF_BOF.REFINING.THERM.NG_BIOGAS</t>
  </si>
  <si>
    <t>UED.ktoe.HU.ISI.BF_BOF.REFINING.ELEC.ELEC</t>
  </si>
  <si>
    <t>UED.ktoe.HU.ISI.BF_BOF.FINISHING.THERM.TOTAL</t>
  </si>
  <si>
    <t>UED.ktoe.HU.ISI.BF_BOF.FINISHING.THERM.LPG</t>
  </si>
  <si>
    <t>UED.ktoe.HU.ISI.BF_BOF.FINISHING.THERM.DIESEL_LIQBIO</t>
  </si>
  <si>
    <t>UED.ktoe.HU.ISI.BF_BOF.FINISHING.THERM.NG_BIOGAS</t>
  </si>
  <si>
    <t>UED.ktoe.HU.ISI.BF_BOF.FINISHING_STEAM.TOTAL.TOTAL</t>
  </si>
  <si>
    <t>UED.ktoe.HU.ISI.BF_BOF.FINISHING_STEAM.STEAM.NONCOKE_SOLIDS</t>
  </si>
  <si>
    <t>UED.ktoe.HU.ISI.BF_BOF.FINISHING_STEAM.STEAM.RFG</t>
  </si>
  <si>
    <t>UED.ktoe.HU.ISI.BF_BOF.FINISHING_STEAM.STEAM.LPG</t>
  </si>
  <si>
    <t>UED.ktoe.HU.ISI.BF_BOF.FINISHING_STEAM.STEAM.DIESEL_LIQBIO</t>
  </si>
  <si>
    <t>UED.ktoe.HU.ISI.BF_BOF.FINISHING_STEAM.STEAM.RFO</t>
  </si>
  <si>
    <t>UED.ktoe.HU.ISI.BF_BOF.FINISHING_STEAM.STEAM.OTHER</t>
  </si>
  <si>
    <t>UED.ktoe.HU.ISI.BF_BOF.FINISHING_STEAM.STEAM.NG_BIOGAS</t>
  </si>
  <si>
    <t>UED.ktoe.HU.ISI.BF_BOF.FINISHING_STEAM.STEAM.DERIVED</t>
  </si>
  <si>
    <t>UED.ktoe.HU.ISI.BF_BOF.FINISHING_STEAM.STEAM.BIOMASS_WASTE</t>
  </si>
  <si>
    <t>UED.ktoe.HU.ISI.BF_BOF.FINISHING_STEAM.STEAM.STEAM_DISTR</t>
  </si>
  <si>
    <t>UED.ktoe.HU.ISI.BF_BOF.FINISHING.ELEC.ELEC</t>
  </si>
  <si>
    <t>UED.ktoe.HU.ISI.EAF.TOTAL.TOTAL.TOTAL</t>
  </si>
  <si>
    <t>UED.ktoe.HU.ISI.EAF.LIGHT.GENERIC.ELEC</t>
  </si>
  <si>
    <t>UED.ktoe.HU.ISI.EAF.AIRCOMP.GENERIC.ELEC</t>
  </si>
  <si>
    <t>UED.ktoe.HU.ISI.EAF.MOTOR.GENERIC.ELEC</t>
  </si>
  <si>
    <t>UED.ktoe.HU.ISI.EAF.FANS.GENERIC.ELEC</t>
  </si>
  <si>
    <t>UED.ktoe.HU.ISI.EAF.LOW_ENTH.TOTAL.TOTAL</t>
  </si>
  <si>
    <t>UED.ktoe.HU.ISI.EAF.LOW_ENTH.THERM.DIESEL_LIQBIO</t>
  </si>
  <si>
    <t>UED.ktoe.HU.ISI.EAF.LOW_ENTH.THERM.NG_BIOGAS</t>
  </si>
  <si>
    <t>UED.ktoe.HU.ISI.EAF.LOW_ENTH.THERM.SOLAR_GEO</t>
  </si>
  <si>
    <t>UED.ktoe.HU.ISI.EAF.LOW_ENTH.HP.AMBIENT</t>
  </si>
  <si>
    <t>UED.ktoe.HU.ISI.EAF.LOW_ENTH.THERM.ELEC</t>
  </si>
  <si>
    <t>UED.ktoe.HU.ISI.EAF.SMELTING.TOTAL.TOTAL</t>
  </si>
  <si>
    <t>UED.ktoe.HU.ISI.EAF.SMELTING.THERM.NONCOKE_SOLIDS</t>
  </si>
  <si>
    <t>UED.ktoe.HU.ISI.EAF.SMELTING.THERM.RFO</t>
  </si>
  <si>
    <t>UED.ktoe.HU.ISI.EAF.SMELTING.THERM.NG_BIOGAS</t>
  </si>
  <si>
    <t>UED.ktoe.HU.ISI.EAF.SMELTING.THERM.DERIVED</t>
  </si>
  <si>
    <t>UED.ktoe.HU.ISI.EAF.ARC_FURNACE.ELEC.ELEC</t>
  </si>
  <si>
    <t>UED.ktoe.HU.ISI.EAF.REFINING.TOTAL.TOTAL</t>
  </si>
  <si>
    <t>UED.ktoe.HU.ISI.EAF.REFINING.THERM.TOTAL</t>
  </si>
  <si>
    <t>UED.ktoe.HU.ISI.EAF.REFINING.THERM.LPG</t>
  </si>
  <si>
    <t>UED.ktoe.HU.ISI.EAF.REFINING.THERM.DIESEL_LIQBIO</t>
  </si>
  <si>
    <t>UED.ktoe.HU.ISI.EAF.REFINING.THERM.RFO</t>
  </si>
  <si>
    <t>UED.ktoe.HU.ISI.EAF.REFINING.THERM.NG_BIOGAS</t>
  </si>
  <si>
    <t>UED.ktoe.HU.ISI.EAF.REFINING.ELEC.ELEC</t>
  </si>
  <si>
    <t>UED.ktoe.HU.ISI.EAF.FINISHING.THERM.TOTAL</t>
  </si>
  <si>
    <t>UED.ktoe.HU.ISI.EAF.FINISHING.THERM.LPG</t>
  </si>
  <si>
    <t>UED.ktoe.HU.ISI.EAF.FINISHING.THERM.DIESEL_LIQBIO</t>
  </si>
  <si>
    <t>UED.ktoe.HU.ISI.EAF.FINISHING.THERM.NG_BIOGAS</t>
  </si>
  <si>
    <t>UED.ktoe.HU.ISI.EAF.FINISHING_STEAM.TOTAL.TOTAL</t>
  </si>
  <si>
    <t>UED.ktoe.HU.ISI.EAF.FINISHING_STEAM.STEAM.NONCOKE_SOLIDS</t>
  </si>
  <si>
    <t>UED.ktoe.HU.ISI.EAF.FINISHING_STEAM.STEAM.RFG</t>
  </si>
  <si>
    <t>UED.ktoe.HU.ISI.EAF.FINISHING_STEAM.STEAM.LPG</t>
  </si>
  <si>
    <t>UED.ktoe.HU.ISI.EAF.FINISHING_STEAM.STEAM.DIESEL_LIQBIO</t>
  </si>
  <si>
    <t>UED.ktoe.HU.ISI.EAF.FINISHING_STEAM.STEAM.RFO</t>
  </si>
  <si>
    <t>UED.ktoe.HU.ISI.EAF.FINISHING_STEAM.STEAM.OTHER</t>
  </si>
  <si>
    <t>UED.ktoe.HU.ISI.EAF.FINISHING_STEAM.STEAM.NG_BIOGAS</t>
  </si>
  <si>
    <t>UED.ktoe.HU.ISI.EAF.FINISHING_STEAM.STEAM.DERIVED</t>
  </si>
  <si>
    <t>UED.ktoe.HU.ISI.EAF.FINISHING_STEAM.STEAM.BIOMASS_WASTE</t>
  </si>
  <si>
    <t>UED.ktoe.HU.ISI.EAF.FINISHING_STEAM.STEAM.STEAM_DISTR</t>
  </si>
  <si>
    <t>UED.ktoe.HU.ISI.EAF.FINISHING.ELEC.ELEC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</si>
  <si>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</si>
  <si>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</si>
  <si>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</si>
  <si>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FUEL_EMI.ktCO2.HU.ISI.BF_BOF.LIGHT.GENERIC.ELEC</t>
  </si>
  <si>
    <t>FUEL_EMI.ktCO2.HU.ISI.BF_BOF.AIRCOMP.GENERIC.ELEC</t>
  </si>
  <si>
    <t>FUEL_EMI.ktCO2.HU.ISI.BF_BOF.MOTOR.GENERIC.ELEC</t>
  </si>
  <si>
    <t>FUEL_EMI.ktCO2.HU.ISI.BF_BOF.FANS.GENERIC.ELEC</t>
  </si>
  <si>
    <t>FUEL_EMI.ktCO2.HU.ISI.BF_BOF.LOW_ENTH.TOTAL.TOTAL</t>
  </si>
  <si>
    <t>FUEL_EMI.ktCO2.HU.ISI.BF_BOF.LOW_ENTH.THERM.DIESEL_LIQBIO</t>
  </si>
  <si>
    <t>FUEL_EMI.ktCO2.HU.ISI.BF_BOF.LOW_ENTH.THERM.NG_BIOGAS</t>
  </si>
  <si>
    <t>FUEL_EMI.ktCO2.HU.ISI.BF_BOF.LOW_ENTH.THERM.SOLAR_GEO</t>
  </si>
  <si>
    <t>FUEL_EMI.ktCO2.HU.ISI.BF_BOF.LOW_ENTH.HP.AMBIENT</t>
  </si>
  <si>
    <t>FUEL_EMI.ktCO2.HU.ISI.BF_BOF.LOW_ENTH.THERM.ELEC</t>
  </si>
  <si>
    <t>FUEL_EMI.ktCO2.HU.ISI.BF_BOF.SINTERING.TOTAL.TOTAL</t>
  </si>
  <si>
    <t>FUEL_EMI.ktCO2.HU.ISI.BF_BOF.SINTERING.THERM.NONCOKE_SOLIDS</t>
  </si>
  <si>
    <t>FUEL_EMI.ktCO2.HU.ISI.BF_BOF.SINTERING.THERM.RFO</t>
  </si>
  <si>
    <t>FUEL_EMI.ktCO2.HU.ISI.BF_BOF.SINTERING.THERM.NG_BIOGAS</t>
  </si>
  <si>
    <t>FUEL_EMI.ktCO2.HU.ISI.BF_BOF.SINTERING.THERM.DERIVED</t>
  </si>
  <si>
    <t>FUEL_EMI.ktCO2.HU.ISI.BF_BOF.SINTERING.THERM.ELEC</t>
  </si>
  <si>
    <t>FUEL_EMI.ktCO2.HU.ISI.BF_BOF.BLAST_FURNACE.TOTAL.TOTAL</t>
  </si>
  <si>
    <t>FUEL_EMI.ktCO2.HU.ISI.BF_BOF.BLAST_FURNACE.THERM.NONCOKE_SOLIDS</t>
  </si>
  <si>
    <t>FUEL_EMI.ktCO2.HU.ISI.BF_BOF.BLAST_FURNACE.THERM.COKE</t>
  </si>
  <si>
    <t>FUEL_EMI.ktCO2.HU.ISI.BF_BOF.BLAST_FURNACE.THERM.RFO</t>
  </si>
  <si>
    <t>FUEL_EMI.ktCO2.HU.ISI.BF_BOF.BLAST_FURNACE.THERM.NG_BIOGAS</t>
  </si>
  <si>
    <t>FUEL_EMI.ktCO2.HU.ISI.BF_BOF.BLAST_FURNACE.THERM.DERIVED</t>
  </si>
  <si>
    <t>FUEL_EMI.ktCO2.HU.ISI.BF_BOF.REFINING.TOTAL.TOTAL</t>
  </si>
  <si>
    <t>FUEL_EMI.ktCO2.HU.ISI.BF_BOF.REFINING.THERM.TOTAL</t>
  </si>
  <si>
    <t>FUEL_EMI.ktCO2.HU.ISI.BF_BOF.REFINING.THERM.LPG</t>
  </si>
  <si>
    <t>FUEL_EMI.ktCO2.HU.ISI.BF_BOF.REFINING.THERM.DIESEL_LIQBIO</t>
  </si>
  <si>
    <t>FUEL_EMI.ktCO2.HU.ISI.BF_BOF.REFINING.THERM.RFO</t>
  </si>
  <si>
    <t>FUEL_EMI.ktCO2.HU.ISI.BF_BOF.REFINING.THERM.NG_BIOGAS</t>
  </si>
  <si>
    <t>FUEL_EMI.ktCO2.HU.ISI.BF_BOF.REFINING.ELEC.ELEC</t>
  </si>
  <si>
    <t>FUEL_EMI.ktCO2.HU.ISI.BF_BOF.FINISHING.THERM.TOTAL</t>
  </si>
  <si>
    <t>FUEL_EMI.ktCO2.HU.ISI.BF_BOF.FINISHING.THERM.LPG</t>
  </si>
  <si>
    <t>FUEL_EMI.ktCO2.HU.ISI.BF_BOF.FINISHING.THERM.DIESEL_LIQBIO</t>
  </si>
  <si>
    <t>FUEL_EMI.ktCO2.HU.ISI.BF_BOF.FINISHING.THERM.NG_BIOGAS</t>
  </si>
  <si>
    <t>FUEL_EMI.ktCO2.HU.ISI.BF_BOF.FINISHING_STEAM.TOTAL.TOTAL</t>
  </si>
  <si>
    <t>FUEL_EMI.ktCO2.HU.ISI.BF_BOF.FINISHING_STEAM.STEAM.NONCOKE_SOLIDS</t>
  </si>
  <si>
    <t>FUEL_EMI.ktCO2.HU.ISI.BF_BOF.FINISHING_STEAM.STEAM.RFG</t>
  </si>
  <si>
    <t>FUEL_EMI.ktCO2.HU.ISI.BF_BOF.FINISHING_STEAM.STEAM.LPG</t>
  </si>
  <si>
    <t>FUEL_EMI.ktCO2.HU.ISI.BF_BOF.FINISHING_STEAM.STEAM.DIESEL_LIQBIO</t>
  </si>
  <si>
    <t>FUEL_EMI.ktCO2.HU.ISI.BF_BOF.FINISHING_STEAM.STEAM.RFO</t>
  </si>
  <si>
    <t>FUEL_EMI.ktCO2.HU.ISI.BF_BOF.FINISHING_STEAM.STEAM.OTHER</t>
  </si>
  <si>
    <t>FUEL_EMI.ktCO2.HU.ISI.BF_BOF.FINISHING_STEAM.STEAM.NG_BIOGAS</t>
  </si>
  <si>
    <t>FUEL_EMI.ktCO2.HU.ISI.BF_BOF.FINISHING_STEAM.STEAM.DERIVED</t>
  </si>
  <si>
    <t>FUEL_EMI.ktCO2.HU.ISI.BF_BOF.FINISHING_STEAM.STEAM.BIOMASS_WASTE</t>
  </si>
  <si>
    <t>FUEL_EMI.ktCO2.HU.ISI.BF_BOF.FINISHING_STEAM.STEAM.STEAM_DISTR</t>
  </si>
  <si>
    <t>FUEL_EMI.ktCO2.HU.ISI.BF_BOF.FINISHING.ELEC.ELEC</t>
  </si>
  <si>
    <t>PROCESS_EMI.ktCO2.HU.ISI.BF_BOF</t>
  </si>
  <si>
    <t>FUEL_EMI.ktCO2.HU.ISI.EAF.LIGHT.GENERIC.ELEC</t>
  </si>
  <si>
    <t>FUEL_EMI.ktCO2.HU.ISI.EAF.AIRCOMP.GENERIC.ELEC</t>
  </si>
  <si>
    <t>FUEL_EMI.ktCO2.HU.ISI.EAF.MOTOR.GENERIC.ELEC</t>
  </si>
  <si>
    <t>FUEL_EMI.ktCO2.HU.ISI.EAF.FANS.GENERIC.ELEC</t>
  </si>
  <si>
    <t>FUEL_EMI.ktCO2.HU.ISI.EAF.LOW_ENTH.TOTAL.TOTAL</t>
  </si>
  <si>
    <t>FUEL_EMI.ktCO2.HU.ISI.EAF.LOW_ENTH.THERM.DIESEL_LIQBIO</t>
  </si>
  <si>
    <t>FUEL_EMI.ktCO2.HU.ISI.EAF.LOW_ENTH.THERM.NG_BIOGAS</t>
  </si>
  <si>
    <t>FUEL_EMI.ktCO2.HU.ISI.EAF.LOW_ENTH.THERM.SOLAR_GEO</t>
  </si>
  <si>
    <t>FUEL_EMI.ktCO2.HU.ISI.EAF.LOW_ENTH.HP.AMBIENT</t>
  </si>
  <si>
    <t>FUEL_EMI.ktCO2.HU.ISI.EAF.LOW_ENTH.THERM.ELEC</t>
  </si>
  <si>
    <t>FUEL_EMI.ktCO2.HU.ISI.EAF.SMELTING.TOTAL.TOTAL</t>
  </si>
  <si>
    <t>FUEL_EMI.ktCO2.HU.ISI.EAF.SMELTING.THERM.NONCOKE_SOLIDS</t>
  </si>
  <si>
    <t>FUEL_EMI.ktCO2.HU.ISI.EAF.SMELTING.THERM.RFO</t>
  </si>
  <si>
    <t>FUEL_EMI.ktCO2.HU.ISI.EAF.SMELTING.THERM.NG_BIOGAS</t>
  </si>
  <si>
    <t>FUEL_EMI.ktCO2.HU.ISI.EAF.SMELTING.THERM.DERIVED</t>
  </si>
  <si>
    <t>FUEL_EMI.ktCO2.HU.ISI.EAF.ARC_FURNACE.ELEC.ELEC</t>
  </si>
  <si>
    <t>FUEL_EMI.ktCO2.HU.ISI.EAF.REFINING.TOTAL.TOTAL</t>
  </si>
  <si>
    <t>FUEL_EMI.ktCO2.HU.ISI.EAF.REFINING.THERM.TOTAL</t>
  </si>
  <si>
    <t>FUEL_EMI.ktCO2.HU.ISI.EAF.REFINING.THERM.LPG</t>
  </si>
  <si>
    <t>FUEL_EMI.ktCO2.HU.ISI.EAF.REFINING.THERM.DIESEL_LIQBIO</t>
  </si>
  <si>
    <t>FUEL_EMI.ktCO2.HU.ISI.EAF.REFINING.THERM.RFO</t>
  </si>
  <si>
    <t>FUEL_EMI.ktCO2.HU.ISI.EAF.REFINING.THERM.NG_BIOGAS</t>
  </si>
  <si>
    <t>FUEL_EMI.ktCO2.HU.ISI.EAF.REFINING.ELEC.ELEC</t>
  </si>
  <si>
    <t>FUEL_EMI.ktCO2.HU.ISI.EAF.FINISHING.THERM.TOTAL</t>
  </si>
  <si>
    <t>FUEL_EMI.ktCO2.HU.ISI.EAF.FINISHING.THERM.LPG</t>
  </si>
  <si>
    <t>FUEL_EMI.ktCO2.HU.ISI.EAF.FINISHING.THERM.DIESEL_LIQBIO</t>
  </si>
  <si>
    <t>FUEL_EMI.ktCO2.HU.ISI.EAF.FINISHING.THERM.NG_BIOGAS</t>
  </si>
  <si>
    <t>FUEL_EMI.ktCO2.HU.ISI.EAF.FINISHING_STEAM.TOTAL.TOTAL</t>
  </si>
  <si>
    <t>FUEL_EMI.ktCO2.HU.ISI.EAF.FINISHING_STEAM.STEAM.NONCOKE_SOLIDS</t>
  </si>
  <si>
    <t>FUEL_EMI.ktCO2.HU.ISI.EAF.FINISHING_STEAM.STEAM.RFG</t>
  </si>
  <si>
    <t>FUEL_EMI.ktCO2.HU.ISI.EAF.FINISHING_STEAM.STEAM.LPG</t>
  </si>
  <si>
    <t>FUEL_EMI.ktCO2.HU.ISI.EAF.FINISHING_STEAM.STEAM.DIESEL_LIQBIO</t>
  </si>
  <si>
    <t>FUEL_EMI.ktCO2.HU.ISI.EAF.FINISHING_STEAM.STEAM.RFO</t>
  </si>
  <si>
    <t>FUEL_EMI.ktCO2.HU.ISI.EAF.FINISHING_STEAM.STEAM.OTHER</t>
  </si>
  <si>
    <t>FUEL_EMI.ktCO2.HU.ISI.EAF.FINISHING_STEAM.STEAM.NG_BIOGAS</t>
  </si>
  <si>
    <t>FUEL_EMI.ktCO2.HU.ISI.EAF.FINISHING_STEAM.STEAM.DERIVED</t>
  </si>
  <si>
    <t>FUEL_EMI.ktCO2.HU.ISI.EAF.FINISHING_STEAM.STEAM.BIOMASS_WASTE</t>
  </si>
  <si>
    <t>FUEL_EMI.ktCO2.HU.ISI.EAF.FINISHING_STEAM.STEAM.STEAM_DISTR</t>
  </si>
  <si>
    <t>FUEL_EMI.ktCO2.HU.ISI.EAF.FINISHING.ELEC.ELEC</t>
  </si>
  <si>
    <t>PROCESS_EMI.ktCO2.HU.ISI.EAF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</si>
  <si>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</si>
  <si>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</si>
  <si>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</si>
  <si>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</si>
  <si>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VA.Meuro2023.HU.NFM.ALUMINA</t>
  </si>
  <si>
    <t>VA.Meuro2023.HU.NFM.PRIM_ALU</t>
  </si>
  <si>
    <t>VA.Meuro2023.HU.NFM.SEC_ALU</t>
  </si>
  <si>
    <t>VA.Meuro2023.HU.NFM.OTHER_NFM</t>
  </si>
  <si>
    <t>Physical output (kt)</t>
  </si>
  <si>
    <t>Alumina production (kt)</t>
  </si>
  <si>
    <t>OUTPUT.kt.HU.NFM.ALUMINA</t>
  </si>
  <si>
    <t>Aluminium production (kt)</t>
  </si>
  <si>
    <t>OUTPUT.kt.HU.NFM.PRIM_ALU</t>
  </si>
  <si>
    <t>OUTPUT.kt.HU.NFM.SEC_ALU</t>
  </si>
  <si>
    <t>Other non-ferrous metals (kt lead eq.)</t>
  </si>
  <si>
    <t>OUTPUT.kt.HU.NFM.OTHER_NFM</t>
  </si>
  <si>
    <t>Installed capacity (kt production)</t>
  </si>
  <si>
    <t>CAP.kt.HU.NFM.ALUMINA</t>
  </si>
  <si>
    <t>CAP.kt.HU.NFM.PRIM_ALU</t>
  </si>
  <si>
    <t>CAP.kt.HU.NFM.SEC_ALU</t>
  </si>
  <si>
    <t>CAP.kt.HU.NFM.OTHER_NFM</t>
  </si>
  <si>
    <t>Capacity investment (kt production)</t>
  </si>
  <si>
    <t>NEWCAP.kt.HU.NFM.ALUMINA</t>
  </si>
  <si>
    <t>NEWCAP.kt.HU.NFM.PRIM_ALU</t>
  </si>
  <si>
    <t>NEWCAP.kt.HU.NFM.SEC_ALU</t>
  </si>
  <si>
    <t>NEWCAP.kt.HU.NFM.OTHER_NFM</t>
  </si>
  <si>
    <t>Decommissioned capacity (kt production)</t>
  </si>
  <si>
    <t>Idle capacity (kt production)</t>
  </si>
  <si>
    <t>FEC.ktoe.HU.NFM.TOTAL.TOTAL.TOTAL.TOTAL</t>
  </si>
  <si>
    <t>FEC.ktoe.HU.NFM.TOTAL.TOTAL.TOTAL.SOLIDS</t>
  </si>
  <si>
    <t>FEC.ktoe.HU.NFM.TOTAL.TOTAL.TOTAL.RFG</t>
  </si>
  <si>
    <t>FEC.ktoe.HU.NFM.TOTAL.TOTAL.TOTAL.LPG</t>
  </si>
  <si>
    <t>FEC.ktoe.HU.NFM.TOTAL.TOTAL.TOTAL.DIESEL</t>
  </si>
  <si>
    <t>FEC.ktoe.HU.NFM.TOTAL.TOTAL.TOTAL.RFO</t>
  </si>
  <si>
    <t>FEC.ktoe.HU.NFM.TOTAL.TOTAL.TOTAL.OTHER</t>
  </si>
  <si>
    <t>FEC.ktoe.HU.NFM.TOTAL.TOTAL.TOTAL.NG</t>
  </si>
  <si>
    <t>FEC.ktoe.HU.NFM.TOTAL.TOTAL.TOTAL.DERIVED</t>
  </si>
  <si>
    <t>FEC.ktoe.HU.NFM.TOTAL.TOTAL.TOTAL.BIOMASS_WASTE</t>
  </si>
  <si>
    <t>FEC.ktoe.HU.NFM.TOTAL.TOTAL.TOTAL.BIOGAS</t>
  </si>
  <si>
    <t>FEC.ktoe.HU.NFM.TOTAL.TOTAL.TOTAL.LIQBIO</t>
  </si>
  <si>
    <t>FEC.ktoe.HU.NFM.TOTAL.TOTAL.TOTAL.SOLAR</t>
  </si>
  <si>
    <t>FEC.ktoe.HU.NFM.TOTAL.TOTAL.TOTAL.GEO</t>
  </si>
  <si>
    <t>FEC.ktoe.HU.NFM.TOTAL.TOTAL.TOTAL.AMBIENT</t>
  </si>
  <si>
    <t>FEC.ktoe.HU.NFM.TOTAL.TOTAL.TOTAL.STEAM_DISTR</t>
  </si>
  <si>
    <t>FEC.ktoe.HU.NFM.TOTAL.TOTAL.TOTAL.ELEC</t>
  </si>
  <si>
    <t>FEC.ktoe.HU.NFM.ALUMINA.TOTAL.TOTAL.TOTAL</t>
  </si>
  <si>
    <t>FEC.ktoe.HU.NFM.ALUMINA.LIGHT.GENERIC.ELEC</t>
  </si>
  <si>
    <t>FEC.ktoe.HU.NFM.ALUMINA.AIRCOMP.GENERIC.ELEC</t>
  </si>
  <si>
    <t>FEC.ktoe.HU.NFM.ALUMINA.MOTOR.GENERIC.ELEC</t>
  </si>
  <si>
    <t>FEC.ktoe.HU.NFM.ALUMINA.FANS.GENERIC.ELEC</t>
  </si>
  <si>
    <t>FEC.ktoe.HU.NFM.ALUMINA.LOW_ENTH.TOTAL.TOTAL</t>
  </si>
  <si>
    <t>FEC.ktoe.HU.NFM.ALUMINA.LOW_ENTH.THERM.DIESEL_LIQBIO</t>
  </si>
  <si>
    <t>FEC.ktoe.HU.NFM.ALUMINA.LOW_ENTH.THERM.NG_BIOGAS</t>
  </si>
  <si>
    <t>FEC.ktoe.HU.NFM.ALUMINA.LOW_ENTH.THERM.SOLAR_GEO</t>
  </si>
  <si>
    <t>FEC.ktoe.HU.NFM.ALUMINA.LOW_ENTH.HP.AMBIENT</t>
  </si>
  <si>
    <t>FEC.ktoe.HU.NFM.ALUMINA.LOW_ENTH.THERM.ELEC</t>
  </si>
  <si>
    <t>Alumina production: High-enthalpy heat</t>
  </si>
  <si>
    <t>FEC.ktoe.HU.NFM.ALUMINA.A_PRODUCTION.TOTAL.TOTAL</t>
  </si>
  <si>
    <t>FEC.ktoe.HU.NFM.ALUMINA.A_PRODUCTION.STEAM.SOLIDS</t>
  </si>
  <si>
    <t>FEC.ktoe.HU.NFM.ALUMINA.A_PRODUCTION.STEAM.RFG</t>
  </si>
  <si>
    <t>FEC.ktoe.HU.NFM.ALUMINA.A_PRODUCTION.STEAM.LPG</t>
  </si>
  <si>
    <t>FEC.ktoe.HU.NFM.ALUMINA.A_PRODUCTION.STEAM.DIESEL_LIQBIO</t>
  </si>
  <si>
    <t>FEC.ktoe.HU.NFM.ALUMINA.A_PRODUCTION.STEAM.RFO</t>
  </si>
  <si>
    <t>FEC.ktoe.HU.NFM.ALUMINA.A_PRODUCTION.STEAM.OTHER</t>
  </si>
  <si>
    <t>FEC.ktoe.HU.NFM.ALUMINA.A_PRODUCTION.STEAM.NG_BIOGAS</t>
  </si>
  <si>
    <t>FEC.ktoe.HU.NFM.ALUMINA.A_PRODUCTION.STEAM.DERIVED</t>
  </si>
  <si>
    <t>FEC.ktoe.HU.NFM.ALUMINA.A_PRODUCTION.STEAM.BIOMASS_WASTE</t>
  </si>
  <si>
    <t>FEC.ktoe.HU.NFM.ALUMINA.A_PRODUCTION.STEAM.STEAM_DISTR</t>
  </si>
  <si>
    <t>Alumina production: Refining</t>
  </si>
  <si>
    <t>FEC.ktoe.HU.NFM.ALUMINA.A_REFINING.TOTAL.TOTAL</t>
  </si>
  <si>
    <t>FEC.ktoe.HU.NFM.ALUMINA.A_REFINING.THERM.LPG</t>
  </si>
  <si>
    <t>FEC.ktoe.HU.NFM.ALUMINA.A_REFINING.THERM.DIESEL_LIQBIO</t>
  </si>
  <si>
    <t>FEC.ktoe.HU.NFM.ALUMINA.A_REFINING.THERM.RFO</t>
  </si>
  <si>
    <t>FEC.ktoe.HU.NFM.ALUMINA.A_REFINING.THERM.NG_BIOGAS</t>
  </si>
  <si>
    <t>FEC.ktoe.HU.NFM.ALUMINA.A_REFINING.THERM.ELEC</t>
  </si>
  <si>
    <t>FEC.ktoe.HU.NFM.PRIM_ALU.TOTAL.TOTAL.TOTAL</t>
  </si>
  <si>
    <t>FEC.ktoe.HU.NFM.PRIM_ALU.LIGHT.GENERIC.ELEC</t>
  </si>
  <si>
    <t>FEC.ktoe.HU.NFM.PRIM_ALU.AIRCOMP.GENERIC.ELEC</t>
  </si>
  <si>
    <t>FEC.ktoe.HU.NFM.PRIM_ALU.MOTOR.GENERIC.ELEC</t>
  </si>
  <si>
    <t>FEC.ktoe.HU.NFM.PRIM_ALU.FANS.GENERIC.ELEC</t>
  </si>
  <si>
    <t>FEC.ktoe.HU.NFM.PRIM_ALU.LOW_ENTH.TOTAL.TOTAL</t>
  </si>
  <si>
    <t>FEC.ktoe.HU.NFM.PRIM_ALU.LOW_ENTH.THERM.DIESEL_LIQBIO</t>
  </si>
  <si>
    <t>FEC.ktoe.HU.NFM.PRIM_ALU.LOW_ENTH.THERM.NG_BIOGAS</t>
  </si>
  <si>
    <t>FEC.ktoe.HU.NFM.PRIM_ALU.LOW_ENTH.THERM.SOLAR_GEO</t>
  </si>
  <si>
    <t>FEC.ktoe.HU.NFM.PRIM_ALU.LOW_ENTH.HP.AMBIENT</t>
  </si>
  <si>
    <t>FEC.ktoe.HU.NFM.PRIM_ALU.LOW_ENTH.THERM.ELEC</t>
  </si>
  <si>
    <t>Aluminium electrolysis (smelting)</t>
  </si>
  <si>
    <t>FEC.ktoe.HU.NFM.PRIM_ALU.SMELTING.ELEC.ELEC</t>
  </si>
  <si>
    <t>Aluminium processing  (metallurgy e.g. cast house, reheating)</t>
  </si>
  <si>
    <t>FEC.ktoe.HU.NFM.PRIM_ALU.PROCESSING.TOTAL.TOTAL</t>
  </si>
  <si>
    <t>Aluminium processing - Thermal</t>
  </si>
  <si>
    <t>FEC.ktoe.HU.NFM.PRIM_ALU.PROCESSING.THERM.TOTAL</t>
  </si>
  <si>
    <t>FEC.ktoe.HU.NFM.PRIM_ALU.PROCESSING.THERM.LPG</t>
  </si>
  <si>
    <t>FEC.ktoe.HU.NFM.PRIM_ALU.PROCESSING.THERM.DIESEL_LIQBIO</t>
  </si>
  <si>
    <t>FEC.ktoe.HU.NFM.PRIM_ALU.PROCESSING.THERM.RFO</t>
  </si>
  <si>
    <t>FEC.ktoe.HU.NFM.PRIM_ALU.PROCESSING.THERM.NG_BIOGAS</t>
  </si>
  <si>
    <t>Aluminium processing - Electric</t>
  </si>
  <si>
    <t>FEC.ktoe.HU.NFM.PRIM_ALU.PROCESSING.ELEC.ELEC</t>
  </si>
  <si>
    <t>Aluminium finishing</t>
  </si>
  <si>
    <t>Aluminium finishing - Thermal</t>
  </si>
  <si>
    <t>FEC.ktoe.HU.NFM.PRIM_ALU.FINISHING.THERM.TOTAL</t>
  </si>
  <si>
    <t>FEC.ktoe.HU.NFM.PRIM_ALU.FINISHING.THERM.LPG</t>
  </si>
  <si>
    <t>FEC.ktoe.HU.NFM.PRIM_ALU.FINISHING.THERM.DIESEL_LIQBIO</t>
  </si>
  <si>
    <t>FEC.ktoe.HU.NFM.PRIM_ALU.FINISHING.THERM.NG_BIOGAS</t>
  </si>
  <si>
    <t>Aluminium finishing - Steam</t>
  </si>
  <si>
    <t>FEC.ktoe.HU.NFM.PRIM_ALU.FINISHING_STEAM.TOTAL.TOTAL</t>
  </si>
  <si>
    <t>FEC.ktoe.HU.NFM.PRIM_ALU.FINISHING_STEAM.STEAM.SOLIDS</t>
  </si>
  <si>
    <t>FEC.ktoe.HU.NFM.PRIM_ALU.FINISHING_STEAM.STEAM.RFG</t>
  </si>
  <si>
    <t>FEC.ktoe.HU.NFM.PRIM_ALU.FINISHING_STEAM.STEAM.LPG</t>
  </si>
  <si>
    <t>FEC.ktoe.HU.NFM.PRIM_ALU.FINISHING_STEAM.STEAM.DIESEL_LIQBIO</t>
  </si>
  <si>
    <t>FEC.ktoe.HU.NFM.PRIM_ALU.FINISHING_STEAM.STEAM.RFO</t>
  </si>
  <si>
    <t>FEC.ktoe.HU.NFM.PRIM_ALU.FINISHING_STEAM.STEAM.OTHER</t>
  </si>
  <si>
    <t>FEC.ktoe.HU.NFM.PRIM_ALU.FINISHING_STEAM.STEAM.NG_BIOGAS</t>
  </si>
  <si>
    <t>FEC.ktoe.HU.NFM.PRIM_ALU.FINISHING_STEAM.STEAM.DERIVED</t>
  </si>
  <si>
    <t>FEC.ktoe.HU.NFM.PRIM_ALU.FINISHING_STEAM.STEAM.BIOMASS_WASTE</t>
  </si>
  <si>
    <t>FEC.ktoe.HU.NFM.PRIM_ALU.FINISHING_STEAM.STEAM.STEAM_DISTR</t>
  </si>
  <si>
    <t>Aluminium finishing - Electric</t>
  </si>
  <si>
    <t>FEC.ktoe.HU.NFM.PRIM_ALU.FINISHING.ELEC.ELEC</t>
  </si>
  <si>
    <t>FEC.ktoe.HU.NFM.SEC_ALU.TOTAL.TOTAL.TOTAL</t>
  </si>
  <si>
    <t>FEC.ktoe.HU.NFM.SEC_ALU.LIGHT.GENERIC.ELEC</t>
  </si>
  <si>
    <t>FEC.ktoe.HU.NFM.SEC_ALU.AIRCOMP.GENERIC.ELEC</t>
  </si>
  <si>
    <t>FEC.ktoe.HU.NFM.SEC_ALU.MOTOR.GENERIC.ELEC</t>
  </si>
  <si>
    <t>FEC.ktoe.HU.NFM.SEC_ALU.FANS.GENERIC.ELEC</t>
  </si>
  <si>
    <t>FEC.ktoe.HU.NFM.SEC_ALU.LOW_ENTH.TOTAL.TOTAL</t>
  </si>
  <si>
    <t>FEC.ktoe.HU.NFM.SEC_ALU.LOW_ENTH.THERM.DIESEL_LIQBIO</t>
  </si>
  <si>
    <t>FEC.ktoe.HU.NFM.SEC_ALU.LOW_ENTH.THERM.NG_BIOGAS</t>
  </si>
  <si>
    <t>FEC.ktoe.HU.NFM.SEC_ALU.LOW_ENTH.THERM.SOLAR_GEO</t>
  </si>
  <si>
    <t>FEC.ktoe.HU.NFM.SEC_ALU.LOW_ENTH.HP.AMBIENT</t>
  </si>
  <si>
    <t>FEC.ktoe.HU.NFM.SEC_ALU.LOW_ENTH.THERM.ELEC</t>
  </si>
  <si>
    <t>Secondary aluminium (incl. pre-treatment, remelting)</t>
  </si>
  <si>
    <t>FEC.ktoe.HU.NFM.SEC_ALU.SEC_REMELTING.TOTAL.TOTAL</t>
  </si>
  <si>
    <t>Secondary aluminium - Thermal</t>
  </si>
  <si>
    <t>FEC.ktoe.HU.NFM.SEC_ALU.SEC_REMELTING.THERM.TOTAL</t>
  </si>
  <si>
    <t>FEC.ktoe.HU.NFM.SEC_ALU.SEC_REMELTING.THERM.LPG</t>
  </si>
  <si>
    <t>FEC.ktoe.HU.NFM.SEC_ALU.SEC_REMELTING.THERM.DIESEL_LIQBIO</t>
  </si>
  <si>
    <t>FEC.ktoe.HU.NFM.SEC_ALU.SEC_REMELTING.THERM.RFO</t>
  </si>
  <si>
    <t>FEC.ktoe.HU.NFM.SEC_ALU.SEC_REMELTING.THERM.NG_BIOGAS</t>
  </si>
  <si>
    <t>Secondary aluminium - Electric</t>
  </si>
  <si>
    <t>FEC.ktoe.HU.NFM.SEC_ALU.SEC_REMELTING.ELEC.ELEC</t>
  </si>
  <si>
    <t>FEC.ktoe.HU.NFM.SEC_ALU.SEC_PROCESSING.TOTAL.TOTAL</t>
  </si>
  <si>
    <t>FEC.ktoe.HU.NFM.SEC_ALU.SEC_PROCESSING.THERM.TOTAL</t>
  </si>
  <si>
    <t>FEC.ktoe.HU.NFM.SEC_ALU.SEC_PROCESSING.THERM.LPG</t>
  </si>
  <si>
    <t>FEC.ktoe.HU.NFM.SEC_ALU.SEC_PROCESSING.THERM.DIESEL_LIQBIO</t>
  </si>
  <si>
    <t>FEC.ktoe.HU.NFM.SEC_ALU.SEC_PROCESSING.THERM.RFO</t>
  </si>
  <si>
    <t>FEC.ktoe.HU.NFM.SEC_ALU.SEC_PROCESSING.THERM.NG_BIOGAS</t>
  </si>
  <si>
    <t>FEC.ktoe.HU.NFM.SEC_ALU.SEC_PROCESSING.ELEC.ELEC</t>
  </si>
  <si>
    <t>FEC.ktoe.HU.NFM.SEC_ALU.SEC_FINISHING.THERM.TOTAL</t>
  </si>
  <si>
    <t>FEC.ktoe.HU.NFM.SEC_ALU.SEC_FINISHING.THERM.LPG</t>
  </si>
  <si>
    <t>FEC.ktoe.HU.NFM.SEC_ALU.SEC_FINISHING.THERM.DIESEL_LIQBIO</t>
  </si>
  <si>
    <t>FEC.ktoe.HU.NFM.SEC_ALU.SEC_FINISHING.THERM.NG_BIOGAS</t>
  </si>
  <si>
    <t>FEC.ktoe.HU.NFM.SEC_ALU.SEC_FINISHING_STEAM.TOTAL.TOTAL</t>
  </si>
  <si>
    <t>FEC.ktoe.HU.NFM.SEC_ALU.SEC_FINISHING_STEAM.STEAM.SOLIDS</t>
  </si>
  <si>
    <t>FEC.ktoe.HU.NFM.SEC_ALU.SEC_FINISHING_STEAM.STEAM.RFG</t>
  </si>
  <si>
    <t>FEC.ktoe.HU.NFM.SEC_ALU.SEC_FINISHING_STEAM.STEAM.LPG</t>
  </si>
  <si>
    <t>FEC.ktoe.HU.NFM.SEC_ALU.SEC_FINISHING_STEAM.STEAM.DIESEL_LIQBIO</t>
  </si>
  <si>
    <t>FEC.ktoe.HU.NFM.SEC_ALU.SEC_FINISHING_STEAM.STEAM.RFO</t>
  </si>
  <si>
    <t>FEC.ktoe.HU.NFM.SEC_ALU.SEC_FINISHING_STEAM.STEAM.OTHER</t>
  </si>
  <si>
    <t>FEC.ktoe.HU.NFM.SEC_ALU.SEC_FINISHING_STEAM.STEAM.NG_BIOGAS</t>
  </si>
  <si>
    <t>FEC.ktoe.HU.NFM.SEC_ALU.SEC_FINISHING_STEAM.STEAM.DERIVED</t>
  </si>
  <si>
    <t>FEC.ktoe.HU.NFM.SEC_ALU.SEC_FINISHING_STEAM.STEAM.BIOMASS_WASTE</t>
  </si>
  <si>
    <t>FEC.ktoe.HU.NFM.SEC_ALU.SEC_FINISHING_STEAM.STEAM.STEAM_DISTR</t>
  </si>
  <si>
    <t>FEC.ktoe.HU.NFM.SEC_ALU.SEC_FINISHING.ELEC.ELEC</t>
  </si>
  <si>
    <t>FEC.ktoe.HU.NFM.OTHER_NFM.TOTAL.TOTAL.TOTAL</t>
  </si>
  <si>
    <t>FEC.ktoe.HU.NFM.OTHER_NFM.LIGHT.GENERIC.ELEC</t>
  </si>
  <si>
    <t>FEC.ktoe.HU.NFM.OTHER_NFM.AIRCOMP.GENERIC.ELEC</t>
  </si>
  <si>
    <t>FEC.ktoe.HU.NFM.OTHER_NFM.MOTOR.GENERIC.ELEC</t>
  </si>
  <si>
    <t>FEC.ktoe.HU.NFM.OTHER_NFM.FANS.GENERIC.ELEC</t>
  </si>
  <si>
    <t>FEC.ktoe.HU.NFM.OTHER_NFM.LOW_ENTH.TOTAL.TOTAL</t>
  </si>
  <si>
    <t>FEC.ktoe.HU.NFM.OTHER_NFM.LOW_ENTH.THERM.DIESEL_LIQBIO</t>
  </si>
  <si>
    <t>FEC.ktoe.HU.NFM.OTHER_NFM.LOW_ENTH.THERM.NG_BIOGAS</t>
  </si>
  <si>
    <t>FEC.ktoe.HU.NFM.OTHER_NFM.LOW_ENTH.THERM.SOLAR_GEO</t>
  </si>
  <si>
    <t>FEC.ktoe.HU.NFM.OTHER_NFM.LOW_ENTH.HP.AMBIENT</t>
  </si>
  <si>
    <t>FEC.ktoe.HU.NFM.OTHER_NFM.LOW_ENTH.THERM.ELEC</t>
  </si>
  <si>
    <t>Other Metals: production</t>
  </si>
  <si>
    <t>FEC.ktoe.HU.NFM.OTHER_NFM.OTH_PRODUCTION.TOTAL.TOTAL</t>
  </si>
  <si>
    <t>Metal production - Thermal</t>
  </si>
  <si>
    <t>FEC.ktoe.HU.NFM.OTHER_NFM.OTH_PRODUCTION.THERM.TOTAL</t>
  </si>
  <si>
    <t>FEC.ktoe.HU.NFM.OTHER_NFM.OTH_PRODUCTION.THERM.SOLIDS</t>
  </si>
  <si>
    <t>FEC.ktoe.HU.NFM.OTHER_NFM.OTH_PRODUCTION.THERM.LPG</t>
  </si>
  <si>
    <t>FEC.ktoe.HU.NFM.OTHER_NFM.OTH_PRODUCTION.THERM.DIESEL_LIQBIO</t>
  </si>
  <si>
    <t>FEC.ktoe.HU.NFM.OTHER_NFM.OTH_PRODUCTION.THERM.RFO</t>
  </si>
  <si>
    <t>FEC.ktoe.HU.NFM.OTHER_NFM.OTH_PRODUCTION.THERM.NG_BIOGAS</t>
  </si>
  <si>
    <t>Metal production - Electric</t>
  </si>
  <si>
    <t>FEC.ktoe.HU.NFM.OTHER_NFM.OTH_PRODUCTION.ELEC.ELEC</t>
  </si>
  <si>
    <t>Metal processing  (metallurgy e.g. cast house, reheating)</t>
  </si>
  <si>
    <t>FEC.ktoe.HU.NFM.OTHER_NFM.OTH_PROCESSING.TOTAL.TOTAL</t>
  </si>
  <si>
    <t>Metal processing - Thermal</t>
  </si>
  <si>
    <t>FEC.ktoe.HU.NFM.OTHER_NFM.OTH_PROCESSING.THERM.TOTAL</t>
  </si>
  <si>
    <t>FEC.ktoe.HU.NFM.OTHER_NFM.OTH_PROCESSING.THERM.LPG</t>
  </si>
  <si>
    <t>FEC.ktoe.HU.NFM.OTHER_NFM.OTH_PROCESSING.THERM.DIESEL_LIQBIO</t>
  </si>
  <si>
    <t>FEC.ktoe.HU.NFM.OTHER_NFM.OTH_PROCESSING.THERM.RFO</t>
  </si>
  <si>
    <t>FEC.ktoe.HU.NFM.OTHER_NFM.OTH_PROCESSING.THERM.NG_BIOGAS</t>
  </si>
  <si>
    <t>Metal processing - Electric</t>
  </si>
  <si>
    <t>FEC.ktoe.HU.NFM.OTHER_NFM.OTH_PROCESSING.ELEC.ELEC</t>
  </si>
  <si>
    <t>Metal finishing</t>
  </si>
  <si>
    <t>Metal finishing - Thermal</t>
  </si>
  <si>
    <t>FEC.ktoe.HU.NFM.OTHER_NFM.OTH_FINISHING.THERM.TOTAL</t>
  </si>
  <si>
    <t>FEC.ktoe.HU.NFM.OTHER_NFM.OTH_FINISHING.THERM.LPG</t>
  </si>
  <si>
    <t>FEC.ktoe.HU.NFM.OTHER_NFM.OTH_FINISHING.THERM.DIESEL_LIQBIO</t>
  </si>
  <si>
    <t>FEC.ktoe.HU.NFM.OTHER_NFM.OTH_FINISHING.THERM.NG_BIOGAS</t>
  </si>
  <si>
    <t>Metal finishing - Steam</t>
  </si>
  <si>
    <t>FEC.ktoe.HU.NFM.OTHER_NFM.OTH_FINISHING_STEAM.TOTAL.TOTAL</t>
  </si>
  <si>
    <t>FEC.ktoe.HU.NFM.OTHER_NFM.OTH_FINISHING_STEAM.STEAM.SOLIDS</t>
  </si>
  <si>
    <t>FEC.ktoe.HU.NFM.OTHER_NFM.OTH_FINISHING_STEAM.STEAM.RFG</t>
  </si>
  <si>
    <t>FEC.ktoe.HU.NFM.OTHER_NFM.OTH_FINISHING_STEAM.STEAM.LPG</t>
  </si>
  <si>
    <t>FEC.ktoe.HU.NFM.OTHER_NFM.OTH_FINISHING_STEAM.STEAM.DIESEL_LIQBIO</t>
  </si>
  <si>
    <t>FEC.ktoe.HU.NFM.OTHER_NFM.OTH_FINISHING_STEAM.STEAM.RFO</t>
  </si>
  <si>
    <t>FEC.ktoe.HU.NFM.OTHER_NFM.OTH_FINISHING_STEAM.STEAM.OTHER</t>
  </si>
  <si>
    <t>FEC.ktoe.HU.NFM.OTHER_NFM.OTH_FINISHING_STEAM.STEAM.NG_BIOGAS</t>
  </si>
  <si>
    <t>FEC.ktoe.HU.NFM.OTHER_NFM.OTH_FINISHING_STEAM.STEAM.DERIVED</t>
  </si>
  <si>
    <t>FEC.ktoe.HU.NFM.OTHER_NFM.OTH_FINISHING_STEAM.STEAM.BIOMASS_WASTE</t>
  </si>
  <si>
    <t>FEC.ktoe.HU.NFM.OTHER_NFM.OTH_FINISHING_STEAM.STEAM.STEAM_DISTR</t>
  </si>
  <si>
    <t>Metal finishing - Electric</t>
  </si>
  <si>
    <t>FEC.ktoe.HU.NFM.OTHER_NFM.OTH_FINISHING.ELEC.ELEC</t>
  </si>
  <si>
    <t>UED.ktoe.HU.NFM.ALUMINA.TOTAL.TOTAL.TOTAL</t>
  </si>
  <si>
    <t>UED.ktoe.HU.NFM.ALUMINA.LIGHT.GENERIC.ELEC</t>
  </si>
  <si>
    <t>UED.ktoe.HU.NFM.ALUMINA.AIRCOMP.GENERIC.ELEC</t>
  </si>
  <si>
    <t>UED.ktoe.HU.NFM.ALUMINA.MOTOR.GENERIC.ELEC</t>
  </si>
  <si>
    <t>UED.ktoe.HU.NFM.ALUMINA.FANS.GENERIC.ELEC</t>
  </si>
  <si>
    <t>UED.ktoe.HU.NFM.ALUMINA.LOW_ENTH.TOTAL.TOTAL</t>
  </si>
  <si>
    <t>UED.ktoe.HU.NFM.ALUMINA.LOW_ENTH.THERM.DIESEL_LIQBIO</t>
  </si>
  <si>
    <t>UED.ktoe.HU.NFM.ALUMINA.LOW_ENTH.THERM.NG_BIOGAS</t>
  </si>
  <si>
    <t>UED.ktoe.HU.NFM.ALUMINA.LOW_ENTH.THERM.SOLAR_GEO</t>
  </si>
  <si>
    <t>UED.ktoe.HU.NFM.ALUMINA.LOW_ENTH.HP.AMBIENT</t>
  </si>
  <si>
    <t>UED.ktoe.HU.NFM.ALUMINA.LOW_ENTH.THERM.ELEC</t>
  </si>
  <si>
    <t>UED.ktoe.HU.NFM.ALUMINA.A_PRODUCTION.TOTAL.TOTAL</t>
  </si>
  <si>
    <t>UED.ktoe.HU.NFM.ALUMINA.A_PRODUCTION.STEAM.SOLIDS</t>
  </si>
  <si>
    <t>UED.ktoe.HU.NFM.ALUMINA.A_PRODUCTION.STEAM.RFG</t>
  </si>
  <si>
    <t>UED.ktoe.HU.NFM.ALUMINA.A_PRODUCTION.STEAM.LPG</t>
  </si>
  <si>
    <t>UED.ktoe.HU.NFM.ALUMINA.A_PRODUCTION.STEAM.DIESEL_LIQBIO</t>
  </si>
  <si>
    <t>UED.ktoe.HU.NFM.ALUMINA.A_PRODUCTION.STEAM.RFO</t>
  </si>
  <si>
    <t>UED.ktoe.HU.NFM.ALUMINA.A_PRODUCTION.STEAM.OTHER</t>
  </si>
  <si>
    <t>UED.ktoe.HU.NFM.ALUMINA.A_PRODUCTION.STEAM.NG_BIOGAS</t>
  </si>
  <si>
    <t>UED.ktoe.HU.NFM.ALUMINA.A_PRODUCTION.STEAM.DERIVED</t>
  </si>
  <si>
    <t>UED.ktoe.HU.NFM.ALUMINA.A_PRODUCTION.STEAM.BIOMASS_WASTE</t>
  </si>
  <si>
    <t>UED.ktoe.HU.NFM.ALUMINA.A_PRODUCTION.STEAM.STEAM_DISTR</t>
  </si>
  <si>
    <t>UED.ktoe.HU.NFM.ALUMINA.A_REFINING.TOTAL.TOTAL</t>
  </si>
  <si>
    <t>UED.ktoe.HU.NFM.ALUMINA.A_REFINING.THERM.LPG</t>
  </si>
  <si>
    <t>UED.ktoe.HU.NFM.ALUMINA.A_REFINING.THERM.DIESEL_LIQBIO</t>
  </si>
  <si>
    <t>UED.ktoe.HU.NFM.ALUMINA.A_REFINING.THERM.RFO</t>
  </si>
  <si>
    <t>UED.ktoe.HU.NFM.ALUMINA.A_REFINING.THERM.NG_BIOGAS</t>
  </si>
  <si>
    <t>UED.ktoe.HU.NFM.ALUMINA.A_REFINING.THERM.ELEC</t>
  </si>
  <si>
    <t>UED.ktoe.HU.NFM.PRIM_ALU.TOTAL.TOTAL.TOTAL</t>
  </si>
  <si>
    <t>UED.ktoe.HU.NFM.PRIM_ALU.LIGHT.GENERIC.ELEC</t>
  </si>
  <si>
    <t>UED.ktoe.HU.NFM.PRIM_ALU.AIRCOMP.GENERIC.ELEC</t>
  </si>
  <si>
    <t>UED.ktoe.HU.NFM.PRIM_ALU.MOTOR.GENERIC.ELEC</t>
  </si>
  <si>
    <t>UED.ktoe.HU.NFM.PRIM_ALU.FANS.GENERIC.ELEC</t>
  </si>
  <si>
    <t>UED.ktoe.HU.NFM.PRIM_ALU.LOW_ENTH.TOTAL.TOTAL</t>
  </si>
  <si>
    <t>UED.ktoe.HU.NFM.PRIM_ALU.LOW_ENTH.THERM.DIESEL_LIQBIO</t>
  </si>
  <si>
    <t>UED.ktoe.HU.NFM.PRIM_ALU.LOW_ENTH.THERM.NG_BIOGAS</t>
  </si>
  <si>
    <t>UED.ktoe.HU.NFM.PRIM_ALU.LOW_ENTH.THERM.SOLAR_GEO</t>
  </si>
  <si>
    <t>UED.ktoe.HU.NFM.PRIM_ALU.LOW_ENTH.HP.AMBIENT</t>
  </si>
  <si>
    <t>UED.ktoe.HU.NFM.PRIM_ALU.LOW_ENTH.THERM.ELEC</t>
  </si>
  <si>
    <t>UED.ktoe.HU.NFM.PRIM_ALU.SMELTING.ELEC.ELEC</t>
  </si>
  <si>
    <t>UED.ktoe.HU.NFM.PRIM_ALU.PROCESSING.TOTAL.TOTAL</t>
  </si>
  <si>
    <t>UED.ktoe.HU.NFM.PRIM_ALU.PROCESSING.THERM.TOTAL</t>
  </si>
  <si>
    <t>UED.ktoe.HU.NFM.PRIM_ALU.PROCESSING.THERM.LPG</t>
  </si>
  <si>
    <t>UED.ktoe.HU.NFM.PRIM_ALU.PROCESSING.THERM.DIESEL_LIQBIO</t>
  </si>
  <si>
    <t>UED.ktoe.HU.NFM.PRIM_ALU.PROCESSING.THERM.RFO</t>
  </si>
  <si>
    <t>UED.ktoe.HU.NFM.PRIM_ALU.PROCESSING.THERM.NG_BIOGAS</t>
  </si>
  <si>
    <t>UED.ktoe.HU.NFM.PRIM_ALU.PROCESSING.ELEC.ELEC</t>
  </si>
  <si>
    <t>UED.ktoe.HU.NFM.PRIM_ALU.FINISHING.THERM.TOTAL</t>
  </si>
  <si>
    <t>UED.ktoe.HU.NFM.PRIM_ALU.FINISHING.THERM.LPG</t>
  </si>
  <si>
    <t>UED.ktoe.HU.NFM.PRIM_ALU.FINISHING.THERM.DIESEL_LIQBIO</t>
  </si>
  <si>
    <t>UED.ktoe.HU.NFM.PRIM_ALU.FINISHING.THERM.NG_BIOGAS</t>
  </si>
  <si>
    <t>UED.ktoe.HU.NFM.PRIM_ALU.FINISHING_STEAM.TOTAL.TOTAL</t>
  </si>
  <si>
    <t>UED.ktoe.HU.NFM.PRIM_ALU.FINISHING_STEAM.STEAM.SOLIDS</t>
  </si>
  <si>
    <t>UED.ktoe.HU.NFM.PRIM_ALU.FINISHING_STEAM.STEAM.RFG</t>
  </si>
  <si>
    <t>UED.ktoe.HU.NFM.PRIM_ALU.FINISHING_STEAM.STEAM.LPG</t>
  </si>
  <si>
    <t>UED.ktoe.HU.NFM.PRIM_ALU.FINISHING_STEAM.STEAM.DIESEL_LIQBIO</t>
  </si>
  <si>
    <t>UED.ktoe.HU.NFM.PRIM_ALU.FINISHING_STEAM.STEAM.RFO</t>
  </si>
  <si>
    <t>UED.ktoe.HU.NFM.PRIM_ALU.FINISHING_STEAM.STEAM.OTHER</t>
  </si>
  <si>
    <t>UED.ktoe.HU.NFM.PRIM_ALU.FINISHING_STEAM.STEAM.NG_BIOGAS</t>
  </si>
  <si>
    <t>UED.ktoe.HU.NFM.PRIM_ALU.FINISHING_STEAM.STEAM.DERIVED</t>
  </si>
  <si>
    <t>UED.ktoe.HU.NFM.PRIM_ALU.FINISHING_STEAM.STEAM.BIOMASS_WASTE</t>
  </si>
  <si>
    <t>UED.ktoe.HU.NFM.PRIM_ALU.FINISHING_STEAM.STEAM.STEAM_DISTR</t>
  </si>
  <si>
    <t>UED.ktoe.HU.NFM.PRIM_ALU.FINISHING.ELEC.ELEC</t>
  </si>
  <si>
    <t>UED.ktoe.HU.NFM.SEC_ALU.TOTAL.TOTAL.TOTAL</t>
  </si>
  <si>
    <t>UED.ktoe.HU.NFM.SEC_ALU.LIGHT.GENERIC.ELEC</t>
  </si>
  <si>
    <t>UED.ktoe.HU.NFM.SEC_ALU.AIRCOMP.GENERIC.ELEC</t>
  </si>
  <si>
    <t>UED.ktoe.HU.NFM.SEC_ALU.MOTOR.GENERIC.ELEC</t>
  </si>
  <si>
    <t>UED.ktoe.HU.NFM.SEC_ALU.FANS.GENERIC.ELEC</t>
  </si>
  <si>
    <t>UED.ktoe.HU.NFM.SEC_ALU.LOW_ENTH.TOTAL.TOTAL</t>
  </si>
  <si>
    <t>UED.ktoe.HU.NFM.SEC_ALU.LOW_ENTH.THERM.DIESEL_LIQBIO</t>
  </si>
  <si>
    <t>UED.ktoe.HU.NFM.SEC_ALU.LOW_ENTH.THERM.NG_BIOGAS</t>
  </si>
  <si>
    <t>UED.ktoe.HU.NFM.SEC_ALU.LOW_ENTH.THERM.SOLAR_GEO</t>
  </si>
  <si>
    <t>UED.ktoe.HU.NFM.SEC_ALU.LOW_ENTH.HP.AMBIENT</t>
  </si>
  <si>
    <t>UED.ktoe.HU.NFM.SEC_ALU.LOW_ENTH.THERM.ELEC</t>
  </si>
  <si>
    <t>UED.ktoe.HU.NFM.SEC_ALU.SEC_REMELTING.TOTAL.TOTAL</t>
  </si>
  <si>
    <t>UED.ktoe.HU.NFM.SEC_ALU.SEC_REMELTING.THERM.TOTAL</t>
  </si>
  <si>
    <t>UED.ktoe.HU.NFM.SEC_ALU.SEC_REMELTING.THERM.LPG</t>
  </si>
  <si>
    <t>UED.ktoe.HU.NFM.SEC_ALU.SEC_REMELTING.THERM.DIESEL_LIQBIO</t>
  </si>
  <si>
    <t>UED.ktoe.HU.NFM.SEC_ALU.SEC_REMELTING.THERM.RFO</t>
  </si>
  <si>
    <t>UED.ktoe.HU.NFM.SEC_ALU.SEC_REMELTING.THERM.NG_BIOGAS</t>
  </si>
  <si>
    <t>UED.ktoe.HU.NFM.SEC_ALU.SEC_REMELTING.ELEC.ELEC</t>
  </si>
  <si>
    <t>UED.ktoe.HU.NFM.SEC_ALU.SEC_PROCESSING.TOTAL.TOTAL</t>
  </si>
  <si>
    <t>UED.ktoe.HU.NFM.SEC_ALU.SEC_PROCESSING.THERM.TOTAL</t>
  </si>
  <si>
    <t>UED.ktoe.HU.NFM.SEC_ALU.SEC_PROCESSING.THERM.LPG</t>
  </si>
  <si>
    <t>UED.ktoe.HU.NFM.SEC_ALU.SEC_PROCESSING.THERM.DIESEL_LIQBIO</t>
  </si>
  <si>
    <t>UED.ktoe.HU.NFM.SEC_ALU.SEC_PROCESSING.THERM.RFO</t>
  </si>
  <si>
    <t>UED.ktoe.HU.NFM.SEC_ALU.SEC_PROCESSING.THERM.NG_BIOGAS</t>
  </si>
  <si>
    <t>UED.ktoe.HU.NFM.SEC_ALU.SEC_PROCESSING.ELEC.ELEC</t>
  </si>
  <si>
    <t>UED.ktoe.HU.NFM.SEC_ALU.SEC_FINISHING.THERM.TOTAL</t>
  </si>
  <si>
    <t>UED.ktoe.HU.NFM.SEC_ALU.SEC_FINISHING.THERM.LPG</t>
  </si>
  <si>
    <t>UED.ktoe.HU.NFM.SEC_ALU.SEC_FINISHING.THERM.DIESEL_LIQBIO</t>
  </si>
  <si>
    <t>UED.ktoe.HU.NFM.SEC_ALU.SEC_FINISHING.THERM.NG_BIOGAS</t>
  </si>
  <si>
    <t>UED.ktoe.HU.NFM.SEC_ALU.SEC_FINISHING_STEAM.TOTAL.TOTAL</t>
  </si>
  <si>
    <t>UED.ktoe.HU.NFM.SEC_ALU.SEC_FINISHING_STEAM.STEAM.SOLIDS</t>
  </si>
  <si>
    <t>UED.ktoe.HU.NFM.SEC_ALU.SEC_FINISHING_STEAM.STEAM.RFG</t>
  </si>
  <si>
    <t>UED.ktoe.HU.NFM.SEC_ALU.SEC_FINISHING_STEAM.STEAM.LPG</t>
  </si>
  <si>
    <t>UED.ktoe.HU.NFM.SEC_ALU.SEC_FINISHING_STEAM.STEAM.DIESEL_LIQBIO</t>
  </si>
  <si>
    <t>UED.ktoe.HU.NFM.SEC_ALU.SEC_FINISHING_STEAM.STEAM.RFO</t>
  </si>
  <si>
    <t>UED.ktoe.HU.NFM.SEC_ALU.SEC_FINISHING_STEAM.STEAM.OTHER</t>
  </si>
  <si>
    <t>UED.ktoe.HU.NFM.SEC_ALU.SEC_FINISHING_STEAM.STEAM.NG_BIOGAS</t>
  </si>
  <si>
    <t>UED.ktoe.HU.NFM.SEC_ALU.SEC_FINISHING_STEAM.STEAM.DERIVED</t>
  </si>
  <si>
    <t>UED.ktoe.HU.NFM.SEC_ALU.SEC_FINISHING_STEAM.STEAM.BIOMASS_WASTE</t>
  </si>
  <si>
    <t>UED.ktoe.HU.NFM.SEC_ALU.SEC_FINISHING_STEAM.STEAM.STEAM_DISTR</t>
  </si>
  <si>
    <t>UED.ktoe.HU.NFM.SEC_ALU.SEC_FINISHING.ELEC.ELEC</t>
  </si>
  <si>
    <t>UED.ktoe.HU.NFM.OTHER_NFM.TOTAL.TOTAL.TOTAL</t>
  </si>
  <si>
    <t>UED.ktoe.HU.NFM.OTHER_NFM.LIGHT.GENERIC.ELEC</t>
  </si>
  <si>
    <t>UED.ktoe.HU.NFM.OTHER_NFM.AIRCOMP.GENERIC.ELEC</t>
  </si>
  <si>
    <t>UED.ktoe.HU.NFM.OTHER_NFM.MOTOR.GENERIC.ELEC</t>
  </si>
  <si>
    <t>UED.ktoe.HU.NFM.OTHER_NFM.FANS.GENERIC.ELEC</t>
  </si>
  <si>
    <t>UED.ktoe.HU.NFM.OTHER_NFM.LOW_ENTH.TOTAL.TOTAL</t>
  </si>
  <si>
    <t>UED.ktoe.HU.NFM.OTHER_NFM.LOW_ENTH.THERM.DIESEL_LIQBIO</t>
  </si>
  <si>
    <t>UED.ktoe.HU.NFM.OTHER_NFM.LOW_ENTH.THERM.NG_BIOGAS</t>
  </si>
  <si>
    <t>UED.ktoe.HU.NFM.OTHER_NFM.LOW_ENTH.THERM.SOLAR_GEO</t>
  </si>
  <si>
    <t>UED.ktoe.HU.NFM.OTHER_NFM.LOW_ENTH.HP.AMBIENT</t>
  </si>
  <si>
    <t>UED.ktoe.HU.NFM.OTHER_NFM.LOW_ENTH.THERM.ELEC</t>
  </si>
  <si>
    <t>UED.ktoe.HU.NFM.OTHER_NFM.OTH_PRODUCTION.TOTAL.TOTAL</t>
  </si>
  <si>
    <t>UED.ktoe.HU.NFM.OTHER_NFM.OTH_PRODUCTION.THERM.TOTAL</t>
  </si>
  <si>
    <t>UED.ktoe.HU.NFM.OTHER_NFM.OTH_PRODUCTION.THERM.SOLIDS</t>
  </si>
  <si>
    <t>UED.ktoe.HU.NFM.OTHER_NFM.OTH_PRODUCTION.THERM.LPG</t>
  </si>
  <si>
    <t>UED.ktoe.HU.NFM.OTHER_NFM.OTH_PRODUCTION.THERM.DIESEL_LIQBIO</t>
  </si>
  <si>
    <t>UED.ktoe.HU.NFM.OTHER_NFM.OTH_PRODUCTION.THERM.RFO</t>
  </si>
  <si>
    <t>UED.ktoe.HU.NFM.OTHER_NFM.OTH_PRODUCTION.THERM.NG_BIOGAS</t>
  </si>
  <si>
    <t>UED.ktoe.HU.NFM.OTHER_NFM.OTH_PRODUCTION.ELEC.ELEC</t>
  </si>
  <si>
    <t>UED.ktoe.HU.NFM.OTHER_NFM.OTH_PROCESSING.TOTAL.TOTAL</t>
  </si>
  <si>
    <t>UED.ktoe.HU.NFM.OTHER_NFM.OTH_PROCESSING.THERM.TOTAL</t>
  </si>
  <si>
    <t>UED.ktoe.HU.NFM.OTHER_NFM.OTH_PROCESSING.THERM.LPG</t>
  </si>
  <si>
    <t>UED.ktoe.HU.NFM.OTHER_NFM.OTH_PROCESSING.THERM.DIESEL_LIQBIO</t>
  </si>
  <si>
    <t>UED.ktoe.HU.NFM.OTHER_NFM.OTH_PROCESSING.THERM.RFO</t>
  </si>
  <si>
    <t>UED.ktoe.HU.NFM.OTHER_NFM.OTH_PROCESSING.THERM.NG_BIOGAS</t>
  </si>
  <si>
    <t>UED.ktoe.HU.NFM.OTHER_NFM.OTH_PROCESSING.ELEC.ELEC</t>
  </si>
  <si>
    <t>UED.ktoe.HU.NFM.OTHER_NFM.OTH_FINISHING.THERM.TOTAL</t>
  </si>
  <si>
    <t>UED.ktoe.HU.NFM.OTHER_NFM.OTH_FINISHING.THERM.LPG</t>
  </si>
  <si>
    <t>UED.ktoe.HU.NFM.OTHER_NFM.OTH_FINISHING.THERM.DIESEL_LIQBIO</t>
  </si>
  <si>
    <t>UED.ktoe.HU.NFM.OTHER_NFM.OTH_FINISHING.THERM.NG_BIOGAS</t>
  </si>
  <si>
    <t>UED.ktoe.HU.NFM.OTHER_NFM.OTH_FINISHING_STEAM.TOTAL.TOTAL</t>
  </si>
  <si>
    <t>UED.ktoe.HU.NFM.OTHER_NFM.OTH_FINISHING_STEAM.STEAM.SOLIDS</t>
  </si>
  <si>
    <t>UED.ktoe.HU.NFM.OTHER_NFM.OTH_FINISHING_STEAM.STEAM.RFG</t>
  </si>
  <si>
    <t>UED.ktoe.HU.NFM.OTHER_NFM.OTH_FINISHING_STEAM.STEAM.LPG</t>
  </si>
  <si>
    <t>UED.ktoe.HU.NFM.OTHER_NFM.OTH_FINISHING_STEAM.STEAM.DIESEL_LIQBIO</t>
  </si>
  <si>
    <t>UED.ktoe.HU.NFM.OTHER_NFM.OTH_FINISHING_STEAM.STEAM.RFO</t>
  </si>
  <si>
    <t>UED.ktoe.HU.NFM.OTHER_NFM.OTH_FINISHING_STEAM.STEAM.OTHER</t>
  </si>
  <si>
    <t>UED.ktoe.HU.NFM.OTHER_NFM.OTH_FINISHING_STEAM.STEAM.NG_BIOGAS</t>
  </si>
  <si>
    <t>UED.ktoe.HU.NFM.OTHER_NFM.OTH_FINISHING_STEAM.STEAM.DERIVED</t>
  </si>
  <si>
    <t>UED.ktoe.HU.NFM.OTHER_NFM.OTH_FINISHING_STEAM.STEAM.BIOMASS_WASTE</t>
  </si>
  <si>
    <t>UED.ktoe.HU.NFM.OTHER_NFM.OTH_FINISHING_STEAM.STEAM.STEAM_DISTR</t>
  </si>
  <si>
    <t>UED.ktoe.HU.NFM.OTHER_NFM.OTH_FINISHING.ELEC.ELEC</t>
  </si>
  <si>
    <t>FUEL_EMI.ktCO2.HU.NFM.ALUMINA.TOTAL.TOTAL.TOTAL</t>
  </si>
  <si>
    <t>FUEL_EMI.ktCO2.HU.NFM.ALUMINA.LIGHT.GENERIC.ELEC</t>
  </si>
  <si>
    <t>FUEL_EMI.ktCO2.HU.NFM.ALUMINA.AIRCOMP.GENERIC.ELEC</t>
  </si>
  <si>
    <t>FUEL_EMI.ktCO2.HU.NFM.ALUMINA.MOTOR.GENERIC.ELEC</t>
  </si>
  <si>
    <t>FUEL_EMI.ktCO2.HU.NFM.ALUMINA.FANS.GENERIC.ELEC</t>
  </si>
  <si>
    <t>FUEL_EMI.ktCO2.HU.NFM.ALUMINA.LOW_ENTH.TOTAL.TOTAL</t>
  </si>
  <si>
    <t>FUEL_EMI.ktCO2.HU.NFM.ALUMINA.LOW_ENTH.THERM.DIESEL_LIQBIO</t>
  </si>
  <si>
    <t>FUEL_EMI.ktCO2.HU.NFM.ALUMINA.LOW_ENTH.THERM.NG_BIOGAS</t>
  </si>
  <si>
    <t>FUEL_EMI.ktCO2.HU.NFM.ALUMINA.LOW_ENTH.THERM.SOLAR_GEO</t>
  </si>
  <si>
    <t>FUEL_EMI.ktCO2.HU.NFM.ALUMINA.LOW_ENTH.HP.AMBIENT</t>
  </si>
  <si>
    <t>FUEL_EMI.ktCO2.HU.NFM.ALUMINA.LOW_ENTH.THERM.ELEC</t>
  </si>
  <si>
    <t>FUEL_EMI.ktCO2.HU.NFM.ALUMINA.A_PRODUCTION.TOTAL.TOTAL</t>
  </si>
  <si>
    <t>FUEL_EMI.ktCO2.HU.NFM.ALUMINA.A_PRODUCTION.STEAM.SOLIDS</t>
  </si>
  <si>
    <t>FUEL_EMI.ktCO2.HU.NFM.ALUMINA.A_PRODUCTION.STEAM.RFG</t>
  </si>
  <si>
    <t>FUEL_EMI.ktCO2.HU.NFM.ALUMINA.A_PRODUCTION.STEAM.LPG</t>
  </si>
  <si>
    <t>FUEL_EMI.ktCO2.HU.NFM.ALUMINA.A_PRODUCTION.STEAM.DIESEL_LIQBIO</t>
  </si>
  <si>
    <t>FUEL_EMI.ktCO2.HU.NFM.ALUMINA.A_PRODUCTION.STEAM.RFO</t>
  </si>
  <si>
    <t>FUEL_EMI.ktCO2.HU.NFM.ALUMINA.A_PRODUCTION.STEAM.OTHER</t>
  </si>
  <si>
    <t>FUEL_EMI.ktCO2.HU.NFM.ALUMINA.A_PRODUCTION.STEAM.NG_BIOGAS</t>
  </si>
  <si>
    <t>FUEL_EMI.ktCO2.HU.NFM.ALUMINA.A_PRODUCTION.STEAM.DERIVED</t>
  </si>
  <si>
    <t>FUEL_EMI.ktCO2.HU.NFM.ALUMINA.A_PRODUCTION.STEAM.BIOMASS_WASTE</t>
  </si>
  <si>
    <t>FUEL_EMI.ktCO2.HU.NFM.ALUMINA.A_PRODUCTION.STEAM.STEAM_DISTR</t>
  </si>
  <si>
    <t>FUEL_EMI.ktCO2.HU.NFM.ALUMINA.A_REFINING.TOTAL.TOTAL</t>
  </si>
  <si>
    <t>FUEL_EMI.ktCO2.HU.NFM.ALUMINA.A_REFINING.THERM.LPG</t>
  </si>
  <si>
    <t>FUEL_EMI.ktCO2.HU.NFM.ALUMINA.A_REFINING.THERM.DIESEL_LIQBIO</t>
  </si>
  <si>
    <t>FUEL_EMI.ktCO2.HU.NFM.ALUMINA.A_REFINING.THERM.RFO</t>
  </si>
  <si>
    <t>FUEL_EMI.ktCO2.HU.NFM.ALUMINA.A_REFINING.THERM.NG_BIOGAS</t>
  </si>
  <si>
    <t>FUEL_EMI.ktCO2.HU.NFM.ALUMINA.A_REFINING.THERM.ELEC</t>
  </si>
  <si>
    <t>FUEL_EMI.ktCO2.HU.NFM.PRIM_ALU.LIGHT.GENERIC.ELEC</t>
  </si>
  <si>
    <t>FUEL_EMI.ktCO2.HU.NFM.PRIM_ALU.AIRCOMP.GENERIC.ELEC</t>
  </si>
  <si>
    <t>FUEL_EMI.ktCO2.HU.NFM.PRIM_ALU.MOTOR.GENERIC.ELEC</t>
  </si>
  <si>
    <t>FUEL_EMI.ktCO2.HU.NFM.PRIM_ALU.FANS.GENERIC.ELEC</t>
  </si>
  <si>
    <t>FUEL_EMI.ktCO2.HU.NFM.PRIM_ALU.LOW_ENTH.TOTAL.TOTAL</t>
  </si>
  <si>
    <t>FUEL_EMI.ktCO2.HU.NFM.PRIM_ALU.LOW_ENTH.THERM.DIESEL_LIQBIO</t>
  </si>
  <si>
    <t>FUEL_EMI.ktCO2.HU.NFM.PRIM_ALU.LOW_ENTH.THERM.NG_BIOGAS</t>
  </si>
  <si>
    <t>FUEL_EMI.ktCO2.HU.NFM.PRIM_ALU.LOW_ENTH.THERM.SOLAR_GEO</t>
  </si>
  <si>
    <t>FUEL_EMI.ktCO2.HU.NFM.PRIM_ALU.LOW_ENTH.HP.AMBIENT</t>
  </si>
  <si>
    <t>FUEL_EMI.ktCO2.HU.NFM.PRIM_ALU.LOW_ENTH.THERM.ELEC</t>
  </si>
  <si>
    <t>FUEL_EMI.ktCO2.HU.NFM.PRIM_ALU.SMELTING.ELEC.ELEC</t>
  </si>
  <si>
    <t>FUEL_EMI.ktCO2.HU.NFM.PRIM_ALU.PROCESSING.TOTAL.TOTAL</t>
  </si>
  <si>
    <t>FUEL_EMI.ktCO2.HU.NFM.PRIM_ALU.PROCESSING.THERM.TOTAL</t>
  </si>
  <si>
    <t>FUEL_EMI.ktCO2.HU.NFM.PRIM_ALU.PROCESSING.THERM.LPG</t>
  </si>
  <si>
    <t>FUEL_EMI.ktCO2.HU.NFM.PRIM_ALU.PROCESSING.THERM.DIESEL_LIQBIO</t>
  </si>
  <si>
    <t>FUEL_EMI.ktCO2.HU.NFM.PRIM_ALU.PROCESSING.THERM.RFO</t>
  </si>
  <si>
    <t>FUEL_EMI.ktCO2.HU.NFM.PRIM_ALU.PROCESSING.THERM.NG_BIOGAS</t>
  </si>
  <si>
    <t>FUEL_EMI.ktCO2.HU.NFM.PRIM_ALU.PROCESSING.ELEC.ELEC</t>
  </si>
  <si>
    <t>FUEL_EMI.ktCO2.HU.NFM.PRIM_ALU.FINISHING.THERM.TOTAL</t>
  </si>
  <si>
    <t>FUEL_EMI.ktCO2.HU.NFM.PRIM_ALU.FINISHING.THERM.LPG</t>
  </si>
  <si>
    <t>FUEL_EMI.ktCO2.HU.NFM.PRIM_ALU.FINISHING.THERM.DIESEL_LIQBIO</t>
  </si>
  <si>
    <t>FUEL_EMI.ktCO2.HU.NFM.PRIM_ALU.FINISHING.THERM.NG_BIOGAS</t>
  </si>
  <si>
    <t>FUEL_EMI.ktCO2.HU.NFM.PRIM_ALU.FINISHING_STEAM.TOTAL.TOTAL</t>
  </si>
  <si>
    <t>FUEL_EMI.ktCO2.HU.NFM.PRIM_ALU.FINISHING_STEAM.STEAM.SOLIDS</t>
  </si>
  <si>
    <t>FUEL_EMI.ktCO2.HU.NFM.PRIM_ALU.FINISHING_STEAM.STEAM.RFG</t>
  </si>
  <si>
    <t>FUEL_EMI.ktCO2.HU.NFM.PRIM_ALU.FINISHING_STEAM.STEAM.LPG</t>
  </si>
  <si>
    <t>FUEL_EMI.ktCO2.HU.NFM.PRIM_ALU.FINISHING_STEAM.STEAM.DIESEL_LIQBIO</t>
  </si>
  <si>
    <t>FUEL_EMI.ktCO2.HU.NFM.PRIM_ALU.FINISHING_STEAM.STEAM.RFO</t>
  </si>
  <si>
    <t>FUEL_EMI.ktCO2.HU.NFM.PRIM_ALU.FINISHING_STEAM.STEAM.OTHER</t>
  </si>
  <si>
    <t>FUEL_EMI.ktCO2.HU.NFM.PRIM_ALU.FINISHING_STEAM.STEAM.NG_BIOGAS</t>
  </si>
  <si>
    <t>FUEL_EMI.ktCO2.HU.NFM.PRIM_ALU.FINISHING_STEAM.STEAM.DERIVED</t>
  </si>
  <si>
    <t>FUEL_EMI.ktCO2.HU.NFM.PRIM_ALU.FINISHING_STEAM.STEAM.BIOMASS_WASTE</t>
  </si>
  <si>
    <t>FUEL_EMI.ktCO2.HU.NFM.PRIM_ALU.FINISHING_STEAM.STEAM.STEAM_DISTR</t>
  </si>
  <si>
    <t>FUEL_EMI.ktCO2.HU.NFM.PRIM_ALU.FINISHING.ELEC.ELEC</t>
  </si>
  <si>
    <t>PROCESS_EMI.ktCO2.HU.NFM.PRIM_ALU</t>
  </si>
  <si>
    <t>FUEL_EMI.ktCO2.HU.NFM.SEC_ALU.TOTAL.TOTAL.TOTAL</t>
  </si>
  <si>
    <t>FUEL_EMI.ktCO2.HU.NFM.SEC_ALU.LIGHT.GENERIC.ELEC</t>
  </si>
  <si>
    <t>FUEL_EMI.ktCO2.HU.NFM.SEC_ALU.AIRCOMP.GENERIC.ELEC</t>
  </si>
  <si>
    <t>FUEL_EMI.ktCO2.HU.NFM.SEC_ALU.MOTOR.GENERIC.ELEC</t>
  </si>
  <si>
    <t>FUEL_EMI.ktCO2.HU.NFM.SEC_ALU.FANS.GENERIC.ELEC</t>
  </si>
  <si>
    <t>FUEL_EMI.ktCO2.HU.NFM.SEC_ALU.LOW_ENTH.TOTAL.TOTAL</t>
  </si>
  <si>
    <t>FUEL_EMI.ktCO2.HU.NFM.SEC_ALU.LOW_ENTH.THERM.DIESEL_LIQBIO</t>
  </si>
  <si>
    <t>FUEL_EMI.ktCO2.HU.NFM.SEC_ALU.LOW_ENTH.THERM.NG_BIOGAS</t>
  </si>
  <si>
    <t>FUEL_EMI.ktCO2.HU.NFM.SEC_ALU.LOW_ENTH.THERM.SOLAR_GEO</t>
  </si>
  <si>
    <t>FUEL_EMI.ktCO2.HU.NFM.SEC_ALU.LOW_ENTH.HP.AMBIENT</t>
  </si>
  <si>
    <t>FUEL_EMI.ktCO2.HU.NFM.SEC_ALU.LOW_ENTH.THERM.ELEC</t>
  </si>
  <si>
    <t>FUEL_EMI.ktCO2.HU.NFM.SEC_ALU.SEC_REMELTING.TOTAL.TOTAL</t>
  </si>
  <si>
    <t>FUEL_EMI.ktCO2.HU.NFM.SEC_ALU.SEC_REMELTING.THERM.TOTAL</t>
  </si>
  <si>
    <t>FUEL_EMI.ktCO2.HU.NFM.SEC_ALU.SEC_REMELTING.THERM.LPG</t>
  </si>
  <si>
    <t>FUEL_EMI.ktCO2.HU.NFM.SEC_ALU.SEC_REMELTING.THERM.DIESEL_LIQBIO</t>
  </si>
  <si>
    <t>FUEL_EMI.ktCO2.HU.NFM.SEC_ALU.SEC_REMELTING.THERM.RFO</t>
  </si>
  <si>
    <t>FUEL_EMI.ktCO2.HU.NFM.SEC_ALU.SEC_REMELTING.THERM.NG_BIOGAS</t>
  </si>
  <si>
    <t>FUEL_EMI.ktCO2.HU.NFM.SEC_ALU.SEC_REMELTING.ELEC.ELEC</t>
  </si>
  <si>
    <t>FUEL_EMI.ktCO2.HU.NFM.SEC_ALU.SEC_PROCESSING.TOTAL.TOTAL</t>
  </si>
  <si>
    <t>FUEL_EMI.ktCO2.HU.NFM.SEC_ALU.SEC_PROCESSING.THERM.TOTAL</t>
  </si>
  <si>
    <t>FUEL_EMI.ktCO2.HU.NFM.SEC_ALU.SEC_PROCESSING.THERM.LPG</t>
  </si>
  <si>
    <t>FUEL_EMI.ktCO2.HU.NFM.SEC_ALU.SEC_PROCESSING.THERM.DIESEL_LIQBIO</t>
  </si>
  <si>
    <t>FUEL_EMI.ktCO2.HU.NFM.SEC_ALU.SEC_PROCESSING.THERM.RFO</t>
  </si>
  <si>
    <t>FUEL_EMI.ktCO2.HU.NFM.SEC_ALU.SEC_PROCESSING.THERM.NG_BIOGAS</t>
  </si>
  <si>
    <t>FUEL_EMI.ktCO2.HU.NFM.SEC_ALU.SEC_PROCESSING.ELEC.ELEC</t>
  </si>
  <si>
    <t>FUEL_EMI.ktCO2.HU.NFM.SEC_ALU.SEC_FINISHING.THERM.TOTAL</t>
  </si>
  <si>
    <t>FUEL_EMI.ktCO2.HU.NFM.SEC_ALU.SEC_FINISHING.THERM.LPG</t>
  </si>
  <si>
    <t>FUEL_EMI.ktCO2.HU.NFM.SEC_ALU.SEC_FINISHING.THERM.DIESEL_LIQBIO</t>
  </si>
  <si>
    <t>FUEL_EMI.ktCO2.HU.NFM.SEC_ALU.SEC_FINISHING.THERM.NG_BIOGAS</t>
  </si>
  <si>
    <t>FUEL_EMI.ktCO2.HU.NFM.SEC_ALU.SEC_FINISHING_STEAM.TOTAL.TOTAL</t>
  </si>
  <si>
    <t>FUEL_EMI.ktCO2.HU.NFM.SEC_ALU.SEC_FINISHING_STEAM.STEAM.SOLIDS</t>
  </si>
  <si>
    <t>FUEL_EMI.ktCO2.HU.NFM.SEC_ALU.SEC_FINISHING_STEAM.STEAM.RFG</t>
  </si>
  <si>
    <t>FUEL_EMI.ktCO2.HU.NFM.SEC_ALU.SEC_FINISHING_STEAM.STEAM.LPG</t>
  </si>
  <si>
    <t>FUEL_EMI.ktCO2.HU.NFM.SEC_ALU.SEC_FINISHING_STEAM.STEAM.DIESEL_LIQBIO</t>
  </si>
  <si>
    <t>FUEL_EMI.ktCO2.HU.NFM.SEC_ALU.SEC_FINISHING_STEAM.STEAM.RFO</t>
  </si>
  <si>
    <t>FUEL_EMI.ktCO2.HU.NFM.SEC_ALU.SEC_FINISHING_STEAM.STEAM.OTHER</t>
  </si>
  <si>
    <t>FUEL_EMI.ktCO2.HU.NFM.SEC_ALU.SEC_FINISHING_STEAM.STEAM.NG_BIOGAS</t>
  </si>
  <si>
    <t>FUEL_EMI.ktCO2.HU.NFM.SEC_ALU.SEC_FINISHING_STEAM.STEAM.DERIVED</t>
  </si>
  <si>
    <t>FUEL_EMI.ktCO2.HU.NFM.SEC_ALU.SEC_FINISHING_STEAM.STEAM.BIOMASS_WASTE</t>
  </si>
  <si>
    <t>FUEL_EMI.ktCO2.HU.NFM.SEC_ALU.SEC_FINISHING_STEAM.STEAM.STEAM_DISTR</t>
  </si>
  <si>
    <t>FUEL_EMI.ktCO2.HU.NFM.SEC_ALU.SEC_FINISHING.ELEC.ELEC</t>
  </si>
  <si>
    <t>FUEL_EMI.ktCO2.HU.NFM.OTHER_NFM.LIGHT.GENERIC.ELEC</t>
  </si>
  <si>
    <t>FUEL_EMI.ktCO2.HU.NFM.OTHER_NFM.AIRCOMP.GENERIC.ELEC</t>
  </si>
  <si>
    <t>FUEL_EMI.ktCO2.HU.NFM.OTHER_NFM.MOTOR.GENERIC.ELEC</t>
  </si>
  <si>
    <t>FUEL_EMI.ktCO2.HU.NFM.OTHER_NFM.FANS.GENERIC.ELEC</t>
  </si>
  <si>
    <t>FUEL_EMI.ktCO2.HU.NFM.OTHER_NFM.LOW_ENTH.TOTAL.TOTAL</t>
  </si>
  <si>
    <t>FUEL_EMI.ktCO2.HU.NFM.OTHER_NFM.LOW_ENTH.THERM.DIESEL_LIQBIO</t>
  </si>
  <si>
    <t>FUEL_EMI.ktCO2.HU.NFM.OTHER_NFM.LOW_ENTH.THERM.NG_BIOGAS</t>
  </si>
  <si>
    <t>FUEL_EMI.ktCO2.HU.NFM.OTHER_NFM.LOW_ENTH.THERM.SOLAR_GEO</t>
  </si>
  <si>
    <t>FUEL_EMI.ktCO2.HU.NFM.OTHER_NFM.LOW_ENTH.HP.AMBIENT</t>
  </si>
  <si>
    <t>FUEL_EMI.ktCO2.HU.NFM.OTHER_NFM.LOW_ENTH.THERM.ELEC</t>
  </si>
  <si>
    <t>FUEL_EMI.ktCO2.HU.NFM.OTHER_NFM.OTH_PRODUCTION.TOTAL.TOTAL</t>
  </si>
  <si>
    <t>FUEL_EMI.ktCO2.HU.NFM.OTHER_NFM.OTH_PRODUCTION.THERM.TOTAL</t>
  </si>
  <si>
    <t>FUEL_EMI.ktCO2.HU.NFM.OTHER_NFM.OTH_PRODUCTION.THERM.SOLIDS</t>
  </si>
  <si>
    <t>FUEL_EMI.ktCO2.HU.NFM.OTHER_NFM.OTH_PRODUCTION.THERM.LPG</t>
  </si>
  <si>
    <t>FUEL_EMI.ktCO2.HU.NFM.OTHER_NFM.OTH_PRODUCTION.THERM.DIESEL_LIQBIO</t>
  </si>
  <si>
    <t>FUEL_EMI.ktCO2.HU.NFM.OTHER_NFM.OTH_PRODUCTION.THERM.RFO</t>
  </si>
  <si>
    <t>FUEL_EMI.ktCO2.HU.NFM.OTHER_NFM.OTH_PRODUCTION.THERM.NG_BIOGAS</t>
  </si>
  <si>
    <t>FUEL_EMI.ktCO2.HU.NFM.OTHER_NFM.OTH_PRODUCTION.ELEC.ELEC</t>
  </si>
  <si>
    <t>FUEL_EMI.ktCO2.HU.NFM.OTHER_NFM.OTH_PROCESSING.TOTAL.TOTAL</t>
  </si>
  <si>
    <t>FUEL_EMI.ktCO2.HU.NFM.OTHER_NFM.OTH_PROCESSING.THERM.TOTAL</t>
  </si>
  <si>
    <t>FUEL_EMI.ktCO2.HU.NFM.OTHER_NFM.OTH_PROCESSING.THERM.LPG</t>
  </si>
  <si>
    <t>FUEL_EMI.ktCO2.HU.NFM.OTHER_NFM.OTH_PROCESSING.THERM.DIESEL_LIQBIO</t>
  </si>
  <si>
    <t>FUEL_EMI.ktCO2.HU.NFM.OTHER_NFM.OTH_PROCESSING.THERM.RFO</t>
  </si>
  <si>
    <t>FUEL_EMI.ktCO2.HU.NFM.OTHER_NFM.OTH_PROCESSING.THERM.NG_BIOGAS</t>
  </si>
  <si>
    <t>FUEL_EMI.ktCO2.HU.NFM.OTHER_NFM.OTH_PROCESSING.ELEC.ELEC</t>
  </si>
  <si>
    <t>FUEL_EMI.ktCO2.HU.NFM.OTHER_NFM.OTH_FINISHING.THERM.TOTAL</t>
  </si>
  <si>
    <t>FUEL_EMI.ktCO2.HU.NFM.OTHER_NFM.OTH_FINISHING.THERM.LPG</t>
  </si>
  <si>
    <t>FUEL_EMI.ktCO2.HU.NFM.OTHER_NFM.OTH_FINISHING.THERM.DIESEL_LIQBIO</t>
  </si>
  <si>
    <t>FUEL_EMI.ktCO2.HU.NFM.OTHER_NFM.OTH_FINISHING.THERM.NG_BIOGAS</t>
  </si>
  <si>
    <t>FUEL_EMI.ktCO2.HU.NFM.OTHER_NFM.OTH_FINISHING_STEAM.TOTAL.TOTAL</t>
  </si>
  <si>
    <t>FUEL_EMI.ktCO2.HU.NFM.OTHER_NFM.OTH_FINISHING_STEAM.STEAM.SOLIDS</t>
  </si>
  <si>
    <t>FUEL_EMI.ktCO2.HU.NFM.OTHER_NFM.OTH_FINISHING_STEAM.STEAM.RFG</t>
  </si>
  <si>
    <t>FUEL_EMI.ktCO2.HU.NFM.OTHER_NFM.OTH_FINISHING_STEAM.STEAM.LPG</t>
  </si>
  <si>
    <t>FUEL_EMI.ktCO2.HU.NFM.OTHER_NFM.OTH_FINISHING_STEAM.STEAM.DIESEL_LIQBIO</t>
  </si>
  <si>
    <t>FUEL_EMI.ktCO2.HU.NFM.OTHER_NFM.OTH_FINISHING_STEAM.STEAM.RFO</t>
  </si>
  <si>
    <t>FUEL_EMI.ktCO2.HU.NFM.OTHER_NFM.OTH_FINISHING_STEAM.STEAM.OTHER</t>
  </si>
  <si>
    <t>FUEL_EMI.ktCO2.HU.NFM.OTHER_NFM.OTH_FINISHING_STEAM.STEAM.NG_BIOGAS</t>
  </si>
  <si>
    <t>FUEL_EMI.ktCO2.HU.NFM.OTHER_NFM.OTH_FINISHING_STEAM.STEAM.DERIVED</t>
  </si>
  <si>
    <t>FUEL_EMI.ktCO2.HU.NFM.OTHER_NFM.OTH_FINISHING_STEAM.STEAM.BIOMASS_WASTE</t>
  </si>
  <si>
    <t>FUEL_EMI.ktCO2.HU.NFM.OTHER_NFM.OTH_FINISHING_STEAM.STEAM.STEAM_DISTR</t>
  </si>
  <si>
    <t>FUEL_EMI.ktCO2.HU.NFM.OTHER_NFM.OTH_FINISHING.ELEC.ELEC</t>
  </si>
  <si>
    <t>PROCESS_EMI.ktCO2.HU.NFM.OTHER_NFM</t>
  </si>
  <si>
    <t>Aluminium - primary production (without process emissions)</t>
  </si>
  <si>
    <t>Other non-ferrous metals (without process emissions)</t>
  </si>
  <si>
    <t>Basic and other chemicals</t>
  </si>
  <si>
    <t>VA.Meuro2023.HU.CHI.BASIC_CHEM</t>
  </si>
  <si>
    <t>VA.Meuro2023.HU.CHI.OTHER_CHEM</t>
  </si>
  <si>
    <t>VA.Meuro2023.HU.CHI.PHARM</t>
  </si>
  <si>
    <t>Basic chemicals (kt ethylene eq.)</t>
  </si>
  <si>
    <t>OUTPUT.kt.HU.CHI.BASIC_CHEM</t>
  </si>
  <si>
    <t>Other chemicals (kt ethylene eq.)</t>
  </si>
  <si>
    <t>OUTPUT.kt.HU.CHI.OTHER_CHEM</t>
  </si>
  <si>
    <t>Pharmaceutical products etc. (kt ethylene eq.)</t>
  </si>
  <si>
    <t>OUTPUT.kt.HU.CHI.PHARM</t>
  </si>
  <si>
    <t>CAP.kt.HU.CHI.BASIC_CHEM</t>
  </si>
  <si>
    <t>CAP.kt.HU.CHI.OTHER_CHEM</t>
  </si>
  <si>
    <t>CAP.kt.HU.CHI.PHARM</t>
  </si>
  <si>
    <t>NEWCAP.kt.HU.CHI.BASIC_CHEM</t>
  </si>
  <si>
    <t>NEWCAP.kt.HU.CHI.OTHER_CHEM</t>
  </si>
  <si>
    <t>NEWCAP.kt.HU.CHI.PHARM</t>
  </si>
  <si>
    <t>FEC.ktoe.HU.CHI.TOTAL.TOTAL.TOTAL.TOTAL</t>
  </si>
  <si>
    <t>FEC.ktoe.HU.CHI.TOTAL.TOTAL.TOTAL.SOLIDS</t>
  </si>
  <si>
    <t>FEC.ktoe.HU.CHI.TOTAL.TOTAL.TOTAL.RFG</t>
  </si>
  <si>
    <t>FEC.ktoe.HU.CHI.TOTAL.TOTAL.TOTAL.LPG</t>
  </si>
  <si>
    <t>FEC.ktoe.HU.CHI.TOTAL.TOTAL.TOTAL.DIESEL</t>
  </si>
  <si>
    <t>FEC.ktoe.HU.CHI.TOTAL.TOTAL.TOTAL.RFO</t>
  </si>
  <si>
    <t>FEC.ktoe.HU.CHI.TOTAL.TOTAL.TOTAL.OTHER</t>
  </si>
  <si>
    <t>FEC.ktoe.HU.CHI.TOTAL.TOTAL.TOTAL.NG</t>
  </si>
  <si>
    <t>FEC.ktoe.HU.CHI.TOTAL.TOTAL.TOTAL.DERIVED</t>
  </si>
  <si>
    <t>FEC.ktoe.HU.CHI.TOTAL.TOTAL.TOTAL.BIOMASS_WASTE</t>
  </si>
  <si>
    <t>FEC.ktoe.HU.CHI.TOTAL.TOTAL.TOTAL.BIOGAS</t>
  </si>
  <si>
    <t>FEC.ktoe.HU.CHI.TOTAL.TOTAL.TOTAL.LIQBIO</t>
  </si>
  <si>
    <t>FEC.ktoe.HU.CHI.TOTAL.TOTAL.TOTAL.SOLAR</t>
  </si>
  <si>
    <t>FEC.ktoe.HU.CHI.TOTAL.TOTAL.TOTAL.GEO</t>
  </si>
  <si>
    <t>FEC.ktoe.HU.CHI.TOTAL.TOTAL.TOTAL.AMBIENT</t>
  </si>
  <si>
    <t>FEC.ktoe.HU.CHI.TOTAL.TOTAL.TOTAL.STEAM_DISTR</t>
  </si>
  <si>
    <t>FEC.ktoe.HU.CHI.TOTAL.TOTAL.TOTAL.ELEC</t>
  </si>
  <si>
    <t>Non-energy use in the Chemical industry (ktoe)</t>
  </si>
  <si>
    <t>NONENERGY.ktoe.HU.CHI.TOTAL.TOTAL.TOTAL.TOTAL</t>
  </si>
  <si>
    <t>NONENERGY.ktoe.HU.CHI.TOTAL.TOTAL.TOTAL.SOLIDS</t>
  </si>
  <si>
    <t>NONENERGY.ktoe.HU.CHI.TOTAL.TOTAL.TOTAL.RFG</t>
  </si>
  <si>
    <t>NONENERGY.ktoe.HU.CHI.TOTAL.TOTAL.TOTAL.LPG</t>
  </si>
  <si>
    <t>NONENERGY.ktoe.HU.CHI.TOTAL.TOTAL.TOTAL.DIESEL</t>
  </si>
  <si>
    <t>NONENERGY.ktoe.HU.CHI.TOTAL.TOTAL.TOTAL.RFO</t>
  </si>
  <si>
    <t>NONENERGY.ktoe.HU.CHI.TOTAL.TOTAL.TOTAL.OTHER</t>
  </si>
  <si>
    <t>NONENERGY.ktoe.HU.CHI.TOTAL.TOTAL.TOTAL.NAPHTHA</t>
  </si>
  <si>
    <t>NONENERGY.ktoe.HU.CHI.TOTAL.TOTAL.TOTAL.NG_BIOGAS</t>
  </si>
  <si>
    <t>NONENERGY.ktoe.HU.CHI.TOTAL.TOTAL.TOTAL.DERIVED</t>
  </si>
  <si>
    <t>NONENERGY.ktoe.HU.CHI.TOTAL.TOTAL.TOTAL.BIOMASS_WASTE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</si>
  <si>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</si>
  <si>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</si>
  <si>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</si>
  <si>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</si>
  <si>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</si>
  <si>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FEC.ktoe.HU.CHI.BASIC_CHEM.LIGHT.GENERIC.ELEC</t>
  </si>
  <si>
    <t>FEC.ktoe.HU.CHI.BASIC_CHEM.AIRCOMP.GENERIC.ELEC</t>
  </si>
  <si>
    <t>FEC.ktoe.HU.CHI.BASIC_CHEM.MOTOR.GENERIC.ELEC</t>
  </si>
  <si>
    <t>FEC.ktoe.HU.CHI.BASIC_CHEM.FANS.GENERIC.ELEC</t>
  </si>
  <si>
    <t>FEC.ktoe.HU.CHI.BASIC_CHEM.LOW_ENTH.TOTAL.TOTAL</t>
  </si>
  <si>
    <t>FEC.ktoe.HU.CHI.BASIC_CHEM.LOW_ENTH.THERM.DIESEL_LIQBIO</t>
  </si>
  <si>
    <t>FEC.ktoe.HU.CHI.BASIC_CHEM.LOW_ENTH.THERM.NG_BIOGAS</t>
  </si>
  <si>
    <t>FEC.ktoe.HU.CHI.BASIC_CHEM.LOW_ENTH.THERM.SOLAR_GEO</t>
  </si>
  <si>
    <t>FEC.ktoe.HU.CHI.BASIC_CHEM.LOW_ENTH.HP.AMBIENT</t>
  </si>
  <si>
    <t>FEC.ktoe.HU.CHI.BASIC_CHEM.LOW_ENTH.THERM.ELEC</t>
  </si>
  <si>
    <t>Chemicals: Feedstock (energy used as raw material)</t>
  </si>
  <si>
    <t>Chemicals: Steam processing</t>
  </si>
  <si>
    <t>FEC.ktoe.HU.CHI.BASIC_CHEM.PROCESSING.TOTAL.TOTAL</t>
  </si>
  <si>
    <t>FEC.ktoe.HU.CHI.BASIC_CHEM.PROCESSING.STEAM.SOLIDS</t>
  </si>
  <si>
    <t>FEC.ktoe.HU.CHI.BASIC_CHEM.PROCESSING.STEAM.RFG</t>
  </si>
  <si>
    <t>FEC.ktoe.HU.CHI.BASIC_CHEM.PROCESSING.STEAM.LPG</t>
  </si>
  <si>
    <t>FEC.ktoe.HU.CHI.BASIC_CHEM.PROCESSING.STEAM.DIESEL_LIQBIO</t>
  </si>
  <si>
    <t>FEC.ktoe.HU.CHI.BASIC_CHEM.PROCESSING.STEAM.RFO</t>
  </si>
  <si>
    <t>FEC.ktoe.HU.CHI.BASIC_CHEM.PROCESSING.STEAM.OTHER</t>
  </si>
  <si>
    <t>FEC.ktoe.HU.CHI.BASIC_CHEM.PROCESSING.STEAM.NG_BIOGAS</t>
  </si>
  <si>
    <t>FEC.ktoe.HU.CHI.BASIC_CHEM.PROCESSING.STEAM.DERIVED</t>
  </si>
  <si>
    <t>FEC.ktoe.HU.CHI.BASIC_CHEM.PROCESSING.STEAM.BIOMASS_WASTE</t>
  </si>
  <si>
    <t>FEC.ktoe.HU.CHI.BASIC_CHEM.PROCESSING.STEAM.STEAM_DISTR</t>
  </si>
  <si>
    <t>Chemicals: Furnaces</t>
  </si>
  <si>
    <t>FEC.ktoe.HU.CHI.BASIC_CHEM.PROC_HEAT.TOTAL.TOTAL</t>
  </si>
  <si>
    <t>Chemicals: Furnaces - Thermal</t>
  </si>
  <si>
    <t>FEC.ktoe.HU.CHI.BASIC_CHEM.PROC_HEAT.THERM.TOTAL</t>
  </si>
  <si>
    <t>FEC.ktoe.HU.CHI.BASIC_CHEM.PROC_HEAT.THERM.SOLIDS</t>
  </si>
  <si>
    <t>FEC.ktoe.HU.CHI.BASIC_CHEM.PROC_HEAT.THERM.LPG</t>
  </si>
  <si>
    <t>FEC.ktoe.HU.CHI.BASIC_CHEM.PROC_HEAT.THERM.DIESEL_LIQBIO</t>
  </si>
  <si>
    <t>FEC.ktoe.HU.CHI.BASIC_CHEM.PROC_HEAT.THERM.RFO</t>
  </si>
  <si>
    <t>FEC.ktoe.HU.CHI.BASIC_CHEM.PROC_HEAT.THERM.NG_BIOGAS</t>
  </si>
  <si>
    <t>Chemicals: Furnaces - Electric</t>
  </si>
  <si>
    <t>FEC.ktoe.HU.CHI.BASIC_CHEM.PROC_HEAT.ELEC.ELEC</t>
  </si>
  <si>
    <t>Chemicals: Process cooling</t>
  </si>
  <si>
    <t>Chemicals: Process cooling - Natural gas and biogas</t>
  </si>
  <si>
    <t>FEC.ktoe.HU.CHI.BASIC_CHEM.PROC_COOL.THERM.NG_BIOGAS</t>
  </si>
  <si>
    <t>Chemicals: Process cooling - Steam</t>
  </si>
  <si>
    <t>FEC.ktoe.HU.CHI.BASIC_CHEM.PROC_COOL_STEAM.TOTAL.TOTAL</t>
  </si>
  <si>
    <t>FEC.ktoe.HU.CHI.BASIC_CHEM.PROC_COOL_STEAM.STEAM.SOLIDS</t>
  </si>
  <si>
    <t>FEC.ktoe.HU.CHI.BASIC_CHEM.PROC_COOL_STEAM.STEAM.RFG</t>
  </si>
  <si>
    <t>FEC.ktoe.HU.CHI.BASIC_CHEM.PROC_COOL_STEAM.STEAM.LPG</t>
  </si>
  <si>
    <t>FEC.ktoe.HU.CHI.BASIC_CHEM.PROC_COOL_STEAM.STEAM.DIESEL_LIQBIO</t>
  </si>
  <si>
    <t>FEC.ktoe.HU.CHI.BASIC_CHEM.PROC_COOL_STEAM.STEAM.RFO</t>
  </si>
  <si>
    <t>FEC.ktoe.HU.CHI.BASIC_CHEM.PROC_COOL_STEAM.STEAM.OTHER</t>
  </si>
  <si>
    <t>FEC.ktoe.HU.CHI.BASIC_CHEM.PROC_COOL_STEAM.STEAM.NG_BIOGAS</t>
  </si>
  <si>
    <t>FEC.ktoe.HU.CHI.BASIC_CHEM.PROC_COOL_STEAM.STEAM.DERIVED</t>
  </si>
  <si>
    <t>FEC.ktoe.HU.CHI.BASIC_CHEM.PROC_COOL_STEAM.STEAM.BIOMASS_WASTE</t>
  </si>
  <si>
    <t>FEC.ktoe.HU.CHI.BASIC_CHEM.PROC_COOL_STEAM.STEAM.STEAM_DISTR</t>
  </si>
  <si>
    <t>Chemicals: Process cooling - Electric</t>
  </si>
  <si>
    <t>FEC.ktoe.HU.CHI.BASIC_CHEM.PROC_COOL.ELEC.ELEC</t>
  </si>
  <si>
    <t>Chemicals: Generic electric process</t>
  </si>
  <si>
    <t>FEC.ktoe.HU.CHI.BASIC_CHEM.GENERIC.MECH.ELEC</t>
  </si>
  <si>
    <t>FEC.ktoe.HU.CHI.OTHER_CHEM.TOTAL.TOTAL.TOTAL</t>
  </si>
  <si>
    <t>FEC.ktoe.HU.CHI.OTHER_CHEM.LIGHT.GENERIC.ELEC</t>
  </si>
  <si>
    <t>FEC.ktoe.HU.CHI.OTHER_CHEM.AIRCOMP.GENERIC.ELEC</t>
  </si>
  <si>
    <t>FEC.ktoe.HU.CHI.OTHER_CHEM.MOTOR.GENERIC.ELEC</t>
  </si>
  <si>
    <t>FEC.ktoe.HU.CHI.OTHER_CHEM.FANS.GENERIC.ELEC</t>
  </si>
  <si>
    <t>FEC.ktoe.HU.CHI.OTHER_CHEM.LOW_ENTH.TOTAL.TOTAL</t>
  </si>
  <si>
    <t>FEC.ktoe.HU.CHI.OTHER_CHEM.LOW_ENTH.THERM.DIESEL_LIQBIO</t>
  </si>
  <si>
    <t>FEC.ktoe.HU.CHI.OTHER_CHEM.LOW_ENTH.THERM.NG_BIOGAS</t>
  </si>
  <si>
    <t>FEC.ktoe.HU.CHI.OTHER_CHEM.LOW_ENTH.THERM.SOLAR_GEO</t>
  </si>
  <si>
    <t>FEC.ktoe.HU.CHI.OTHER_CHEM.LOW_ENTH.HP.AMBIENT</t>
  </si>
  <si>
    <t>FEC.ktoe.HU.CHI.OTHER_CHEM.LOW_ENTH.THERM.ELEC</t>
  </si>
  <si>
    <t>Chemicals: High-enthalpy heat processing</t>
  </si>
  <si>
    <t>High-enthalpy heat processing - Steam</t>
  </si>
  <si>
    <t>FEC.ktoe.HU.CHI.OTHER_CHEM.PROCESSING_STEAM.TOTAL.TOTAL</t>
  </si>
  <si>
    <t>FEC.ktoe.HU.CHI.OTHER_CHEM.PROCESSING_STEAM.STEAM.SOLIDS</t>
  </si>
  <si>
    <t>FEC.ktoe.HU.CHI.OTHER_CHEM.PROCESSING_STEAM.STEAM.RFG</t>
  </si>
  <si>
    <t>FEC.ktoe.HU.CHI.OTHER_CHEM.PROCESSING_STEAM.STEAM.LPG</t>
  </si>
  <si>
    <t>FEC.ktoe.HU.CHI.OTHER_CHEM.PROCESSING_STEAM.STEAM.DIESEL_LIQBIO</t>
  </si>
  <si>
    <t>FEC.ktoe.HU.CHI.OTHER_CHEM.PROCESSING_STEAM.STEAM.RFO</t>
  </si>
  <si>
    <t>FEC.ktoe.HU.CHI.OTHER_CHEM.PROCESSING_STEAM.STEAM.OTHER</t>
  </si>
  <si>
    <t>FEC.ktoe.HU.CHI.OTHER_CHEM.PROCESSING_STEAM.STEAM.NG_BIOGAS</t>
  </si>
  <si>
    <t>FEC.ktoe.HU.CHI.OTHER_CHEM.PROCESSING_STEAM.STEAM.DERIVED</t>
  </si>
  <si>
    <t>FEC.ktoe.HU.CHI.OTHER_CHEM.PROCESSING_STEAM.STEAM.BIOMASS_WASTE</t>
  </si>
  <si>
    <t>FEC.ktoe.HU.CHI.OTHER_CHEM.PROCESSING_STEAM.STEAM.STEAM_DISTR</t>
  </si>
  <si>
    <t>High-enthalpy heat processing - Electric (microwave)</t>
  </si>
  <si>
    <t>FEC.ktoe.HU.CHI.OTHER_CHEM.PROCESSING.MICROW.ELEC</t>
  </si>
  <si>
    <t>FEC.ktoe.HU.CHI.OTHER_CHEM.PROC_HEAT.TOTAL.TOTAL</t>
  </si>
  <si>
    <t>FEC.ktoe.HU.CHI.OTHER_CHEM.PROC_HEAT.THERM.TOTAL</t>
  </si>
  <si>
    <t>FEC.ktoe.HU.CHI.OTHER_CHEM.PROC_HEAT.THERM.SOLIDS</t>
  </si>
  <si>
    <t>FEC.ktoe.HU.CHI.OTHER_CHEM.PROC_HEAT.THERM.LPG</t>
  </si>
  <si>
    <t>FEC.ktoe.HU.CHI.OTHER_CHEM.PROC_HEAT.THERM.DIESEL_LIQBIO</t>
  </si>
  <si>
    <t>FEC.ktoe.HU.CHI.OTHER_CHEM.PROC_HEAT.THERM.RFO</t>
  </si>
  <si>
    <t>FEC.ktoe.HU.CHI.OTHER_CHEM.PROC_HEAT.THERM.NG_BIOGAS</t>
  </si>
  <si>
    <t>FEC.ktoe.HU.CHI.OTHER_CHEM.PROC_HEAT.ELEC.ELEC</t>
  </si>
  <si>
    <t>FEC.ktoe.HU.CHI.OTHER_CHEM.PROC_COOL.THERM.NG_BIOGAS</t>
  </si>
  <si>
    <t>FEC.ktoe.HU.CHI.OTHER_CHEM.PROC_COOL_STEAM.TOTAL.TOTAL</t>
  </si>
  <si>
    <t>FEC.ktoe.HU.CHI.OTHER_CHEM.PROC_COOL_STEAM.STEAM.SOLIDS</t>
  </si>
  <si>
    <t>FEC.ktoe.HU.CHI.OTHER_CHEM.PROC_COOL_STEAM.STEAM.RFG</t>
  </si>
  <si>
    <t>FEC.ktoe.HU.CHI.OTHER_CHEM.PROC_COOL_STEAM.STEAM.LPG</t>
  </si>
  <si>
    <t>FEC.ktoe.HU.CHI.OTHER_CHEM.PROC_COOL_STEAM.STEAM.DIESEL_LIQBIO</t>
  </si>
  <si>
    <t>FEC.ktoe.HU.CHI.OTHER_CHEM.PROC_COOL_STEAM.STEAM.RFO</t>
  </si>
  <si>
    <t>FEC.ktoe.HU.CHI.OTHER_CHEM.PROC_COOL_STEAM.STEAM.OTHER</t>
  </si>
  <si>
    <t>FEC.ktoe.HU.CHI.OTHER_CHEM.PROC_COOL_STEAM.STEAM.NG_BIOGAS</t>
  </si>
  <si>
    <t>FEC.ktoe.HU.CHI.OTHER_CHEM.PROC_COOL_STEAM.STEAM.DERIVED</t>
  </si>
  <si>
    <t>FEC.ktoe.HU.CHI.OTHER_CHEM.PROC_COOL_STEAM.STEAM.BIOMASS_WASTE</t>
  </si>
  <si>
    <t>FEC.ktoe.HU.CHI.OTHER_CHEM.PROC_COOL_STEAM.STEAM.STEAM_DISTR</t>
  </si>
  <si>
    <t>FEC.ktoe.HU.CHI.OTHER_CHEM.PROC_COOL.ELEC.ELEC</t>
  </si>
  <si>
    <t>FEC.ktoe.HU.CHI.OTHER_CHEM.GENERIC.MECH.ELEC</t>
  </si>
  <si>
    <t>FEC.ktoe.HU.CHI.PHARM.TOTAL.TOTAL.TOTAL</t>
  </si>
  <si>
    <t>FEC.ktoe.HU.CHI.PHARM.LIGHT.GENERIC.ELEC</t>
  </si>
  <si>
    <t>FEC.ktoe.HU.CHI.PHARM.AIRCOMP.GENERIC.ELEC</t>
  </si>
  <si>
    <t>FEC.ktoe.HU.CHI.PHARM.MOTOR.GENERIC.ELEC</t>
  </si>
  <si>
    <t>FEC.ktoe.HU.CHI.PHARM.FANS.GENERIC.ELEC</t>
  </si>
  <si>
    <t>FEC.ktoe.HU.CHI.PHARM.LOW_ENTH.TOTAL.TOTAL</t>
  </si>
  <si>
    <t>FEC.ktoe.HU.CHI.PHARM.LOW_ENTH.THERM.DIESEL_LIQBIO</t>
  </si>
  <si>
    <t>FEC.ktoe.HU.CHI.PHARM.LOW_ENTH.THERM.NG_BIOGAS</t>
  </si>
  <si>
    <t>FEC.ktoe.HU.CHI.PHARM.LOW_ENTH.THERM.SOLAR_GEO</t>
  </si>
  <si>
    <t>FEC.ktoe.HU.CHI.PHARM.LOW_ENTH.HP.AMBIENT</t>
  </si>
  <si>
    <t>FEC.ktoe.HU.CHI.PHARM.LOW_ENTH.THERM.ELEC</t>
  </si>
  <si>
    <t>FEC.ktoe.HU.CHI.PHARM.PROCESSING_STEAM.TOTAL.TOTAL</t>
  </si>
  <si>
    <t>FEC.ktoe.HU.CHI.PHARM.PROCESSING_STEAM.STEAM.SOLIDS</t>
  </si>
  <si>
    <t>FEC.ktoe.HU.CHI.PHARM.PROCESSING_STEAM.STEAM.RFG</t>
  </si>
  <si>
    <t>FEC.ktoe.HU.CHI.PHARM.PROCESSING_STEAM.STEAM.LPG</t>
  </si>
  <si>
    <t>FEC.ktoe.HU.CHI.PHARM.PROCESSING_STEAM.STEAM.DIESEL_LIQBIO</t>
  </si>
  <si>
    <t>FEC.ktoe.HU.CHI.PHARM.PROCESSING_STEAM.STEAM.RFO</t>
  </si>
  <si>
    <t>FEC.ktoe.HU.CHI.PHARM.PROCESSING_STEAM.STEAM.OTHER</t>
  </si>
  <si>
    <t>FEC.ktoe.HU.CHI.PHARM.PROCESSING_STEAM.STEAM.NG_BIOGAS</t>
  </si>
  <si>
    <t>FEC.ktoe.HU.CHI.PHARM.PROCESSING_STEAM.STEAM.DERIVED</t>
  </si>
  <si>
    <t>FEC.ktoe.HU.CHI.PHARM.PROCESSING_STEAM.STEAM.BIOMASS_WASTE</t>
  </si>
  <si>
    <t>FEC.ktoe.HU.CHI.PHARM.PROCESSING_STEAM.STEAM.STEAM_DISTR</t>
  </si>
  <si>
    <t>FEC.ktoe.HU.CHI.PHARM.PROCESSING.MICROW.ELEC</t>
  </si>
  <si>
    <t>FEC.ktoe.HU.CHI.PHARM.PROC_HEAT.TOTAL.TOTAL</t>
  </si>
  <si>
    <t>FEC.ktoe.HU.CHI.PHARM.PROC_HEAT.THERM.TOTAL</t>
  </si>
  <si>
    <t>FEC.ktoe.HU.CHI.PHARM.PROC_HEAT.THERM.SOLIDS</t>
  </si>
  <si>
    <t>FEC.ktoe.HU.CHI.PHARM.PROC_HEAT.THERM.LPG</t>
  </si>
  <si>
    <t>FEC.ktoe.HU.CHI.PHARM.PROC_HEAT.THERM.DIESEL_LIQBIO</t>
  </si>
  <si>
    <t>FEC.ktoe.HU.CHI.PHARM.PROC_HEAT.THERM.RFO</t>
  </si>
  <si>
    <t>FEC.ktoe.HU.CHI.PHARM.PROC_HEAT.THERM.NG_BIOGAS</t>
  </si>
  <si>
    <t>FEC.ktoe.HU.CHI.PHARM.PROC_HEAT.ELEC.ELEC</t>
  </si>
  <si>
    <t>FEC.ktoe.HU.CHI.PHARM.PROC_COOL.THERM.NG_BIOGAS</t>
  </si>
  <si>
    <t>FEC.ktoe.HU.CHI.PHARM.PROC_COOL_STEAM.TOTAL.TOTAL</t>
  </si>
  <si>
    <t>FEC.ktoe.HU.CHI.PHARM.PROC_COOL_STEAM.STEAM.SOLIDS</t>
  </si>
  <si>
    <t>FEC.ktoe.HU.CHI.PHARM.PROC_COOL_STEAM.STEAM.RFG</t>
  </si>
  <si>
    <t>FEC.ktoe.HU.CHI.PHARM.PROC_COOL_STEAM.STEAM.LPG</t>
  </si>
  <si>
    <t>FEC.ktoe.HU.CHI.PHARM.PROC_COOL_STEAM.STEAM.DIESEL_LIQBIO</t>
  </si>
  <si>
    <t>FEC.ktoe.HU.CHI.PHARM.PROC_COOL_STEAM.STEAM.RFO</t>
  </si>
  <si>
    <t>FEC.ktoe.HU.CHI.PHARM.PROC_COOL_STEAM.STEAM.OTHER</t>
  </si>
  <si>
    <t>FEC.ktoe.HU.CHI.PHARM.PROC_COOL_STEAM.STEAM.NG_BIOGAS</t>
  </si>
  <si>
    <t>FEC.ktoe.HU.CHI.PHARM.PROC_COOL_STEAM.STEAM.DERIVED</t>
  </si>
  <si>
    <t>FEC.ktoe.HU.CHI.PHARM.PROC_COOL_STEAM.STEAM.BIOMASS_WASTE</t>
  </si>
  <si>
    <t>FEC.ktoe.HU.CHI.PHARM.PROC_COOL_STEAM.STEAM.STEAM_DISTR</t>
  </si>
  <si>
    <t>FEC.ktoe.HU.CHI.PHARM.PROC_COOL.ELEC.ELEC</t>
  </si>
  <si>
    <t>FEC.ktoe.HU.CHI.PHARM.GENERIC.MECH.ELEC</t>
  </si>
  <si>
    <t>Chemicals: Process cooling - Natural gas</t>
  </si>
  <si>
    <t>UED.ktoe.HU.CHI.BASIC_CHEM.LIGHT.GENERIC.ELEC</t>
  </si>
  <si>
    <t>UED.ktoe.HU.CHI.BASIC_CHEM.AIRCOMP.GENERIC.ELEC</t>
  </si>
  <si>
    <t>UED.ktoe.HU.CHI.BASIC_CHEM.MOTOR.GENERIC.ELEC</t>
  </si>
  <si>
    <t>UED.ktoe.HU.CHI.BASIC_CHEM.FANS.GENERIC.ELEC</t>
  </si>
  <si>
    <t>UED.ktoe.HU.CHI.BASIC_CHEM.LOW_ENTH.TOTAL.TOTAL</t>
  </si>
  <si>
    <t>UED.ktoe.HU.CHI.BASIC_CHEM.LOW_ENTH.THERM.DIESEL_LIQBIO</t>
  </si>
  <si>
    <t>UED.ktoe.HU.CHI.BASIC_CHEM.LOW_ENTH.THERM.NG_BIOGAS</t>
  </si>
  <si>
    <t>UED.ktoe.HU.CHI.BASIC_CHEM.LOW_ENTH.THERM.SOLAR_GEO</t>
  </si>
  <si>
    <t>UED.ktoe.HU.CHI.BASIC_CHEM.LOW_ENTH.HP.AMBIENT</t>
  </si>
  <si>
    <t>UED.ktoe.HU.CHI.BASIC_CHEM.LOW_ENTH.THERM.ELEC</t>
  </si>
  <si>
    <t>UED.ktoe.HU.CHI.BASIC_CHEM.PROCESSING.TOTAL.TOTAL</t>
  </si>
  <si>
    <t>UED.ktoe.HU.CHI.BASIC_CHEM.PROCESSING.STEAM.SOLIDS</t>
  </si>
  <si>
    <t>UED.ktoe.HU.CHI.BASIC_CHEM.PROCESSING.STEAM.RFG</t>
  </si>
  <si>
    <t>UED.ktoe.HU.CHI.BASIC_CHEM.PROCESSING.STEAM.LPG</t>
  </si>
  <si>
    <t>UED.ktoe.HU.CHI.BASIC_CHEM.PROCESSING.STEAM.DIESEL_LIQBIO</t>
  </si>
  <si>
    <t>UED.ktoe.HU.CHI.BASIC_CHEM.PROCESSING.STEAM.RFO</t>
  </si>
  <si>
    <t>UED.ktoe.HU.CHI.BASIC_CHEM.PROCESSING.STEAM.OTHER</t>
  </si>
  <si>
    <t>UED.ktoe.HU.CHI.BASIC_CHEM.PROCESSING.STEAM.NG_BIOGAS</t>
  </si>
  <si>
    <t>UED.ktoe.HU.CHI.BASIC_CHEM.PROCESSING.STEAM.DERIVED</t>
  </si>
  <si>
    <t>UED.ktoe.HU.CHI.BASIC_CHEM.PROCESSING.STEAM.BIOMASS_WASTE</t>
  </si>
  <si>
    <t>UED.ktoe.HU.CHI.BASIC_CHEM.PROCESSING.STEAM.STEAM_DISTR</t>
  </si>
  <si>
    <t>UED.ktoe.HU.CHI.BASIC_CHEM.PROC_HEAT.TOTAL.TOTAL</t>
  </si>
  <si>
    <t>UED.ktoe.HU.CHI.BASIC_CHEM.PROC_HEAT.THERM.TOTAL</t>
  </si>
  <si>
    <t>UED.ktoe.HU.CHI.BASIC_CHEM.PROC_HEAT.THERM.SOLIDS</t>
  </si>
  <si>
    <t>UED.ktoe.HU.CHI.BASIC_CHEM.PROC_HEAT.THERM.LPG</t>
  </si>
  <si>
    <t>UED.ktoe.HU.CHI.BASIC_CHEM.PROC_HEAT.THERM.DIESEL_LIQBIO</t>
  </si>
  <si>
    <t>UED.ktoe.HU.CHI.BASIC_CHEM.PROC_HEAT.THERM.RFO</t>
  </si>
  <si>
    <t>UED.ktoe.HU.CHI.BASIC_CHEM.PROC_HEAT.THERM.NG_BIOGAS</t>
  </si>
  <si>
    <t>UED.ktoe.HU.CHI.BASIC_CHEM.PROC_HEAT.ELEC.ELEC</t>
  </si>
  <si>
    <t>UED.ktoe.HU.CHI.BASIC_CHEM.PROC_COOL.THERM.NG_BIOGAS</t>
  </si>
  <si>
    <t>UED.ktoe.HU.CHI.BASIC_CHEM.PROC_COOL_STEAM.TOTAL.TOTAL</t>
  </si>
  <si>
    <t>UED.ktoe.HU.CHI.BASIC_CHEM.PROC_COOL_STEAM.STEAM.SOLIDS</t>
  </si>
  <si>
    <t>UED.ktoe.HU.CHI.BASIC_CHEM.PROC_COOL_STEAM.STEAM.RFG</t>
  </si>
  <si>
    <t>UED.ktoe.HU.CHI.BASIC_CHEM.PROC_COOL_STEAM.STEAM.LPG</t>
  </si>
  <si>
    <t>UED.ktoe.HU.CHI.BASIC_CHEM.PROC_COOL_STEAM.STEAM.DIESEL_LIQBIO</t>
  </si>
  <si>
    <t>UED.ktoe.HU.CHI.BASIC_CHEM.PROC_COOL_STEAM.STEAM.RFO</t>
  </si>
  <si>
    <t>UED.ktoe.HU.CHI.BASIC_CHEM.PROC_COOL_STEAM.STEAM.OTHER</t>
  </si>
  <si>
    <t>UED.ktoe.HU.CHI.BASIC_CHEM.PROC_COOL_STEAM.STEAM.NG_BIOGAS</t>
  </si>
  <si>
    <t>UED.ktoe.HU.CHI.BASIC_CHEM.PROC_COOL_STEAM.STEAM.DERIVED</t>
  </si>
  <si>
    <t>UED.ktoe.HU.CHI.BASIC_CHEM.PROC_COOL_STEAM.STEAM.BIOMASS_WASTE</t>
  </si>
  <si>
    <t>UED.ktoe.HU.CHI.BASIC_CHEM.PROC_COOL_STEAM.STEAM.STEAM_DISTR</t>
  </si>
  <si>
    <t>UED.ktoe.HU.CHI.BASIC_CHEM.PROC_COOL.ELEC.ELEC</t>
  </si>
  <si>
    <t>UED.ktoe.HU.CHI.BASIC_CHEM.GENERIC.MECH.ELEC</t>
  </si>
  <si>
    <t>UED.ktoe.HU.CHI.OTHER_CHEM.TOTAL.TOTAL.TOTAL</t>
  </si>
  <si>
    <t>UED.ktoe.HU.CHI.OTHER_CHEM.LIGHT.GENERIC.ELEC</t>
  </si>
  <si>
    <t>UED.ktoe.HU.CHI.OTHER_CHEM.AIRCOMP.GENERIC.ELEC</t>
  </si>
  <si>
    <t>UED.ktoe.HU.CHI.OTHER_CHEM.MOTOR.GENERIC.ELEC</t>
  </si>
  <si>
    <t>UED.ktoe.HU.CHI.OTHER_CHEM.FANS.GENERIC.ELEC</t>
  </si>
  <si>
    <t>UED.ktoe.HU.CHI.OTHER_CHEM.LOW_ENTH.TOTAL.TOTAL</t>
  </si>
  <si>
    <t>UED.ktoe.HU.CHI.OTHER_CHEM.LOW_ENTH.THERM.DIESEL_LIQBIO</t>
  </si>
  <si>
    <t>UED.ktoe.HU.CHI.OTHER_CHEM.LOW_ENTH.THERM.NG_BIOGAS</t>
  </si>
  <si>
    <t>UED.ktoe.HU.CHI.OTHER_CHEM.LOW_ENTH.THERM.SOLAR_GEO</t>
  </si>
  <si>
    <t>UED.ktoe.HU.CHI.OTHER_CHEM.LOW_ENTH.HP.AMBIENT</t>
  </si>
  <si>
    <t>UED.ktoe.HU.CHI.OTHER_CHEM.LOW_ENTH.THERM.ELEC</t>
  </si>
  <si>
    <t>UED.ktoe.HU.CHI.OTHER_CHEM.PROCESSING_STEAM.TOTAL.TOTAL</t>
  </si>
  <si>
    <t>UED.ktoe.HU.CHI.OTHER_CHEM.PROCESSING_STEAM.STEAM.SOLIDS</t>
  </si>
  <si>
    <t>UED.ktoe.HU.CHI.OTHER_CHEM.PROCESSING_STEAM.STEAM.RFG</t>
  </si>
  <si>
    <t>UED.ktoe.HU.CHI.OTHER_CHEM.PROCESSING_STEAM.STEAM.LPG</t>
  </si>
  <si>
    <t>UED.ktoe.HU.CHI.OTHER_CHEM.PROCESSING_STEAM.STEAM.DIESEL_LIQBIO</t>
  </si>
  <si>
    <t>UED.ktoe.HU.CHI.OTHER_CHEM.PROCESSING_STEAM.STEAM.RFO</t>
  </si>
  <si>
    <t>UED.ktoe.HU.CHI.OTHER_CHEM.PROCESSING_STEAM.STEAM.OTHER</t>
  </si>
  <si>
    <t>UED.ktoe.HU.CHI.OTHER_CHEM.PROCESSING_STEAM.STEAM.NG_BIOGAS</t>
  </si>
  <si>
    <t>UED.ktoe.HU.CHI.OTHER_CHEM.PROCESSING_STEAM.STEAM.DERIVED</t>
  </si>
  <si>
    <t>UED.ktoe.HU.CHI.OTHER_CHEM.PROCESSING_STEAM.STEAM.BIOMASS_WASTE</t>
  </si>
  <si>
    <t>UED.ktoe.HU.CHI.OTHER_CHEM.PROCESSING_STEAM.STEAM.STEAM_DISTR</t>
  </si>
  <si>
    <t>UED.ktoe.HU.CHI.OTHER_CHEM.PROCESSING.MICROW.ELEC</t>
  </si>
  <si>
    <t>UED.ktoe.HU.CHI.OTHER_CHEM.PROC_HEAT.TOTAL.TOTAL</t>
  </si>
  <si>
    <t>UED.ktoe.HU.CHI.OTHER_CHEM.PROC_HEAT.THERM.TOTAL</t>
  </si>
  <si>
    <t>UED.ktoe.HU.CHI.OTHER_CHEM.PROC_HEAT.THERM.SOLIDS</t>
  </si>
  <si>
    <t>UED.ktoe.HU.CHI.OTHER_CHEM.PROC_HEAT.THERM.LPG</t>
  </si>
  <si>
    <t>UED.ktoe.HU.CHI.OTHER_CHEM.PROC_HEAT.THERM.DIESEL_LIQBIO</t>
  </si>
  <si>
    <t>UED.ktoe.HU.CHI.OTHER_CHEM.PROC_HEAT.THERM.RFO</t>
  </si>
  <si>
    <t>UED.ktoe.HU.CHI.OTHER_CHEM.PROC_HEAT.THERM.NG_BIOGAS</t>
  </si>
  <si>
    <t>UED.ktoe.HU.CHI.OTHER_CHEM.PROC_HEAT.ELEC.ELEC</t>
  </si>
  <si>
    <t>UED.ktoe.HU.CHI.OTHER_CHEM.PROC_COOL.THERM.NG_BIOGAS</t>
  </si>
  <si>
    <t>UED.ktoe.HU.CHI.OTHER_CHEM.PROC_COOL_STEAM.TOTAL.TOTAL</t>
  </si>
  <si>
    <t>UED.ktoe.HU.CHI.OTHER_CHEM.PROC_COOL_STEAM.STEAM.SOLIDS</t>
  </si>
  <si>
    <t>UED.ktoe.HU.CHI.OTHER_CHEM.PROC_COOL_STEAM.STEAM.RFG</t>
  </si>
  <si>
    <t>UED.ktoe.HU.CHI.OTHER_CHEM.PROC_COOL_STEAM.STEAM.LPG</t>
  </si>
  <si>
    <t>UED.ktoe.HU.CHI.OTHER_CHEM.PROC_COOL_STEAM.STEAM.DIESEL_LIQBIO</t>
  </si>
  <si>
    <t>UED.ktoe.HU.CHI.OTHER_CHEM.PROC_COOL_STEAM.STEAM.RFO</t>
  </si>
  <si>
    <t>UED.ktoe.HU.CHI.OTHER_CHEM.PROC_COOL_STEAM.STEAM.OTHER</t>
  </si>
  <si>
    <t>UED.ktoe.HU.CHI.OTHER_CHEM.PROC_COOL_STEAM.STEAM.NG_BIOGAS</t>
  </si>
  <si>
    <t>UED.ktoe.HU.CHI.OTHER_CHEM.PROC_COOL_STEAM.STEAM.DERIVED</t>
  </si>
  <si>
    <t>UED.ktoe.HU.CHI.OTHER_CHEM.PROC_COOL_STEAM.STEAM.BIOMASS_WASTE</t>
  </si>
  <si>
    <t>UED.ktoe.HU.CHI.OTHER_CHEM.PROC_COOL_STEAM.STEAM.STEAM_DISTR</t>
  </si>
  <si>
    <t>UED.ktoe.HU.CHI.OTHER_CHEM.PROC_COOL.ELEC.ELEC</t>
  </si>
  <si>
    <t>UED.ktoe.HU.CHI.OTHER_CHEM.GENERIC.MECH.ELEC</t>
  </si>
  <si>
    <t>UED.ktoe.HU.CHI.PHARM.TOTAL.TOTAL.TOTAL</t>
  </si>
  <si>
    <t>UED.ktoe.HU.CHI.PHARM.LIGHT.GENERIC.ELEC</t>
  </si>
  <si>
    <t>UED.ktoe.HU.CHI.PHARM.AIRCOMP.GENERIC.ELEC</t>
  </si>
  <si>
    <t>UED.ktoe.HU.CHI.PHARM.MOTOR.GENERIC.ELEC</t>
  </si>
  <si>
    <t>UED.ktoe.HU.CHI.PHARM.FANS.GENERIC.ELEC</t>
  </si>
  <si>
    <t>UED.ktoe.HU.CHI.PHARM.LOW_ENTH.TOTAL.TOTAL</t>
  </si>
  <si>
    <t>UED.ktoe.HU.CHI.PHARM.LOW_ENTH.THERM.DIESEL_LIQBIO</t>
  </si>
  <si>
    <t>UED.ktoe.HU.CHI.PHARM.LOW_ENTH.THERM.NG_BIOGAS</t>
  </si>
  <si>
    <t>UED.ktoe.HU.CHI.PHARM.LOW_ENTH.THERM.SOLAR_GEO</t>
  </si>
  <si>
    <t>UED.ktoe.HU.CHI.PHARM.LOW_ENTH.HP.AMBIENT</t>
  </si>
  <si>
    <t>UED.ktoe.HU.CHI.PHARM.LOW_ENTH.THERM.ELEC</t>
  </si>
  <si>
    <t>UED.ktoe.HU.CHI.PHARM.PROCESSING_STEAM.TOTAL.TOTAL</t>
  </si>
  <si>
    <t>UED.ktoe.HU.CHI.PHARM.PROCESSING_STEAM.STEAM.SOLIDS</t>
  </si>
  <si>
    <t>UED.ktoe.HU.CHI.PHARM.PROCESSING_STEAM.STEAM.RFG</t>
  </si>
  <si>
    <t>UED.ktoe.HU.CHI.PHARM.PROCESSING_STEAM.STEAM.LPG</t>
  </si>
  <si>
    <t>UED.ktoe.HU.CHI.PHARM.PROCESSING_STEAM.STEAM.DIESEL_LIQBIO</t>
  </si>
  <si>
    <t>UED.ktoe.HU.CHI.PHARM.PROCESSING_STEAM.STEAM.RFO</t>
  </si>
  <si>
    <t>UED.ktoe.HU.CHI.PHARM.PROCESSING_STEAM.STEAM.OTHER</t>
  </si>
  <si>
    <t>UED.ktoe.HU.CHI.PHARM.PROCESSING_STEAM.STEAM.NG_BIOGAS</t>
  </si>
  <si>
    <t>UED.ktoe.HU.CHI.PHARM.PROCESSING_STEAM.STEAM.DERIVED</t>
  </si>
  <si>
    <t>UED.ktoe.HU.CHI.PHARM.PROCESSING_STEAM.STEAM.BIOMASS_WASTE</t>
  </si>
  <si>
    <t>UED.ktoe.HU.CHI.PHARM.PROCESSING_STEAM.STEAM.STEAM_DISTR</t>
  </si>
  <si>
    <t>UED.ktoe.HU.CHI.PHARM.PROCESSING.MICROW.ELEC</t>
  </si>
  <si>
    <t>UED.ktoe.HU.CHI.PHARM.PROC_HEAT.TOTAL.TOTAL</t>
  </si>
  <si>
    <t>UED.ktoe.HU.CHI.PHARM.PROC_HEAT.THERM.TOTAL</t>
  </si>
  <si>
    <t>UED.ktoe.HU.CHI.PHARM.PROC_HEAT.THERM.SOLIDS</t>
  </si>
  <si>
    <t>UED.ktoe.HU.CHI.PHARM.PROC_HEAT.THERM.LPG</t>
  </si>
  <si>
    <t>UED.ktoe.HU.CHI.PHARM.PROC_HEAT.THERM.DIESEL_LIQBIO</t>
  </si>
  <si>
    <t>UED.ktoe.HU.CHI.PHARM.PROC_HEAT.THERM.RFO</t>
  </si>
  <si>
    <t>UED.ktoe.HU.CHI.PHARM.PROC_HEAT.THERM.NG_BIOGAS</t>
  </si>
  <si>
    <t>UED.ktoe.HU.CHI.PHARM.PROC_HEAT.ELEC.ELEC</t>
  </si>
  <si>
    <t>UED.ktoe.HU.CHI.PHARM.PROC_COOL.THERM.NG_BIOGAS</t>
  </si>
  <si>
    <t>UED.ktoe.HU.CHI.PHARM.PROC_COOL_STEAM.TOTAL.TOTAL</t>
  </si>
  <si>
    <t>UED.ktoe.HU.CHI.PHARM.PROC_COOL_STEAM.STEAM.SOLIDS</t>
  </si>
  <si>
    <t>UED.ktoe.HU.CHI.PHARM.PROC_COOL_STEAM.STEAM.RFG</t>
  </si>
  <si>
    <t>UED.ktoe.HU.CHI.PHARM.PROC_COOL_STEAM.STEAM.LPG</t>
  </si>
  <si>
    <t>UED.ktoe.HU.CHI.PHARM.PROC_COOL_STEAM.STEAM.DIESEL_LIQBIO</t>
  </si>
  <si>
    <t>UED.ktoe.HU.CHI.PHARM.PROC_COOL_STEAM.STEAM.RFO</t>
  </si>
  <si>
    <t>UED.ktoe.HU.CHI.PHARM.PROC_COOL_STEAM.STEAM.OTHER</t>
  </si>
  <si>
    <t>UED.ktoe.HU.CHI.PHARM.PROC_COOL_STEAM.STEAM.NG_BIOGAS</t>
  </si>
  <si>
    <t>UED.ktoe.HU.CHI.PHARM.PROC_COOL_STEAM.STEAM.DERIVED</t>
  </si>
  <si>
    <t>UED.ktoe.HU.CHI.PHARM.PROC_COOL_STEAM.STEAM.BIOMASS_WASTE</t>
  </si>
  <si>
    <t>UED.ktoe.HU.CHI.PHARM.PROC_COOL_STEAM.STEAM.STEAM_DISTR</t>
  </si>
  <si>
    <t>UED.ktoe.HU.CHI.PHARM.PROC_COOL.ELEC.ELEC</t>
  </si>
  <si>
    <t>UED.ktoe.HU.CHI.PHARM.GENERIC.MECH.ELEC</t>
  </si>
  <si>
    <t>Basic chemicals (energy consumption)</t>
  </si>
  <si>
    <t>FUEL_EMI.ktCO2.HU.CHI.BASIC_CHEM.LIGHT.GENERIC.ELEC</t>
  </si>
  <si>
    <t>FUEL_EMI.ktCO2.HU.CHI.BASIC_CHEM.AIRCOMP.GENERIC.ELEC</t>
  </si>
  <si>
    <t>FUEL_EMI.ktCO2.HU.CHI.BASIC_CHEM.MOTOR.GENERIC.ELEC</t>
  </si>
  <si>
    <t>FUEL_EMI.ktCO2.HU.CHI.BASIC_CHEM.FANS.GENERIC.ELEC</t>
  </si>
  <si>
    <t>FUEL_EMI.ktCO2.HU.CHI.BASIC_CHEM.LOW_ENTH.TOTAL.TOTAL</t>
  </si>
  <si>
    <t>FUEL_EMI.ktCO2.HU.CHI.BASIC_CHEM.LOW_ENTH.THERM.DIESEL_LIQBIO</t>
  </si>
  <si>
    <t>FUEL_EMI.ktCO2.HU.CHI.BASIC_CHEM.LOW_ENTH.THERM.NG_BIOGAS</t>
  </si>
  <si>
    <t>FUEL_EMI.ktCO2.HU.CHI.BASIC_CHEM.LOW_ENTH.THERM.SOLAR_GEO</t>
  </si>
  <si>
    <t>FUEL_EMI.ktCO2.HU.CHI.BASIC_CHEM.LOW_ENTH.HP.AMBIENT</t>
  </si>
  <si>
    <t>FUEL_EMI.ktCO2.HU.CHI.BASIC_CHEM.LOW_ENTH.THERM.ELEC</t>
  </si>
  <si>
    <t>FUEL_EMI.ktCO2.HU.CHI.BASIC_CHEM.PROCESSING.TOTAL.TOTAL</t>
  </si>
  <si>
    <t>FUEL_EMI.ktCO2.HU.CHI.BASIC_CHEM.PROCESSING.STEAM.SOLIDS</t>
  </si>
  <si>
    <t>FUEL_EMI.ktCO2.HU.CHI.BASIC_CHEM.PROCESSING.STEAM.RFG</t>
  </si>
  <si>
    <t>FUEL_EMI.ktCO2.HU.CHI.BASIC_CHEM.PROCESSING.STEAM.LPG</t>
  </si>
  <si>
    <t>FUEL_EMI.ktCO2.HU.CHI.BASIC_CHEM.PROCESSING.STEAM.DIESEL_LIQBIO</t>
  </si>
  <si>
    <t>FUEL_EMI.ktCO2.HU.CHI.BASIC_CHEM.PROCESSING.STEAM.RFO</t>
  </si>
  <si>
    <t>FUEL_EMI.ktCO2.HU.CHI.BASIC_CHEM.PROCESSING.STEAM.OTHER</t>
  </si>
  <si>
    <t>FUEL_EMI.ktCO2.HU.CHI.BASIC_CHEM.PROCESSING.STEAM.NG_BIOGAS</t>
  </si>
  <si>
    <t>FUEL_EMI.ktCO2.HU.CHI.BASIC_CHEM.PROCESSING.STEAM.DERIVED</t>
  </si>
  <si>
    <t>FUEL_EMI.ktCO2.HU.CHI.BASIC_CHEM.PROCESSING.STEAM.BIOMASS_WASTE</t>
  </si>
  <si>
    <t>FUEL_EMI.ktCO2.HU.CHI.BASIC_CHEM.PROCESSING.STEAM.STEAM_DISTR</t>
  </si>
  <si>
    <t>FUEL_EMI.ktCO2.HU.CHI.BASIC_CHEM.PROC_HEAT.TOTAL.TOTAL</t>
  </si>
  <si>
    <t>FUEL_EMI.ktCO2.HU.CHI.BASIC_CHEM.PROC_HEAT.THERM.TOTAL</t>
  </si>
  <si>
    <t>FUEL_EMI.ktCO2.HU.CHI.BASIC_CHEM.PROC_HEAT.THERM.SOLIDS</t>
  </si>
  <si>
    <t>FUEL_EMI.ktCO2.HU.CHI.BASIC_CHEM.PROC_HEAT.THERM.LPG</t>
  </si>
  <si>
    <t>FUEL_EMI.ktCO2.HU.CHI.BASIC_CHEM.PROC_HEAT.THERM.DIESEL_LIQBIO</t>
  </si>
  <si>
    <t>FUEL_EMI.ktCO2.HU.CHI.BASIC_CHEM.PROC_HEAT.THERM.RFO</t>
  </si>
  <si>
    <t>FUEL_EMI.ktCO2.HU.CHI.BASIC_CHEM.PROC_HEAT.THERM.NG_BIOGAS</t>
  </si>
  <si>
    <t>FUEL_EMI.ktCO2.HU.CHI.BASIC_CHEM.PROC_HEAT.ELEC.ELEC</t>
  </si>
  <si>
    <t>FUEL_EMI.ktCO2.HU.CHI.BASIC_CHEM.PROC_COOL.THERM.NG_BIOGAS</t>
  </si>
  <si>
    <t>FUEL_EMI.ktCO2.HU.CHI.BASIC_CHEM.PROC_COOL_STEAM.TOTAL.TOTAL</t>
  </si>
  <si>
    <t>FUEL_EMI.ktCO2.HU.CHI.BASIC_CHEM.PROC_COOL_STEAM.STEAM.SOLIDS</t>
  </si>
  <si>
    <t>FUEL_EMI.ktCO2.HU.CHI.BASIC_CHEM.PROC_COOL_STEAM.STEAM.RFG</t>
  </si>
  <si>
    <t>FUEL_EMI.ktCO2.HU.CHI.BASIC_CHEM.PROC_COOL_STEAM.STEAM.LPG</t>
  </si>
  <si>
    <t>FUEL_EMI.ktCO2.HU.CHI.BASIC_CHEM.PROC_COOL_STEAM.STEAM.DIESEL_LIQBIO</t>
  </si>
  <si>
    <t>FUEL_EMI.ktCO2.HU.CHI.BASIC_CHEM.PROC_COOL_STEAM.STEAM.RFO</t>
  </si>
  <si>
    <t>FUEL_EMI.ktCO2.HU.CHI.BASIC_CHEM.PROC_COOL_STEAM.STEAM.OTHER</t>
  </si>
  <si>
    <t>FUEL_EMI.ktCO2.HU.CHI.BASIC_CHEM.PROC_COOL_STEAM.STEAM.NG_BIOGAS</t>
  </si>
  <si>
    <t>FUEL_EMI.ktCO2.HU.CHI.BASIC_CHEM.PROC_COOL_STEAM.STEAM.DERIVED</t>
  </si>
  <si>
    <t>FUEL_EMI.ktCO2.HU.CHI.BASIC_CHEM.PROC_COOL_STEAM.STEAM.BIOMASS_WASTE</t>
  </si>
  <si>
    <t>FUEL_EMI.ktCO2.HU.CHI.BASIC_CHEM.PROC_COOL_STEAM.STEAM.STEAM_DISTR</t>
  </si>
  <si>
    <t>FUEL_EMI.ktCO2.HU.CHI.BASIC_CHEM.PROC_COOL.ELEC.ELEC</t>
  </si>
  <si>
    <t>FUEL_EMI.ktCO2.HU.CHI.BASIC_CHEM.GENERIC.MECH.ELEC</t>
  </si>
  <si>
    <t>PROCESS_EMI.ktCO2.HU.CHI.BASIC_CHEM</t>
  </si>
  <si>
    <t>FUEL_EMI.ktCO2.HU.CHI.OTHER_CHEM.LIGHT.GENERIC.ELEC</t>
  </si>
  <si>
    <t>FUEL_EMI.ktCO2.HU.CHI.OTHER_CHEM.AIRCOMP.GENERIC.ELEC</t>
  </si>
  <si>
    <t>FUEL_EMI.ktCO2.HU.CHI.OTHER_CHEM.MOTOR.GENERIC.ELEC</t>
  </si>
  <si>
    <t>FUEL_EMI.ktCO2.HU.CHI.OTHER_CHEM.FANS.GENERIC.ELEC</t>
  </si>
  <si>
    <t>FUEL_EMI.ktCO2.HU.CHI.OTHER_CHEM.LOW_ENTH.TOTAL.TOTAL</t>
  </si>
  <si>
    <t>FUEL_EMI.ktCO2.HU.CHI.OTHER_CHEM.LOW_ENTH.THERM.DIESEL_LIQBIO</t>
  </si>
  <si>
    <t>FUEL_EMI.ktCO2.HU.CHI.OTHER_CHEM.LOW_ENTH.THERM.NG_BIOGAS</t>
  </si>
  <si>
    <t>FUEL_EMI.ktCO2.HU.CHI.OTHER_CHEM.LOW_ENTH.THERM.SOLAR_GEO</t>
  </si>
  <si>
    <t>FUEL_EMI.ktCO2.HU.CHI.OTHER_CHEM.LOW_ENTH.HP.AMBIENT</t>
  </si>
  <si>
    <t>FUEL_EMI.ktCO2.HU.CHI.OTHER_CHEM.LOW_ENTH.THERM.ELEC</t>
  </si>
  <si>
    <t>FUEL_EMI.ktCO2.HU.CHI.OTHER_CHEM.PROCESSING_STEAM.TOTAL.TOTAL</t>
  </si>
  <si>
    <t>FUEL_EMI.ktCO2.HU.CHI.OTHER_CHEM.PROCESSING_STEAM.STEAM.SOLIDS</t>
  </si>
  <si>
    <t>FUEL_EMI.ktCO2.HU.CHI.OTHER_CHEM.PROCESSING_STEAM.STEAM.RFG</t>
  </si>
  <si>
    <t>FUEL_EMI.ktCO2.HU.CHI.OTHER_CHEM.PROCESSING_STEAM.STEAM.LPG</t>
  </si>
  <si>
    <t>FUEL_EMI.ktCO2.HU.CHI.OTHER_CHEM.PROCESSING_STEAM.STEAM.DIESEL_LIQBIO</t>
  </si>
  <si>
    <t>FUEL_EMI.ktCO2.HU.CHI.OTHER_CHEM.PROCESSING_STEAM.STEAM.RFO</t>
  </si>
  <si>
    <t>FUEL_EMI.ktCO2.HU.CHI.OTHER_CHEM.PROCESSING_STEAM.STEAM.OTHER</t>
  </si>
  <si>
    <t>FUEL_EMI.ktCO2.HU.CHI.OTHER_CHEM.PROCESSING_STEAM.STEAM.NG_BIOGAS</t>
  </si>
  <si>
    <t>FUEL_EMI.ktCO2.HU.CHI.OTHER_CHEM.PROCESSING_STEAM.STEAM.DERIVED</t>
  </si>
  <si>
    <t>FUEL_EMI.ktCO2.HU.CHI.OTHER_CHEM.PROCESSING_STEAM.STEAM.BIOMASS_WASTE</t>
  </si>
  <si>
    <t>FUEL_EMI.ktCO2.HU.CHI.OTHER_CHEM.PROCESSING_STEAM.STEAM.STEAM_DISTR</t>
  </si>
  <si>
    <t>FUEL_EMI.ktCO2.HU.CHI.OTHER_CHEM.PROCESSING.MICROW.ELEC</t>
  </si>
  <si>
    <t>FUEL_EMI.ktCO2.HU.CHI.OTHER_CHEM.PROC_HEAT.TOTAL.TOTAL</t>
  </si>
  <si>
    <t>FUEL_EMI.ktCO2.HU.CHI.OTHER_CHEM.PROC_HEAT.THERM.TOTAL</t>
  </si>
  <si>
    <t>FUEL_EMI.ktCO2.HU.CHI.OTHER_CHEM.PROC_HEAT.THERM.SOLIDS</t>
  </si>
  <si>
    <t>FUEL_EMI.ktCO2.HU.CHI.OTHER_CHEM.PROC_HEAT.THERM.LPG</t>
  </si>
  <si>
    <t>FUEL_EMI.ktCO2.HU.CHI.OTHER_CHEM.PROC_HEAT.THERM.DIESEL_LIQBIO</t>
  </si>
  <si>
    <t>FUEL_EMI.ktCO2.HU.CHI.OTHER_CHEM.PROC_HEAT.THERM.RFO</t>
  </si>
  <si>
    <t>FUEL_EMI.ktCO2.HU.CHI.OTHER_CHEM.PROC_HEAT.THERM.NG_BIOGAS</t>
  </si>
  <si>
    <t>FUEL_EMI.ktCO2.HU.CHI.OTHER_CHEM.PROC_HEAT.ELEC.ELEC</t>
  </si>
  <si>
    <t>FUEL_EMI.ktCO2.HU.CHI.OTHER_CHEM.PROC_COOL.THERM.NG_BIOGAS</t>
  </si>
  <si>
    <t>FUEL_EMI.ktCO2.HU.CHI.OTHER_CHEM.PROC_COOL_STEAM.TOTAL.TOTAL</t>
  </si>
  <si>
    <t>FUEL_EMI.ktCO2.HU.CHI.OTHER_CHEM.PROC_COOL_STEAM.STEAM.SOLIDS</t>
  </si>
  <si>
    <t>FUEL_EMI.ktCO2.HU.CHI.OTHER_CHEM.PROC_COOL_STEAM.STEAM.RFG</t>
  </si>
  <si>
    <t>FUEL_EMI.ktCO2.HU.CHI.OTHER_CHEM.PROC_COOL_STEAM.STEAM.LPG</t>
  </si>
  <si>
    <t>FUEL_EMI.ktCO2.HU.CHI.OTHER_CHEM.PROC_COOL_STEAM.STEAM.DIESEL_LIQBIO</t>
  </si>
  <si>
    <t>FUEL_EMI.ktCO2.HU.CHI.OTHER_CHEM.PROC_COOL_STEAM.STEAM.RFO</t>
  </si>
  <si>
    <t>FUEL_EMI.ktCO2.HU.CHI.OTHER_CHEM.PROC_COOL_STEAM.STEAM.OTHER</t>
  </si>
  <si>
    <t>FUEL_EMI.ktCO2.HU.CHI.OTHER_CHEM.PROC_COOL_STEAM.STEAM.NG_BIOGAS</t>
  </si>
  <si>
    <t>FUEL_EMI.ktCO2.HU.CHI.OTHER_CHEM.PROC_COOL_STEAM.STEAM.DERIVED</t>
  </si>
  <si>
    <t>FUEL_EMI.ktCO2.HU.CHI.OTHER_CHEM.PROC_COOL_STEAM.STEAM.BIOMASS_WASTE</t>
  </si>
  <si>
    <t>FUEL_EMI.ktCO2.HU.CHI.OTHER_CHEM.PROC_COOL_STEAM.STEAM.STEAM_DISTR</t>
  </si>
  <si>
    <t>FUEL_EMI.ktCO2.HU.CHI.OTHER_CHEM.PROC_COOL.ELEC.ELEC</t>
  </si>
  <si>
    <t>FUEL_EMI.ktCO2.HU.CHI.OTHER_CHEM.GENERIC.MECH.ELEC</t>
  </si>
  <si>
    <t>PROCESS_EMI.ktCO2.HU.CHI.OTHER_CHEM</t>
  </si>
  <si>
    <t>FUEL_EMI.ktCO2.HU.CHI.PHARM.TOTAL.TOTAL.TOTAL</t>
  </si>
  <si>
    <t>FUEL_EMI.ktCO2.HU.CHI.PHARM.LIGHT.GENERIC.ELEC</t>
  </si>
  <si>
    <t>FUEL_EMI.ktCO2.HU.CHI.PHARM.AIRCOMP.GENERIC.ELEC</t>
  </si>
  <si>
    <t>FUEL_EMI.ktCO2.HU.CHI.PHARM.MOTOR.GENERIC.ELEC</t>
  </si>
  <si>
    <t>FUEL_EMI.ktCO2.HU.CHI.PHARM.FANS.GENERIC.ELEC</t>
  </si>
  <si>
    <t>FUEL_EMI.ktCO2.HU.CHI.PHARM.LOW_ENTH.TOTAL.TOTAL</t>
  </si>
  <si>
    <t>FUEL_EMI.ktCO2.HU.CHI.PHARM.LOW_ENTH.THERM.DIESEL_LIQBIO</t>
  </si>
  <si>
    <t>FUEL_EMI.ktCO2.HU.CHI.PHARM.LOW_ENTH.THERM.NG_BIOGAS</t>
  </si>
  <si>
    <t>FUEL_EMI.ktCO2.HU.CHI.PHARM.LOW_ENTH.THERM.SOLAR_GEO</t>
  </si>
  <si>
    <t>FUEL_EMI.ktCO2.HU.CHI.PHARM.LOW_ENTH.HP.AMBIENT</t>
  </si>
  <si>
    <t>FUEL_EMI.ktCO2.HU.CHI.PHARM.LOW_ENTH.THERM.ELEC</t>
  </si>
  <si>
    <t>FUEL_EMI.ktCO2.HU.CHI.PHARM.PROCESSING_STEAM.TOTAL.TOTAL</t>
  </si>
  <si>
    <t>FUEL_EMI.ktCO2.HU.CHI.PHARM.PROCESSING_STEAM.STEAM.SOLIDS</t>
  </si>
  <si>
    <t>FUEL_EMI.ktCO2.HU.CHI.PHARM.PROCESSING_STEAM.STEAM.RFG</t>
  </si>
  <si>
    <t>FUEL_EMI.ktCO2.HU.CHI.PHARM.PROCESSING_STEAM.STEAM.LPG</t>
  </si>
  <si>
    <t>FUEL_EMI.ktCO2.HU.CHI.PHARM.PROCESSING_STEAM.STEAM.DIESEL_LIQBIO</t>
  </si>
  <si>
    <t>FUEL_EMI.ktCO2.HU.CHI.PHARM.PROCESSING_STEAM.STEAM.RFO</t>
  </si>
  <si>
    <t>FUEL_EMI.ktCO2.HU.CHI.PHARM.PROCESSING_STEAM.STEAM.OTHER</t>
  </si>
  <si>
    <t>FUEL_EMI.ktCO2.HU.CHI.PHARM.PROCESSING_STEAM.STEAM.NG_BIOGAS</t>
  </si>
  <si>
    <t>FUEL_EMI.ktCO2.HU.CHI.PHARM.PROCESSING_STEAM.STEAM.DERIVED</t>
  </si>
  <si>
    <t>FUEL_EMI.ktCO2.HU.CHI.PHARM.PROCESSING_STEAM.STEAM.BIOMASS_WASTE</t>
  </si>
  <si>
    <t>FUEL_EMI.ktCO2.HU.CHI.PHARM.PROCESSING_STEAM.STEAM.STEAM_DISTR</t>
  </si>
  <si>
    <t>FUEL_EMI.ktCO2.HU.CHI.PHARM.PROCESSING.MICROW.ELEC</t>
  </si>
  <si>
    <t>FUEL_EMI.ktCO2.HU.CHI.PHARM.PROC_HEAT.TOTAL.TOTAL</t>
  </si>
  <si>
    <t>FUEL_EMI.ktCO2.HU.CHI.PHARM.PROC_HEAT.THERM.TOTAL</t>
  </si>
  <si>
    <t>FUEL_EMI.ktCO2.HU.CHI.PHARM.PROC_HEAT.THERM.SOLIDS</t>
  </si>
  <si>
    <t>FUEL_EMI.ktCO2.HU.CHI.PHARM.PROC_HEAT.THERM.LPG</t>
  </si>
  <si>
    <t>FUEL_EMI.ktCO2.HU.CHI.PHARM.PROC_HEAT.THERM.DIESEL_LIQBIO</t>
  </si>
  <si>
    <t>FUEL_EMI.ktCO2.HU.CHI.PHARM.PROC_HEAT.THERM.RFO</t>
  </si>
  <si>
    <t>FUEL_EMI.ktCO2.HU.CHI.PHARM.PROC_HEAT.THERM.NG_BIOGAS</t>
  </si>
  <si>
    <t>FUEL_EMI.ktCO2.HU.CHI.PHARM.PROC_HEAT.ELEC.ELEC</t>
  </si>
  <si>
    <t>FUEL_EMI.ktCO2.HU.CHI.PHARM.PROC_COOL.THERM.NG_BIOGAS</t>
  </si>
  <si>
    <t>FUEL_EMI.ktCO2.HU.CHI.PHARM.PROC_COOL_STEAM.TOTAL.TOTAL</t>
  </si>
  <si>
    <t>FUEL_EMI.ktCO2.HU.CHI.PHARM.PROC_COOL_STEAM.STEAM.SOLIDS</t>
  </si>
  <si>
    <t>FUEL_EMI.ktCO2.HU.CHI.PHARM.PROC_COOL_STEAM.STEAM.RFG</t>
  </si>
  <si>
    <t>FUEL_EMI.ktCO2.HU.CHI.PHARM.PROC_COOL_STEAM.STEAM.LPG</t>
  </si>
  <si>
    <t>FUEL_EMI.ktCO2.HU.CHI.PHARM.PROC_COOL_STEAM.STEAM.DIESEL_LIQBIO</t>
  </si>
  <si>
    <t>FUEL_EMI.ktCO2.HU.CHI.PHARM.PROC_COOL_STEAM.STEAM.RFO</t>
  </si>
  <si>
    <t>FUEL_EMI.ktCO2.HU.CHI.PHARM.PROC_COOL_STEAM.STEAM.OTHER</t>
  </si>
  <si>
    <t>FUEL_EMI.ktCO2.HU.CHI.PHARM.PROC_COOL_STEAM.STEAM.NG_BIOGAS</t>
  </si>
  <si>
    <t>FUEL_EMI.ktCO2.HU.CHI.PHARM.PROC_COOL_STEAM.STEAM.DERIVED</t>
  </si>
  <si>
    <t>FUEL_EMI.ktCO2.HU.CHI.PHARM.PROC_COOL_STEAM.STEAM.BIOMASS_WASTE</t>
  </si>
  <si>
    <t>FUEL_EMI.ktCO2.HU.CHI.PHARM.PROC_COOL_STEAM.STEAM.STEAM_DISTR</t>
  </si>
  <si>
    <t>FUEL_EMI.ktCO2.HU.CHI.PHARM.PROC_COOL.ELEC.ELEC</t>
  </si>
  <si>
    <t>FUEL_EMI.ktCO2.HU.CHI.PHARM.GENERIC.MECH.ELEC</t>
  </si>
  <si>
    <t>Basic chemicals (over energy consumption, without process emissions)</t>
  </si>
  <si>
    <t>Other chemicals (without process emissions)</t>
  </si>
  <si>
    <t>VA.Meuro2023.HU.NMM.CEM</t>
  </si>
  <si>
    <t>VA.Meuro2023.HU.NMM.CER</t>
  </si>
  <si>
    <t>VA.Meuro2023.HU.NMM.GLASS</t>
  </si>
  <si>
    <t>Cement (kt)</t>
  </si>
  <si>
    <t>OUTPUT.kt.HU.NMM.CEM</t>
  </si>
  <si>
    <t>Ceramics &amp; other NMM (kt bricks eq.)</t>
  </si>
  <si>
    <t>OUTPUT.kt.HU.NMM.CER</t>
  </si>
  <si>
    <t>Glass production  (kt)</t>
  </si>
  <si>
    <t>OUTPUT.kt.HU.NMM.GLASS</t>
  </si>
  <si>
    <t>CAP.kt.HU.NMM.CEM</t>
  </si>
  <si>
    <t>CAP.kt.HU.NMM.CER</t>
  </si>
  <si>
    <t>CAP.kt.HU.NMM.GLASS</t>
  </si>
  <si>
    <t>NEWCAP.kt.HU.NMM.CEM</t>
  </si>
  <si>
    <t>NEWCAP.kt.HU.NMM.CER</t>
  </si>
  <si>
    <t>NEWCAP.kt.HU.NMM.GLASS</t>
  </si>
  <si>
    <t>FEC.ktoe.HU.NMM.TOTAL.TOTAL.TOTAL.TOTAL</t>
  </si>
  <si>
    <t>FEC.ktoe.HU.NMM.TOTAL.TOTAL.TOTAL.SOLIDS</t>
  </si>
  <si>
    <t>FEC.ktoe.HU.NMM.TOTAL.TOTAL.TOTAL.RFG</t>
  </si>
  <si>
    <t>FEC.ktoe.HU.NMM.TOTAL.TOTAL.TOTAL.LPG</t>
  </si>
  <si>
    <t>FEC.ktoe.HU.NMM.TOTAL.TOTAL.TOTAL.DIESEL</t>
  </si>
  <si>
    <t>FEC.ktoe.HU.NMM.TOTAL.TOTAL.TOTAL.RFO</t>
  </si>
  <si>
    <t>FEC.ktoe.HU.NMM.TOTAL.TOTAL.TOTAL.OTHER</t>
  </si>
  <si>
    <t>FEC.ktoe.HU.NMM.TOTAL.TOTAL.TOTAL.NG</t>
  </si>
  <si>
    <t>FEC.ktoe.HU.NMM.TOTAL.TOTAL.TOTAL.DERIVED</t>
  </si>
  <si>
    <t>FEC.ktoe.HU.NMM.TOTAL.TOTAL.TOTAL.BIOMASS_WASTE</t>
  </si>
  <si>
    <t>FEC.ktoe.HU.NMM.TOTAL.TOTAL.TOTAL.BIOGAS</t>
  </si>
  <si>
    <t>FEC.ktoe.HU.NMM.TOTAL.TOTAL.TOTAL.LIQBIO</t>
  </si>
  <si>
    <t>FEC.ktoe.HU.NMM.TOTAL.TOTAL.TOTAL.SOLAR</t>
  </si>
  <si>
    <t>FEC.ktoe.HU.NMM.TOTAL.TOTAL.TOTAL.GEO</t>
  </si>
  <si>
    <t>FEC.ktoe.HU.NMM.TOTAL.TOTAL.TOTAL.AMBIENT</t>
  </si>
  <si>
    <t>FEC.ktoe.HU.NMM.TOTAL.TOTAL.TOTAL.STEAM_DISTR</t>
  </si>
  <si>
    <t>FEC.ktoe.HU.NMM.TOTAL.TOTAL.TOTAL.ELEC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</si>
  <si>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</si>
  <si>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</si>
  <si>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</si>
  <si>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FEC.ktoe.HU.NMM.CEM.TOTAL.TOTAL.TOTAL</t>
  </si>
  <si>
    <t>FEC.ktoe.HU.NMM.CEM.LIGHT.GENERIC.ELEC</t>
  </si>
  <si>
    <t>FEC.ktoe.HU.NMM.CEM.AIRCOMP.GENERIC.ELEC</t>
  </si>
  <si>
    <t>FEC.ktoe.HU.NMM.CEM.MOTOR.GENERIC.ELEC</t>
  </si>
  <si>
    <t>FEC.ktoe.HU.NMM.CEM.FANS.GENERIC.ELEC</t>
  </si>
  <si>
    <t>FEC.ktoe.HU.NMM.CEM.LOW_ENTH.TOTAL.TOTAL</t>
  </si>
  <si>
    <t>FEC.ktoe.HU.NMM.CEM.LOW_ENTH.THERM.DIESEL_LIQBIO</t>
  </si>
  <si>
    <t>FEC.ktoe.HU.NMM.CEM.LOW_ENTH.THERM.NG_BIOGAS</t>
  </si>
  <si>
    <t>FEC.ktoe.HU.NMM.CEM.LOW_ENTH.THERM.SOLAR_GEO</t>
  </si>
  <si>
    <t>FEC.ktoe.HU.NMM.CEM.LOW_ENTH.HP.AMBIENT</t>
  </si>
  <si>
    <t>FEC.ktoe.HU.NMM.CEM.LOW_ENTH.THERM.ELEC</t>
  </si>
  <si>
    <t>Cement: Grinding, milling of raw material</t>
  </si>
  <si>
    <t>FEC.ktoe.HU.NMM.CEM.GRINDING_RAW.MECH.ELEC</t>
  </si>
  <si>
    <t>Cement: Pre-heating and pre-calcination</t>
  </si>
  <si>
    <t>FEC.ktoe.HU.NMM.CEM.PREHEAT.TOTAL.TOTAL</t>
  </si>
  <si>
    <t>FEC.ktoe.HU.NMM.CEM.PREHEAT.THERM.SOLIDS</t>
  </si>
  <si>
    <t>FEC.ktoe.HU.NMM.CEM.PREHEAT.THERM.LPG</t>
  </si>
  <si>
    <t>FEC.ktoe.HU.NMM.CEM.PREHEAT.THERM.DIESEL_LIQBIO</t>
  </si>
  <si>
    <t>FEC.ktoe.HU.NMM.CEM.PREHEAT.THERM.RFO</t>
  </si>
  <si>
    <t>FEC.ktoe.HU.NMM.CEM.PREHEAT.THERM.OTHER</t>
  </si>
  <si>
    <t>FEC.ktoe.HU.NMM.CEM.PREHEAT.THERM.NG_BIOGAS</t>
  </si>
  <si>
    <t>FEC.ktoe.HU.NMM.CEM.PREHEAT.THERM.BIOMASS_WASTE</t>
  </si>
  <si>
    <t>Cement: Clinker production (kilns)</t>
  </si>
  <si>
    <t>FEC.ktoe.HU.NMM.CEM.KILN.TOTAL.TOTAL</t>
  </si>
  <si>
    <t>FEC.ktoe.HU.NMM.CEM.KILN.THERM.SOLIDS</t>
  </si>
  <si>
    <t>FEC.ktoe.HU.NMM.CEM.KILN.THERM.LPG</t>
  </si>
  <si>
    <t>FEC.ktoe.HU.NMM.CEM.KILN.THERM.DIESEL_LIQBIO</t>
  </si>
  <si>
    <t>FEC.ktoe.HU.NMM.CEM.KILN.THERM.RFO</t>
  </si>
  <si>
    <t>FEC.ktoe.HU.NMM.CEM.KILN.THERM.OTHER</t>
  </si>
  <si>
    <t>FEC.ktoe.HU.NMM.CEM.KILN.THERM.NG_BIOGAS</t>
  </si>
  <si>
    <t>FEC.ktoe.HU.NMM.CEM.KILN.THERM.BIOMASS_WASTE</t>
  </si>
  <si>
    <t>Cement: Grinding, packaging and precasting</t>
  </si>
  <si>
    <t>Cement: Grinding, packaging and precasting (electricity)</t>
  </si>
  <si>
    <t>FEC.ktoe.HU.NMM.CEM.PRECAST.MECH.ELEC</t>
  </si>
  <si>
    <t>Cement: Precasting - Steam</t>
  </si>
  <si>
    <t>FEC.ktoe.HU.NMM.CEM.PRECAST_STEAM.TOTAL.TOTAL</t>
  </si>
  <si>
    <t>FEC.ktoe.HU.NMM.CEM.PRECAST_STEAM.STEAM.SOLIDS</t>
  </si>
  <si>
    <t>FEC.ktoe.HU.NMM.CEM.PRECAST_STEAM.STEAM.RFG</t>
  </si>
  <si>
    <t>FEC.ktoe.HU.NMM.CEM.PRECAST_STEAM.STEAM.LPG</t>
  </si>
  <si>
    <t>FEC.ktoe.HU.NMM.CEM.PRECAST_STEAM.STEAM.DIESEL_LIQBIO</t>
  </si>
  <si>
    <t>FEC.ktoe.HU.NMM.CEM.PRECAST_STEAM.STEAM.RFO</t>
  </si>
  <si>
    <t>FEC.ktoe.HU.NMM.CEM.PRECAST_STEAM.STEAM.OTHER</t>
  </si>
  <si>
    <t>FEC.ktoe.HU.NMM.CEM.PRECAST_STEAM.STEAM.NG_BIOGAS</t>
  </si>
  <si>
    <t>FEC.ktoe.HU.NMM.CEM.PRECAST_STEAM.STEAM.DERIVED</t>
  </si>
  <si>
    <t>FEC.ktoe.HU.NMM.CEM.PRECAST_STEAM.STEAM.BIOMASS_WASTE</t>
  </si>
  <si>
    <t>FEC.ktoe.HU.NMM.CEM.PRECAST_STEAM.STEAM.STEAM_DISTR</t>
  </si>
  <si>
    <t>FEC.ktoe.HU.NMM.CER.TOTAL.TOTAL.TOTAL</t>
  </si>
  <si>
    <t>FEC.ktoe.HU.NMM.CER.LIGHT.GENERIC.ELEC</t>
  </si>
  <si>
    <t>FEC.ktoe.HU.NMM.CER.AIRCOMP.GENERIC.ELEC</t>
  </si>
  <si>
    <t>FEC.ktoe.HU.NMM.CER.MOTOR.GENERIC.ELEC</t>
  </si>
  <si>
    <t>FEC.ktoe.HU.NMM.CER.FANS.GENERIC.ELEC</t>
  </si>
  <si>
    <t>FEC.ktoe.HU.NMM.CER.LOW_ENTH.TOTAL.TOTAL</t>
  </si>
  <si>
    <t>FEC.ktoe.HU.NMM.CER.LOW_ENTH.THERM.DIESEL_LIQBIO</t>
  </si>
  <si>
    <t>FEC.ktoe.HU.NMM.CER.LOW_ENTH.THERM.NG_BIOGAS</t>
  </si>
  <si>
    <t>FEC.ktoe.HU.NMM.CER.LOW_ENTH.THERM.SOLAR_GEO</t>
  </si>
  <si>
    <t>FEC.ktoe.HU.NMM.CER.LOW_ENTH.HP.AMBIENT</t>
  </si>
  <si>
    <t>FEC.ktoe.HU.NMM.CER.LOW_ENTH.THERM.ELEC</t>
  </si>
  <si>
    <t>Ceramics: Mixing of raw material</t>
  </si>
  <si>
    <t>FEC.ktoe.HU.NMM.CER.MIXING.MECH.ELEC</t>
  </si>
  <si>
    <t>Ceramics: Drying and sintering of raw material</t>
  </si>
  <si>
    <t>Ceramics: Thermal drying and sintering</t>
  </si>
  <si>
    <t>FEC.ktoe.HU.NMM.CER.DRYING.TOTAL.TOTAL</t>
  </si>
  <si>
    <t>FEC.ktoe.HU.NMM.CER.DRYING.THERM.SOLIDS</t>
  </si>
  <si>
    <t>FEC.ktoe.HU.NMM.CER.DRYING.THERM.LPG</t>
  </si>
  <si>
    <t>FEC.ktoe.HU.NMM.CER.DRYING.THERM.DIESEL_LIQBIO</t>
  </si>
  <si>
    <t>FEC.ktoe.HU.NMM.CER.DRYING.THERM.RFO</t>
  </si>
  <si>
    <t>FEC.ktoe.HU.NMM.CER.DRYING.THERM.NG_BIOGAS</t>
  </si>
  <si>
    <t>Ceramics: Steam drying and sintering</t>
  </si>
  <si>
    <t>FEC.ktoe.HU.NMM.CER.DRYING_STEAM.TOTAL.TOTAL</t>
  </si>
  <si>
    <t>FEC.ktoe.HU.NMM.CER.DRYING_STEAM.STEAM.SOLIDS</t>
  </si>
  <si>
    <t>FEC.ktoe.HU.NMM.CER.DRYING_STEAM.STEAM.RFG</t>
  </si>
  <si>
    <t>FEC.ktoe.HU.NMM.CER.DRYING_STEAM.STEAM.LPG</t>
  </si>
  <si>
    <t>FEC.ktoe.HU.NMM.CER.DRYING_STEAM.STEAM.DIESEL_LIQBIO</t>
  </si>
  <si>
    <t>FEC.ktoe.HU.NMM.CER.DRYING_STEAM.STEAM.RFO</t>
  </si>
  <si>
    <t>FEC.ktoe.HU.NMM.CER.DRYING_STEAM.STEAM.OTHER</t>
  </si>
  <si>
    <t>FEC.ktoe.HU.NMM.CER.DRYING_STEAM.STEAM.NG_BIOGAS</t>
  </si>
  <si>
    <t>FEC.ktoe.HU.NMM.CER.DRYING_STEAM.STEAM.DERIVED</t>
  </si>
  <si>
    <t>FEC.ktoe.HU.NMM.CER.DRYING_STEAM.STEAM.BIOMASS_WASTE</t>
  </si>
  <si>
    <t>FEC.ktoe.HU.NMM.CER.DRYING_STEAM.STEAM.STEAM_DISTR</t>
  </si>
  <si>
    <t>Ceramics: Microwave drying and sintering</t>
  </si>
  <si>
    <t>FEC.ktoe.HU.NMM.CER.DRYING_MICROW.MICROW.ELEC</t>
  </si>
  <si>
    <t>Ceramics: Primary production process</t>
  </si>
  <si>
    <t>Ceramics: Thermal kiln</t>
  </si>
  <si>
    <t>FEC.ktoe.HU.NMM.CER.KILN_THERM.TOTAL.TOTAL</t>
  </si>
  <si>
    <t>FEC.ktoe.HU.NMM.CER.KILN_THERM.THERM.SOLIDS</t>
  </si>
  <si>
    <t>FEC.ktoe.HU.NMM.CER.KILN_THERM.THERM.LPG</t>
  </si>
  <si>
    <t>FEC.ktoe.HU.NMM.CER.KILN_THERM.THERM.DIESEL_LIQBIO</t>
  </si>
  <si>
    <t>FEC.ktoe.HU.NMM.CER.KILN_THERM.THERM.RFO</t>
  </si>
  <si>
    <t>FEC.ktoe.HU.NMM.CER.KILN_THERM.THERM.OTHER</t>
  </si>
  <si>
    <t>FEC.ktoe.HU.NMM.CER.KILN_THERM.THERM.NG_BIOGAS</t>
  </si>
  <si>
    <t>FEC.ktoe.HU.NMM.CER.KILN_THERM.THERM.BIOMASS_WASTE</t>
  </si>
  <si>
    <t>Ceramics: Electric kiln</t>
  </si>
  <si>
    <t>FEC.ktoe.HU.NMM.CER.KILN_ELEC.ELEC.ELEC</t>
  </si>
  <si>
    <t>Ceramics: Product finishing</t>
  </si>
  <si>
    <t>Ceramics: Thermal furnace</t>
  </si>
  <si>
    <t>FEC.ktoe.HU.NMM.CER.FINISHING.TOTAL.TOTAL</t>
  </si>
  <si>
    <t>FEC.ktoe.HU.NMM.CER.FINISHING.THERM.SOLIDS</t>
  </si>
  <si>
    <t>FEC.ktoe.HU.NMM.CER.FINISHING.THERM.LPG</t>
  </si>
  <si>
    <t>FEC.ktoe.HU.NMM.CER.FINISHING.THERM.DIESEL_LIQBIO</t>
  </si>
  <si>
    <t>FEC.ktoe.HU.NMM.CER.FINISHING.THERM.RFO</t>
  </si>
  <si>
    <t>FEC.ktoe.HU.NMM.CER.FINISHING.THERM.NG_BIOGAS</t>
  </si>
  <si>
    <t>Ceramics: Electric furnace</t>
  </si>
  <si>
    <t>FEC.ktoe.HU.NMM.CER.FINISHING_ELEC.ELEC.ELEC</t>
  </si>
  <si>
    <t>FEC.ktoe.HU.NMM.GLASS.TOTAL.TOTAL.TOTAL</t>
  </si>
  <si>
    <t>FEC.ktoe.HU.NMM.GLASS.LIGHT.GENERIC.ELEC</t>
  </si>
  <si>
    <t>FEC.ktoe.HU.NMM.GLASS.AIRCOMP.GENERIC.ELEC</t>
  </si>
  <si>
    <t>FEC.ktoe.HU.NMM.GLASS.MOTOR.GENERIC.ELEC</t>
  </si>
  <si>
    <t>FEC.ktoe.HU.NMM.GLASS.FANS.GENERIC.ELEC</t>
  </si>
  <si>
    <t>FEC.ktoe.HU.NMM.GLASS.LOW_ENTH.TOTAL.TOTAL</t>
  </si>
  <si>
    <t>FEC.ktoe.HU.NMM.GLASS.LOW_ENTH.THERM.DIESEL_LIQBIO</t>
  </si>
  <si>
    <t>FEC.ktoe.HU.NMM.GLASS.LOW_ENTH.THERM.NG_BIOGAS</t>
  </si>
  <si>
    <t>FEC.ktoe.HU.NMM.GLASS.LOW_ENTH.THERM.SOLAR_GEO</t>
  </si>
  <si>
    <t>FEC.ktoe.HU.NMM.GLASS.LOW_ENTH.HP.AMBIENT</t>
  </si>
  <si>
    <t>FEC.ktoe.HU.NMM.GLASS.LOW_ENTH.THERM.ELEC</t>
  </si>
  <si>
    <t>Glass: Melting tank</t>
  </si>
  <si>
    <t>Glass: Thermal melting tank</t>
  </si>
  <si>
    <t>FEC.ktoe.HU.NMM.GLASS.MELTING.TOTAL.TOTAL</t>
  </si>
  <si>
    <t>FEC.ktoe.HU.NMM.GLASS.MELTING.THERM.SOLIDS</t>
  </si>
  <si>
    <t>FEC.ktoe.HU.NMM.GLASS.MELTING.THERM.LPG</t>
  </si>
  <si>
    <t>FEC.ktoe.HU.NMM.GLASS.MELTING.THERM.DIESEL_LIQBIO</t>
  </si>
  <si>
    <t>FEC.ktoe.HU.NMM.GLASS.MELTING.THERM.RFO</t>
  </si>
  <si>
    <t>FEC.ktoe.HU.NMM.GLASS.MELTING.THERM.NG_BIOGAS</t>
  </si>
  <si>
    <t>Glass: Electric melting tank</t>
  </si>
  <si>
    <t>FEC.ktoe.HU.NMM.GLASS.MELTING_ELEC.ELEC.ELEC</t>
  </si>
  <si>
    <t>Glass: Forming</t>
  </si>
  <si>
    <t>FEC.ktoe.HU.NMM.GLASS.FORMING.ELEC.ELEC</t>
  </si>
  <si>
    <t>Glass: Annealing</t>
  </si>
  <si>
    <t>Glass: Annealing - thermal</t>
  </si>
  <si>
    <t>FEC.ktoe.HU.NMM.GLASS.ANNEALING.TOTAL.TOTAL</t>
  </si>
  <si>
    <t>FEC.ktoe.HU.NMM.GLASS.ANNEALING.THERM.SOLIDS</t>
  </si>
  <si>
    <t>FEC.ktoe.HU.NMM.GLASS.ANNEALING.THERM.LPG</t>
  </si>
  <si>
    <t>FEC.ktoe.HU.NMM.GLASS.ANNEALING.THERM.DIESEL_LIQBIO</t>
  </si>
  <si>
    <t>FEC.ktoe.HU.NMM.GLASS.ANNEALING.THERM.RFO</t>
  </si>
  <si>
    <t>FEC.ktoe.HU.NMM.GLASS.ANNEALING.THERM.NG_BIOGAS</t>
  </si>
  <si>
    <t>Glass: Annealing - electric</t>
  </si>
  <si>
    <t>FEC.ktoe.HU.NMM.GLASS.ANNEALING_ELEC.ELEC.ELEC</t>
  </si>
  <si>
    <t>Glass: Finishing processes</t>
  </si>
  <si>
    <t>FEC.ktoe.HU.NMM.GLASS.FINISHING.ELEC.ELEC</t>
  </si>
  <si>
    <t>Cement: Grinding, packaging - electric</t>
  </si>
  <si>
    <t>Cement: Precasting - steam</t>
  </si>
  <si>
    <t>UED.ktoe.HU.NMM.CEM.TOTAL.TOTAL.TOTAL</t>
  </si>
  <si>
    <t>UED.ktoe.HU.NMM.CEM.LIGHT.GENERIC.ELEC</t>
  </si>
  <si>
    <t>UED.ktoe.HU.NMM.CEM.AIRCOMP.GENERIC.ELEC</t>
  </si>
  <si>
    <t>UED.ktoe.HU.NMM.CEM.MOTOR.GENERIC.ELEC</t>
  </si>
  <si>
    <t>UED.ktoe.HU.NMM.CEM.FANS.GENERIC.ELEC</t>
  </si>
  <si>
    <t>UED.ktoe.HU.NMM.CEM.LOW_ENTH.TOTAL.TOTAL</t>
  </si>
  <si>
    <t>UED.ktoe.HU.NMM.CEM.LOW_ENTH.THERM.DIESEL_LIQBIO</t>
  </si>
  <si>
    <t>UED.ktoe.HU.NMM.CEM.LOW_ENTH.THERM.NG_BIOGAS</t>
  </si>
  <si>
    <t>UED.ktoe.HU.NMM.CEM.LOW_ENTH.THERM.SOLAR_GEO</t>
  </si>
  <si>
    <t>UED.ktoe.HU.NMM.CEM.LOW_ENTH.HP.AMBIENT</t>
  </si>
  <si>
    <t>UED.ktoe.HU.NMM.CEM.LOW_ENTH.THERM.ELEC</t>
  </si>
  <si>
    <t>UED.ktoe.HU.NMM.CEM.GRINDING_RAW.MECH.ELEC</t>
  </si>
  <si>
    <t>UED.ktoe.HU.NMM.CEM.PREHEAT.TOTAL.TOTAL</t>
  </si>
  <si>
    <t>UED.ktoe.HU.NMM.CEM.PREHEAT.THERM.SOLIDS</t>
  </si>
  <si>
    <t>UED.ktoe.HU.NMM.CEM.PREHEAT.THERM.LPG</t>
  </si>
  <si>
    <t>UED.ktoe.HU.NMM.CEM.PREHEAT.THERM.DIESEL_LIQBIO</t>
  </si>
  <si>
    <t>UED.ktoe.HU.NMM.CEM.PREHEAT.THERM.RFO</t>
  </si>
  <si>
    <t>UED.ktoe.HU.NMM.CEM.PREHEAT.THERM.OTHER</t>
  </si>
  <si>
    <t>UED.ktoe.HU.NMM.CEM.PREHEAT.THERM.NG_BIOGAS</t>
  </si>
  <si>
    <t>UED.ktoe.HU.NMM.CEM.PREHEAT.THERM.BIOMASS_WASTE</t>
  </si>
  <si>
    <t>UED.ktoe.HU.NMM.CEM.KILN.TOTAL.TOTAL</t>
  </si>
  <si>
    <t>UED.ktoe.HU.NMM.CEM.KILN.THERM.SOLIDS</t>
  </si>
  <si>
    <t>UED.ktoe.HU.NMM.CEM.KILN.THERM.LPG</t>
  </si>
  <si>
    <t>UED.ktoe.HU.NMM.CEM.KILN.THERM.DIESEL_LIQBIO</t>
  </si>
  <si>
    <t>UED.ktoe.HU.NMM.CEM.KILN.THERM.RFO</t>
  </si>
  <si>
    <t>UED.ktoe.HU.NMM.CEM.KILN.THERM.OTHER</t>
  </si>
  <si>
    <t>UED.ktoe.HU.NMM.CEM.KILN.THERM.NG_BIOGAS</t>
  </si>
  <si>
    <t>UED.ktoe.HU.NMM.CEM.KILN.THERM.BIOMASS_WASTE</t>
  </si>
  <si>
    <t>UED.ktoe.HU.NMM.CEM.PRECAST.MECH.ELEC</t>
  </si>
  <si>
    <t>UED.ktoe.HU.NMM.CEM.PRECAST_STEAM.TOTAL.TOTAL</t>
  </si>
  <si>
    <t>UED.ktoe.HU.NMM.CEM.PRECAST_STEAM.STEAM.SOLIDS</t>
  </si>
  <si>
    <t>UED.ktoe.HU.NMM.CEM.PRECAST_STEAM.STEAM.RFG</t>
  </si>
  <si>
    <t>UED.ktoe.HU.NMM.CEM.PRECAST_STEAM.STEAM.LPG</t>
  </si>
  <si>
    <t>UED.ktoe.HU.NMM.CEM.PRECAST_STEAM.STEAM.DIESEL_LIQBIO</t>
  </si>
  <si>
    <t>UED.ktoe.HU.NMM.CEM.PRECAST_STEAM.STEAM.RFO</t>
  </si>
  <si>
    <t>UED.ktoe.HU.NMM.CEM.PRECAST_STEAM.STEAM.OTHER</t>
  </si>
  <si>
    <t>UED.ktoe.HU.NMM.CEM.PRECAST_STEAM.STEAM.NG_BIOGAS</t>
  </si>
  <si>
    <t>UED.ktoe.HU.NMM.CEM.PRECAST_STEAM.STEAM.DERIVED</t>
  </si>
  <si>
    <t>UED.ktoe.HU.NMM.CEM.PRECAST_STEAM.STEAM.BIOMASS_WASTE</t>
  </si>
  <si>
    <t>UED.ktoe.HU.NMM.CEM.PRECAST_STEAM.STEAM.STEAM_DISTR</t>
  </si>
  <si>
    <t>UED.ktoe.HU.NMM.CER.TOTAL.TOTAL.TOTAL</t>
  </si>
  <si>
    <t>UED.ktoe.HU.NMM.CER.LIGHT.GENERIC.ELEC</t>
  </si>
  <si>
    <t>UED.ktoe.HU.NMM.CER.AIRCOMP.GENERIC.ELEC</t>
  </si>
  <si>
    <t>UED.ktoe.HU.NMM.CER.MOTOR.GENERIC.ELEC</t>
  </si>
  <si>
    <t>UED.ktoe.HU.NMM.CER.FANS.GENERIC.ELEC</t>
  </si>
  <si>
    <t>UED.ktoe.HU.NMM.CER.LOW_ENTH.TOTAL.TOTAL</t>
  </si>
  <si>
    <t>UED.ktoe.HU.NMM.CER.LOW_ENTH.THERM.DIESEL_LIQBIO</t>
  </si>
  <si>
    <t>UED.ktoe.HU.NMM.CER.LOW_ENTH.THERM.NG_BIOGAS</t>
  </si>
  <si>
    <t>UED.ktoe.HU.NMM.CER.LOW_ENTH.THERM.SOLAR_GEO</t>
  </si>
  <si>
    <t>UED.ktoe.HU.NMM.CER.LOW_ENTH.HP.AMBIENT</t>
  </si>
  <si>
    <t>UED.ktoe.HU.NMM.CER.LOW_ENTH.THERM.ELEC</t>
  </si>
  <si>
    <t>UED.ktoe.HU.NMM.CER.MIXING.MECH.ELEC</t>
  </si>
  <si>
    <t>UED.ktoe.HU.NMM.CER.DRYING.TOTAL.TOTAL</t>
  </si>
  <si>
    <t>UED.ktoe.HU.NMM.CER.DRYING.THERM.SOLIDS</t>
  </si>
  <si>
    <t>UED.ktoe.HU.NMM.CER.DRYING.THERM.LPG</t>
  </si>
  <si>
    <t>UED.ktoe.HU.NMM.CER.DRYING.THERM.DIESEL_LIQBIO</t>
  </si>
  <si>
    <t>UED.ktoe.HU.NMM.CER.DRYING.THERM.RFO</t>
  </si>
  <si>
    <t>UED.ktoe.HU.NMM.CER.DRYING.THERM.NG_BIOGAS</t>
  </si>
  <si>
    <t>UED.ktoe.HU.NMM.CER.DRYING_STEAM.TOTAL.TOTAL</t>
  </si>
  <si>
    <t>UED.ktoe.HU.NMM.CER.DRYING_STEAM.STEAM.SOLIDS</t>
  </si>
  <si>
    <t>UED.ktoe.HU.NMM.CER.DRYING_STEAM.STEAM.RFG</t>
  </si>
  <si>
    <t>UED.ktoe.HU.NMM.CER.DRYING_STEAM.STEAM.LPG</t>
  </si>
  <si>
    <t>UED.ktoe.HU.NMM.CER.DRYING_STEAM.STEAM.DIESEL_LIQBIO</t>
  </si>
  <si>
    <t>UED.ktoe.HU.NMM.CER.DRYING_STEAM.STEAM.RFO</t>
  </si>
  <si>
    <t>UED.ktoe.HU.NMM.CER.DRYING_STEAM.STEAM.OTHER</t>
  </si>
  <si>
    <t>UED.ktoe.HU.NMM.CER.DRYING_STEAM.STEAM.NG_BIOGAS</t>
  </si>
  <si>
    <t>UED.ktoe.HU.NMM.CER.DRYING_STEAM.STEAM.DERIVED</t>
  </si>
  <si>
    <t>UED.ktoe.HU.NMM.CER.DRYING_STEAM.STEAM.BIOMASS_WASTE</t>
  </si>
  <si>
    <t>UED.ktoe.HU.NMM.CER.DRYING_STEAM.STEAM.STEAM_DISTR</t>
  </si>
  <si>
    <t>UED.ktoe.HU.NMM.CER.DRYING_MICROW.MICROW.ELEC</t>
  </si>
  <si>
    <t>UED.ktoe.HU.NMM.CER.KILN_THERM.TOTAL.TOTAL</t>
  </si>
  <si>
    <t>UED.ktoe.HU.NMM.CER.KILN_THERM.THERM.SOLIDS</t>
  </si>
  <si>
    <t>UED.ktoe.HU.NMM.CER.KILN_THERM.THERM.LPG</t>
  </si>
  <si>
    <t>UED.ktoe.HU.NMM.CER.KILN_THERM.THERM.DIESEL_LIQBIO</t>
  </si>
  <si>
    <t>UED.ktoe.HU.NMM.CER.KILN_THERM.THERM.RFO</t>
  </si>
  <si>
    <t>UED.ktoe.HU.NMM.CER.KILN_THERM.THERM.OTHER</t>
  </si>
  <si>
    <t>UED.ktoe.HU.NMM.CER.KILN_THERM.THERM.NG_BIOGAS</t>
  </si>
  <si>
    <t>UED.ktoe.HU.NMM.CER.KILN_THERM.THERM.BIOMASS_WASTE</t>
  </si>
  <si>
    <t>UED.ktoe.HU.NMM.CER.KILN_ELEC.ELEC.ELEC</t>
  </si>
  <si>
    <t>UED.ktoe.HU.NMM.CER.FINISHING.TOTAL.TOTAL</t>
  </si>
  <si>
    <t>UED.ktoe.HU.NMM.CER.FINISHING.THERM.SOLIDS</t>
  </si>
  <si>
    <t>UED.ktoe.HU.NMM.CER.FINISHING.THERM.LPG</t>
  </si>
  <si>
    <t>UED.ktoe.HU.NMM.CER.FINISHING.THERM.DIESEL_LIQBIO</t>
  </si>
  <si>
    <t>UED.ktoe.HU.NMM.CER.FINISHING.THERM.RFO</t>
  </si>
  <si>
    <t>UED.ktoe.HU.NMM.CER.FINISHING.THERM.NG_BIOGAS</t>
  </si>
  <si>
    <t>UED.ktoe.HU.NMM.CER.FINISHING_ELEC.ELEC.ELEC</t>
  </si>
  <si>
    <t>UED.ktoe.HU.NMM.GLASS.TOTAL.TOTAL.TOTAL</t>
  </si>
  <si>
    <t>UED.ktoe.HU.NMM.GLASS.LIGHT.GENERIC.ELEC</t>
  </si>
  <si>
    <t>UED.ktoe.HU.NMM.GLASS.AIRCOMP.GENERIC.ELEC</t>
  </si>
  <si>
    <t>UED.ktoe.HU.NMM.GLASS.MOTOR.GENERIC.ELEC</t>
  </si>
  <si>
    <t>UED.ktoe.HU.NMM.GLASS.FANS.GENERIC.ELEC</t>
  </si>
  <si>
    <t>UED.ktoe.HU.NMM.GLASS.LOW_ENTH.TOTAL.TOTAL</t>
  </si>
  <si>
    <t>UED.ktoe.HU.NMM.GLASS.LOW_ENTH.THERM.DIESEL_LIQBIO</t>
  </si>
  <si>
    <t>UED.ktoe.HU.NMM.GLASS.LOW_ENTH.THERM.NG_BIOGAS</t>
  </si>
  <si>
    <t>UED.ktoe.HU.NMM.GLASS.LOW_ENTH.THERM.SOLAR_GEO</t>
  </si>
  <si>
    <t>UED.ktoe.HU.NMM.GLASS.LOW_ENTH.HP.AMBIENT</t>
  </si>
  <si>
    <t>UED.ktoe.HU.NMM.GLASS.LOW_ENTH.THERM.ELEC</t>
  </si>
  <si>
    <t>UED.ktoe.HU.NMM.GLASS.MELTING.TOTAL.TOTAL</t>
  </si>
  <si>
    <t>UED.ktoe.HU.NMM.GLASS.MELTING.THERM.SOLIDS</t>
  </si>
  <si>
    <t>UED.ktoe.HU.NMM.GLASS.MELTING.THERM.LPG</t>
  </si>
  <si>
    <t>UED.ktoe.HU.NMM.GLASS.MELTING.THERM.DIESEL_LIQBIO</t>
  </si>
  <si>
    <t>UED.ktoe.HU.NMM.GLASS.MELTING.THERM.RFO</t>
  </si>
  <si>
    <t>UED.ktoe.HU.NMM.GLASS.MELTING.THERM.NG_BIOGAS</t>
  </si>
  <si>
    <t>UED.ktoe.HU.NMM.GLASS.MELTING_ELEC.ELEC.ELEC</t>
  </si>
  <si>
    <t>UED.ktoe.HU.NMM.GLASS.FORMING.ELEC.ELEC</t>
  </si>
  <si>
    <t>UED.ktoe.HU.NMM.GLASS.ANNEALING.TOTAL.TOTAL</t>
  </si>
  <si>
    <t>UED.ktoe.HU.NMM.GLASS.ANNEALING.THERM.SOLIDS</t>
  </si>
  <si>
    <t>UED.ktoe.HU.NMM.GLASS.ANNEALING.THERM.LPG</t>
  </si>
  <si>
    <t>UED.ktoe.HU.NMM.GLASS.ANNEALING.THERM.DIESEL_LIQBIO</t>
  </si>
  <si>
    <t>UED.ktoe.HU.NMM.GLASS.ANNEALING.THERM.RFO</t>
  </si>
  <si>
    <t>UED.ktoe.HU.NMM.GLASS.ANNEALING.THERM.NG_BIOGAS</t>
  </si>
  <si>
    <t>UED.ktoe.HU.NMM.GLASS.ANNEALING_ELEC.ELEC.ELEC</t>
  </si>
  <si>
    <t>UED.ktoe.HU.NMM.GLASS.FINISHING.ELEC.ELEC</t>
  </si>
  <si>
    <t>FUEL_EMI.ktCO2.HU.NMM.CEM.LIGHT.GENERIC.ELEC</t>
  </si>
  <si>
    <t>FUEL_EMI.ktCO2.HU.NMM.CEM.AIRCOMP.GENERIC.ELEC</t>
  </si>
  <si>
    <t>FUEL_EMI.ktCO2.HU.NMM.CEM.MOTOR.GENERIC.ELEC</t>
  </si>
  <si>
    <t>FUEL_EMI.ktCO2.HU.NMM.CEM.FANS.GENERIC.ELEC</t>
  </si>
  <si>
    <t>FUEL_EMI.ktCO2.HU.NMM.CEM.LOW_ENTH.TOTAL.TOTAL</t>
  </si>
  <si>
    <t>FUEL_EMI.ktCO2.HU.NMM.CEM.LOW_ENTH.THERM.DIESEL_LIQBIO</t>
  </si>
  <si>
    <t>FUEL_EMI.ktCO2.HU.NMM.CEM.LOW_ENTH.THERM.NG_BIOGAS</t>
  </si>
  <si>
    <t>FUEL_EMI.ktCO2.HU.NMM.CEM.LOW_ENTH.THERM.SOLAR_GEO</t>
  </si>
  <si>
    <t>FUEL_EMI.ktCO2.HU.NMM.CEM.LOW_ENTH.HP.AMBIENT</t>
  </si>
  <si>
    <t>FUEL_EMI.ktCO2.HU.NMM.CEM.LOW_ENTH.THERM.ELEC</t>
  </si>
  <si>
    <t>FUEL_EMI.ktCO2.HU.NMM.CEM.GRINDING_RAW.MECH.ELEC</t>
  </si>
  <si>
    <t>FUEL_EMI.ktCO2.HU.NMM.CEM.PREHEAT.TOTAL.TOTAL</t>
  </si>
  <si>
    <t>FUEL_EMI.ktCO2.HU.NMM.CEM.PREHEAT.THERM.SOLIDS</t>
  </si>
  <si>
    <t>FUEL_EMI.ktCO2.HU.NMM.CEM.PREHEAT.THERM.LPG</t>
  </si>
  <si>
    <t>FUEL_EMI.ktCO2.HU.NMM.CEM.PREHEAT.THERM.DIESEL_LIQBIO</t>
  </si>
  <si>
    <t>FUEL_EMI.ktCO2.HU.NMM.CEM.PREHEAT.THERM.RFO</t>
  </si>
  <si>
    <t>FUEL_EMI.ktCO2.HU.NMM.CEM.PREHEAT.THERM.OTHER</t>
  </si>
  <si>
    <t>FUEL_EMI.ktCO2.HU.NMM.CEM.PREHEAT.THERM.NG_BIOGAS</t>
  </si>
  <si>
    <t>FUEL_EMI.ktCO2.HU.NMM.CEM.PREHEAT.THERM.BIOMASS_WASTE</t>
  </si>
  <si>
    <t>FUEL_EMI.ktCO2.HU.NMM.CEM.KILN.TOTAL.TOTAL</t>
  </si>
  <si>
    <t>FUEL_EMI.ktCO2.HU.NMM.CEM.KILN.THERM.SOLIDS</t>
  </si>
  <si>
    <t>FUEL_EMI.ktCO2.HU.NMM.CEM.KILN.THERM.LPG</t>
  </si>
  <si>
    <t>FUEL_EMI.ktCO2.HU.NMM.CEM.KILN.THERM.DIESEL_LIQBIO</t>
  </si>
  <si>
    <t>FUEL_EMI.ktCO2.HU.NMM.CEM.KILN.THERM.RFO</t>
  </si>
  <si>
    <t>FUEL_EMI.ktCO2.HU.NMM.CEM.KILN.THERM.OTHER</t>
  </si>
  <si>
    <t>FUEL_EMI.ktCO2.HU.NMM.CEM.KILN.THERM.NG_BIOGAS</t>
  </si>
  <si>
    <t>FUEL_EMI.ktCO2.HU.NMM.CEM.KILN.THERM.BIOMASS_WASTE</t>
  </si>
  <si>
    <t>FUEL_EMI.ktCO2.HU.NMM.CEM.PRECAST.MECH.ELEC</t>
  </si>
  <si>
    <t>FUEL_EMI.ktCO2.HU.NMM.CEM.PRECAST_STEAM.TOTAL.TOTAL</t>
  </si>
  <si>
    <t>FUEL_EMI.ktCO2.HU.NMM.CEM.PRECAST_STEAM.STEAM.SOLIDS</t>
  </si>
  <si>
    <t>FUEL_EMI.ktCO2.HU.NMM.CEM.PRECAST_STEAM.STEAM.RFG</t>
  </si>
  <si>
    <t>FUEL_EMI.ktCO2.HU.NMM.CEM.PRECAST_STEAM.STEAM.LPG</t>
  </si>
  <si>
    <t>FUEL_EMI.ktCO2.HU.NMM.CEM.PRECAST_STEAM.STEAM.DIESEL_LIQBIO</t>
  </si>
  <si>
    <t>FUEL_EMI.ktCO2.HU.NMM.CEM.PRECAST_STEAM.STEAM.RFO</t>
  </si>
  <si>
    <t>FUEL_EMI.ktCO2.HU.NMM.CEM.PRECAST_STEAM.STEAM.OTHER</t>
  </si>
  <si>
    <t>FUEL_EMI.ktCO2.HU.NMM.CEM.PRECAST_STEAM.STEAM.NG_BIOGAS</t>
  </si>
  <si>
    <t>FUEL_EMI.ktCO2.HU.NMM.CEM.PRECAST_STEAM.STEAM.DERIVED</t>
  </si>
  <si>
    <t>FUEL_EMI.ktCO2.HU.NMM.CEM.PRECAST_STEAM.STEAM.BIOMASS_WASTE</t>
  </si>
  <si>
    <t>FUEL_EMI.ktCO2.HU.NMM.CEM.PRECAST_STEAM.STEAM.STEAM_DISTR</t>
  </si>
  <si>
    <t>PROCESS_EMI.ktCO2.HU.NMM.CEM</t>
  </si>
  <si>
    <t>FUEL_EMI.ktCO2.HU.NMM.CER.LIGHT.GENERIC.ELEC</t>
  </si>
  <si>
    <t>FUEL_EMI.ktCO2.HU.NMM.CER.AIRCOMP.GENERIC.ELEC</t>
  </si>
  <si>
    <t>FUEL_EMI.ktCO2.HU.NMM.CER.MOTOR.GENERIC.ELEC</t>
  </si>
  <si>
    <t>FUEL_EMI.ktCO2.HU.NMM.CER.FANS.GENERIC.ELEC</t>
  </si>
  <si>
    <t>FUEL_EMI.ktCO2.HU.NMM.CER.LOW_ENTH.TOTAL.TOTAL</t>
  </si>
  <si>
    <t>FUEL_EMI.ktCO2.HU.NMM.CER.LOW_ENTH.THERM.DIESEL_LIQBIO</t>
  </si>
  <si>
    <t>FUEL_EMI.ktCO2.HU.NMM.CER.LOW_ENTH.THERM.NG_BIOGAS</t>
  </si>
  <si>
    <t>FUEL_EMI.ktCO2.HU.NMM.CER.LOW_ENTH.THERM.SOLAR_GEO</t>
  </si>
  <si>
    <t>FUEL_EMI.ktCO2.HU.NMM.CER.LOW_ENTH.HP.AMBIENT</t>
  </si>
  <si>
    <t>FUEL_EMI.ktCO2.HU.NMM.CER.LOW_ENTH.THERM.ELEC</t>
  </si>
  <si>
    <t>FUEL_EMI.ktCO2.HU.NMM.CER.MIXING.MECH.ELEC</t>
  </si>
  <si>
    <t>FUEL_EMI.ktCO2.HU.NMM.CER.DRYING.TOTAL.TOTAL</t>
  </si>
  <si>
    <t>FUEL_EMI.ktCO2.HU.NMM.CER.DRYING.THERM.SOLIDS</t>
  </si>
  <si>
    <t>FUEL_EMI.ktCO2.HU.NMM.CER.DRYING.THERM.LPG</t>
  </si>
  <si>
    <t>FUEL_EMI.ktCO2.HU.NMM.CER.DRYING.THERM.DIESEL_LIQBIO</t>
  </si>
  <si>
    <t>FUEL_EMI.ktCO2.HU.NMM.CER.DRYING.THERM.RFO</t>
  </si>
  <si>
    <t>FUEL_EMI.ktCO2.HU.NMM.CER.DRYING.THERM.NG_BIOGAS</t>
  </si>
  <si>
    <t>FUEL_EMI.ktCO2.HU.NMM.CER.DRYING_STEAM.TOTAL.TOTAL</t>
  </si>
  <si>
    <t>FUEL_EMI.ktCO2.HU.NMM.CER.DRYING_STEAM.STEAM.SOLIDS</t>
  </si>
  <si>
    <t>FUEL_EMI.ktCO2.HU.NMM.CER.DRYING_STEAM.STEAM.RFG</t>
  </si>
  <si>
    <t>FUEL_EMI.ktCO2.HU.NMM.CER.DRYING_STEAM.STEAM.LPG</t>
  </si>
  <si>
    <t>FUEL_EMI.ktCO2.HU.NMM.CER.DRYING_STEAM.STEAM.DIESEL_LIQBIO</t>
  </si>
  <si>
    <t>FUEL_EMI.ktCO2.HU.NMM.CER.DRYING_STEAM.STEAM.RFO</t>
  </si>
  <si>
    <t>FUEL_EMI.ktCO2.HU.NMM.CER.DRYING_STEAM.STEAM.OTHER</t>
  </si>
  <si>
    <t>FUEL_EMI.ktCO2.HU.NMM.CER.DRYING_STEAM.STEAM.NG_BIOGAS</t>
  </si>
  <si>
    <t>FUEL_EMI.ktCO2.HU.NMM.CER.DRYING_STEAM.STEAM.DERIVED</t>
  </si>
  <si>
    <t>FUEL_EMI.ktCO2.HU.NMM.CER.DRYING_STEAM.STEAM.BIOMASS_WASTE</t>
  </si>
  <si>
    <t>FUEL_EMI.ktCO2.HU.NMM.CER.DRYING_STEAM.STEAM.STEAM_DISTR</t>
  </si>
  <si>
    <t>FUEL_EMI.ktCO2.HU.NMM.CER.DRYING_MICROW.MICROW.ELEC</t>
  </si>
  <si>
    <t>FUEL_EMI.ktCO2.HU.NMM.CER.KILN_THERM.TOTAL.TOTAL</t>
  </si>
  <si>
    <t>FUEL_EMI.ktCO2.HU.NMM.CER.KILN_THERM.THERM.SOLIDS</t>
  </si>
  <si>
    <t>FUEL_EMI.ktCO2.HU.NMM.CER.KILN_THERM.THERM.LPG</t>
  </si>
  <si>
    <t>FUEL_EMI.ktCO2.HU.NMM.CER.KILN_THERM.THERM.DIESEL_LIQBIO</t>
  </si>
  <si>
    <t>FUEL_EMI.ktCO2.HU.NMM.CER.KILN_THERM.THERM.RFO</t>
  </si>
  <si>
    <t>FUEL_EMI.ktCO2.HU.NMM.CER.KILN_THERM.THERM.OTHER</t>
  </si>
  <si>
    <t>FUEL_EMI.ktCO2.HU.NMM.CER.KILN_THERM.THERM.NG_BIOGAS</t>
  </si>
  <si>
    <t>FUEL_EMI.ktCO2.HU.NMM.CER.KILN_THERM.THERM.BIOMASS_WASTE</t>
  </si>
  <si>
    <t>FUEL_EMI.ktCO2.HU.NMM.CER.KILN_ELEC.ELEC.ELEC</t>
  </si>
  <si>
    <t>FUEL_EMI.ktCO2.HU.NMM.CER.FINISHING.TOTAL.TOTAL</t>
  </si>
  <si>
    <t>FUEL_EMI.ktCO2.HU.NMM.CER.FINISHING.THERM.SOLIDS</t>
  </si>
  <si>
    <t>FUEL_EMI.ktCO2.HU.NMM.CER.FINISHING.THERM.LPG</t>
  </si>
  <si>
    <t>FUEL_EMI.ktCO2.HU.NMM.CER.FINISHING.THERM.DIESEL_LIQBIO</t>
  </si>
  <si>
    <t>FUEL_EMI.ktCO2.HU.NMM.CER.FINISHING.THERM.RFO</t>
  </si>
  <si>
    <t>FUEL_EMI.ktCO2.HU.NMM.CER.FINISHING.THERM.NG_BIOGAS</t>
  </si>
  <si>
    <t>FUEL_EMI.ktCO2.HU.NMM.CER.FINISHING_ELEC.ELEC.ELEC</t>
  </si>
  <si>
    <t>PROCESS_EMI.ktCO2.HU.NMM.CER</t>
  </si>
  <si>
    <t>FUEL_EMI.ktCO2.HU.NMM.GLASS.LIGHT.GENERIC.ELEC</t>
  </si>
  <si>
    <t>FUEL_EMI.ktCO2.HU.NMM.GLASS.AIRCOMP.GENERIC.ELEC</t>
  </si>
  <si>
    <t>FUEL_EMI.ktCO2.HU.NMM.GLASS.MOTOR.GENERIC.ELEC</t>
  </si>
  <si>
    <t>FUEL_EMI.ktCO2.HU.NMM.GLASS.FANS.GENERIC.ELEC</t>
  </si>
  <si>
    <t>FUEL_EMI.ktCO2.HU.NMM.GLASS.LOW_ENTH.TOTAL.TOTAL</t>
  </si>
  <si>
    <t>FUEL_EMI.ktCO2.HU.NMM.GLASS.LOW_ENTH.THERM.DIESEL_LIQBIO</t>
  </si>
  <si>
    <t>FUEL_EMI.ktCO2.HU.NMM.GLASS.LOW_ENTH.THERM.NG_BIOGAS</t>
  </si>
  <si>
    <t>FUEL_EMI.ktCO2.HU.NMM.GLASS.LOW_ENTH.THERM.SOLAR_GEO</t>
  </si>
  <si>
    <t>FUEL_EMI.ktCO2.HU.NMM.GLASS.LOW_ENTH.HP.AMBIENT</t>
  </si>
  <si>
    <t>FUEL_EMI.ktCO2.HU.NMM.GLASS.LOW_ENTH.THERM.ELEC</t>
  </si>
  <si>
    <t>FUEL_EMI.ktCO2.HU.NMM.GLASS.MELTING.TOTAL.TOTAL</t>
  </si>
  <si>
    <t>FUEL_EMI.ktCO2.HU.NMM.GLASS.MELTING.THERM.SOLIDS</t>
  </si>
  <si>
    <t>FUEL_EMI.ktCO2.HU.NMM.GLASS.MELTING.THERM.LPG</t>
  </si>
  <si>
    <t>FUEL_EMI.ktCO2.HU.NMM.GLASS.MELTING.THERM.DIESEL_LIQBIO</t>
  </si>
  <si>
    <t>FUEL_EMI.ktCO2.HU.NMM.GLASS.MELTING.THERM.RFO</t>
  </si>
  <si>
    <t>FUEL_EMI.ktCO2.HU.NMM.GLASS.MELTING.THERM.NG_BIOGAS</t>
  </si>
  <si>
    <t>FUEL_EMI.ktCO2.HU.NMM.GLASS.MELTING_ELEC.ELEC.ELEC</t>
  </si>
  <si>
    <t>FUEL_EMI.ktCO2.HU.NMM.GLASS.FORMING.ELEC.ELEC</t>
  </si>
  <si>
    <t>FUEL_EMI.ktCO2.HU.NMM.GLASS.ANNEALING.TOTAL.TOTAL</t>
  </si>
  <si>
    <t>FUEL_EMI.ktCO2.HU.NMM.GLASS.ANNEALING.THERM.SOLIDS</t>
  </si>
  <si>
    <t>FUEL_EMI.ktCO2.HU.NMM.GLASS.ANNEALING.THERM.LPG</t>
  </si>
  <si>
    <t>FUEL_EMI.ktCO2.HU.NMM.GLASS.ANNEALING.THERM.DIESEL_LIQBIO</t>
  </si>
  <si>
    <t>FUEL_EMI.ktCO2.HU.NMM.GLASS.ANNEALING.THERM.RFO</t>
  </si>
  <si>
    <t>FUEL_EMI.ktCO2.HU.NMM.GLASS.ANNEALING.THERM.NG_BIOGAS</t>
  </si>
  <si>
    <t>FUEL_EMI.ktCO2.HU.NMM.GLASS.ANNEALING_ELEC.ELEC.ELEC</t>
  </si>
  <si>
    <t>FUEL_EMI.ktCO2.HU.NMM.GLASS.FINISHING.ELEC.ELEC</t>
  </si>
  <si>
    <t>PROCESS_EMI.ktCO2.HU.NMM.GLASS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</si>
  <si>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</si>
  <si>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</si>
  <si>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</si>
  <si>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</si>
  <si>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</si>
  <si>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VA.Meuro2023.HU.PPA.PULP</t>
  </si>
  <si>
    <t>VA.Meuro2023.HU.PPA.PAPER</t>
  </si>
  <si>
    <t>VA.Meuro2023.HU.PPA.PRINT</t>
  </si>
  <si>
    <t>Pulp production (kt)</t>
  </si>
  <si>
    <t>OUTPUT.kt.HU.PPA.PULP</t>
  </si>
  <si>
    <t>Paper production  (kt)</t>
  </si>
  <si>
    <t>OUTPUT.kt.HU.PPA.PAPER</t>
  </si>
  <si>
    <t>Printing and media reproduction (kt paper eq.)</t>
  </si>
  <si>
    <t>OUTPUT.kt.HU.PPA.PRINT</t>
  </si>
  <si>
    <t>CAP.kt.HU.PPA.PULP</t>
  </si>
  <si>
    <t>CAP.kt.HU.PPA.PAPER</t>
  </si>
  <si>
    <t>CAP.kt.HU.PPA.PRINT</t>
  </si>
  <si>
    <t>NEWCAP.kt.HU.PPA.PULP</t>
  </si>
  <si>
    <t>NEWCAP.kt.HU.PPA.PAPER</t>
  </si>
  <si>
    <t>NEWCAP.kt.HU.PPA.PRINT</t>
  </si>
  <si>
    <t>FEC.ktoe.HU.PPA.TOTAL.TOTAL.TOTAL.TOTAL</t>
  </si>
  <si>
    <t>FEC.ktoe.HU.PPA.TOTAL.TOTAL.TOTAL.SOLIDS</t>
  </si>
  <si>
    <t>FEC.ktoe.HU.PPA.TOTAL.TOTAL.TOTAL.RFG</t>
  </si>
  <si>
    <t>FEC.ktoe.HU.PPA.TOTAL.TOTAL.TOTAL.LPG</t>
  </si>
  <si>
    <t>FEC.ktoe.HU.PPA.TOTAL.TOTAL.TOTAL.DIESEL</t>
  </si>
  <si>
    <t>FEC.ktoe.HU.PPA.TOTAL.TOTAL.TOTAL.RFO</t>
  </si>
  <si>
    <t>FEC.ktoe.HU.PPA.TOTAL.TOTAL.TOTAL.OTHER</t>
  </si>
  <si>
    <t>FEC.ktoe.HU.PPA.TOTAL.TOTAL.TOTAL.NG</t>
  </si>
  <si>
    <t>FEC.ktoe.HU.PPA.TOTAL.TOTAL.TOTAL.DERIVED</t>
  </si>
  <si>
    <t>FEC.ktoe.HU.PPA.TOTAL.TOTAL.TOTAL.BIOMASS_WASTE</t>
  </si>
  <si>
    <t>FEC.ktoe.HU.PPA.TOTAL.TOTAL.TOTAL.BIOGAS</t>
  </si>
  <si>
    <t>FEC.ktoe.HU.PPA.TOTAL.TOTAL.TOTAL.LIQBIO</t>
  </si>
  <si>
    <t>FEC.ktoe.HU.PPA.TOTAL.TOTAL.TOTAL.SOLAR</t>
  </si>
  <si>
    <t>FEC.ktoe.HU.PPA.TOTAL.TOTAL.TOTAL.GEO</t>
  </si>
  <si>
    <t>FEC.ktoe.HU.PPA.TOTAL.TOTAL.TOTAL.AMBIENT</t>
  </si>
  <si>
    <t>FEC.ktoe.HU.PPA.TOTAL.TOTAL.TOTAL.STEAM_DISTR</t>
  </si>
  <si>
    <t>FEC.ktoe.HU.PPA.TOTAL.TOTAL.TOTAL.ELEC</t>
  </si>
  <si>
    <t>FEC.ktoe.HU.PPA.PULP.TOTAL.TOTAL.TOTAL</t>
  </si>
  <si>
    <t>FEC.ktoe.HU.PPA.PULP.LIGHT.GENERIC.ELEC</t>
  </si>
  <si>
    <t>FEC.ktoe.HU.PPA.PULP.AIRCOMP.GENERIC.ELEC</t>
  </si>
  <si>
    <t>FEC.ktoe.HU.PPA.PULP.MOTOR.GENERIC.ELEC</t>
  </si>
  <si>
    <t>FEC.ktoe.HU.PPA.PULP.FANS.GENERIC.ELEC</t>
  </si>
  <si>
    <t>FEC.ktoe.HU.PPA.PULP.LOW_ENTH.TOTAL.TOTAL</t>
  </si>
  <si>
    <t>FEC.ktoe.HU.PPA.PULP.LOW_ENTH.THERM.DIESEL_LIQBIO</t>
  </si>
  <si>
    <t>FEC.ktoe.HU.PPA.PULP.LOW_ENTH.THERM.NG_BIOGAS</t>
  </si>
  <si>
    <t>FEC.ktoe.HU.PPA.PULP.LOW_ENTH.THERM.SOLAR_GEO</t>
  </si>
  <si>
    <t>FEC.ktoe.HU.PPA.PULP.LOW_ENTH.HP.AMBIENT</t>
  </si>
  <si>
    <t>FEC.ktoe.HU.PPA.PULP.LOW_ENTH.THERM.ELEC</t>
  </si>
  <si>
    <t>Pulp: Wood preparation, grinding</t>
  </si>
  <si>
    <t>FEC.ktoe.HU.PPA.PULP.PREPARATION.MECH.ELEC</t>
  </si>
  <si>
    <t>Pulp: Pulping</t>
  </si>
  <si>
    <t>Pulp: Pulping thermal</t>
  </si>
  <si>
    <t>FEC.ktoe.HU.PPA.PULP.PULPING.TOTAL.TOTAL</t>
  </si>
  <si>
    <t>FEC.ktoe.HU.PPA.PULP.PULPING.STEAM.SOLIDS</t>
  </si>
  <si>
    <t>FEC.ktoe.HU.PPA.PULP.PULPING.STEAM.RFG</t>
  </si>
  <si>
    <t>FEC.ktoe.HU.PPA.PULP.PULPING.STEAM.LPG</t>
  </si>
  <si>
    <t>FEC.ktoe.HU.PPA.PULP.PULPING.STEAM.DIESEL_LIQBIO</t>
  </si>
  <si>
    <t>FEC.ktoe.HU.PPA.PULP.PULPING.STEAM.RFO</t>
  </si>
  <si>
    <t>FEC.ktoe.HU.PPA.PULP.PULPING.STEAM.OTHER</t>
  </si>
  <si>
    <t>FEC.ktoe.HU.PPA.PULP.PULPING.STEAM.NG_BIOGAS</t>
  </si>
  <si>
    <t>FEC.ktoe.HU.PPA.PULP.PULPING.STEAM.DERIVED</t>
  </si>
  <si>
    <t>FEC.ktoe.HU.PPA.PULP.PULPING.STEAM.BIOMASS_WASTE</t>
  </si>
  <si>
    <t>FEC.ktoe.HU.PPA.PULP.PULPING.STEAM.STEAM_DISTR</t>
  </si>
  <si>
    <t>Pulp: Pulping electric</t>
  </si>
  <si>
    <t>FEC.ktoe.HU.PPA.PULP.PULPING_MECH.MECH.ELEC</t>
  </si>
  <si>
    <t>Pulp: Cleaning</t>
  </si>
  <si>
    <t>FEC.ktoe.HU.PPA.PULP.BLEACHING.THERM.ELEC</t>
  </si>
  <si>
    <t>FEC.ktoe.HU.PPA.PAPER.TOTAL.TOTAL.TOTAL</t>
  </si>
  <si>
    <t>FEC.ktoe.HU.PPA.PAPER.LIGHT.GENERIC.ELEC</t>
  </si>
  <si>
    <t>FEC.ktoe.HU.PPA.PAPER.AIRCOMP.GENERIC.ELEC</t>
  </si>
  <si>
    <t>FEC.ktoe.HU.PPA.PAPER.MOTOR.GENERIC.ELEC</t>
  </si>
  <si>
    <t>FEC.ktoe.HU.PPA.PAPER.FANS.GENERIC.ELEC</t>
  </si>
  <si>
    <t>FEC.ktoe.HU.PPA.PAPER.LOW_ENTH.TOTAL.TOTAL</t>
  </si>
  <si>
    <t>FEC.ktoe.HU.PPA.PAPER.LOW_ENTH.THERM.DIESEL_LIQBIO</t>
  </si>
  <si>
    <t>FEC.ktoe.HU.PPA.PAPER.LOW_ENTH.THERM.NG_BIOGAS</t>
  </si>
  <si>
    <t>FEC.ktoe.HU.PPA.PAPER.LOW_ENTH.THERM.SOLAR_GEO</t>
  </si>
  <si>
    <t>FEC.ktoe.HU.PPA.PAPER.LOW_ENTH.HP.AMBIENT</t>
  </si>
  <si>
    <t>FEC.ktoe.HU.PPA.PAPER.LOW_ENTH.THERM.ELEC</t>
  </si>
  <si>
    <t>Paper: Stock preparation</t>
  </si>
  <si>
    <t>Paper: Stock preparation - Thermal</t>
  </si>
  <si>
    <t>FEC.ktoe.HU.PPA.PAPER.PREPARATION.TOTAL.TOTAL</t>
  </si>
  <si>
    <t>FEC.ktoe.HU.PPA.PAPER.PREPARATION.THERM.SOLIDS</t>
  </si>
  <si>
    <t>FEC.ktoe.HU.PPA.PAPER.PREPARATION.THERM.RFG</t>
  </si>
  <si>
    <t>FEC.ktoe.HU.PPA.PAPER.PREPARATION.THERM.LPG</t>
  </si>
  <si>
    <t>FEC.ktoe.HU.PPA.PAPER.PREPARATION.THERM.DIESEL_LIQBIO</t>
  </si>
  <si>
    <t>FEC.ktoe.HU.PPA.PAPER.PREPARATION.THERM.RFO</t>
  </si>
  <si>
    <t>FEC.ktoe.HU.PPA.PAPER.PREPARATION.THERM.OTHER</t>
  </si>
  <si>
    <t>FEC.ktoe.HU.PPA.PAPER.PREPARATION.THERM.NG_BIOGAS</t>
  </si>
  <si>
    <t>FEC.ktoe.HU.PPA.PAPER.PREPARATION.THERM.DERIVED</t>
  </si>
  <si>
    <t>FEC.ktoe.HU.PPA.PAPER.PREPARATION.THERM.BIOMASS_WASTE</t>
  </si>
  <si>
    <t>FEC.ktoe.HU.PPA.PAPER.PREPARATION.THERM.STEAM_DISTR</t>
  </si>
  <si>
    <t>Paper: Stock preparation - Mechanical</t>
  </si>
  <si>
    <t>FEC.ktoe.HU.PPA.PAPER.PREPARATION_ELEC.MECH.ELEC</t>
  </si>
  <si>
    <t>Paper: Paper machine</t>
  </si>
  <si>
    <t>Paper: Paper machine - Steam use</t>
  </si>
  <si>
    <t>FEC.ktoe.HU.PPA.PAPER.PAPER_MACHINE.TOTAL.TOTAL</t>
  </si>
  <si>
    <t>FEC.ktoe.HU.PPA.PAPER.PAPER_MACHINE.STEAM.SOLIDS</t>
  </si>
  <si>
    <t>FEC.ktoe.HU.PPA.PAPER.PAPER_MACHINE.STEAM.RFG</t>
  </si>
  <si>
    <t>FEC.ktoe.HU.PPA.PAPER.PAPER_MACHINE.STEAM.LPG</t>
  </si>
  <si>
    <t>FEC.ktoe.HU.PPA.PAPER.PAPER_MACHINE.STEAM.DIESEL_LIQBIO</t>
  </si>
  <si>
    <t>FEC.ktoe.HU.PPA.PAPER.PAPER_MACHINE.STEAM.RFO</t>
  </si>
  <si>
    <t>FEC.ktoe.HU.PPA.PAPER.PAPER_MACHINE.STEAM.OTHER</t>
  </si>
  <si>
    <t>FEC.ktoe.HU.PPA.PAPER.PAPER_MACHINE.STEAM.NG_BIOGAS</t>
  </si>
  <si>
    <t>FEC.ktoe.HU.PPA.PAPER.PAPER_MACHINE.STEAM.DERIVED</t>
  </si>
  <si>
    <t>FEC.ktoe.HU.PPA.PAPER.PAPER_MACHINE.STEAM.BIOMASS_WASTE</t>
  </si>
  <si>
    <t>FEC.ktoe.HU.PPA.PAPER.PAPER_MACHINE.STEAM.STEAM_DISTR</t>
  </si>
  <si>
    <t>Paper: Paper machine - Electricity</t>
  </si>
  <si>
    <t>FEC.ktoe.HU.PPA.PAPER.PAPER_MACHINE_ELEC.ELEC.ELEC</t>
  </si>
  <si>
    <t>Paper: Product finishing</t>
  </si>
  <si>
    <t>Paper: Product finishing - Steam use</t>
  </si>
  <si>
    <t>FEC.ktoe.HU.PPA.PAPER.FINISHING.TOTAL.TOTAL</t>
  </si>
  <si>
    <t>FEC.ktoe.HU.PPA.PAPER.FINISHING.STEAM.SOLIDS</t>
  </si>
  <si>
    <t>FEC.ktoe.HU.PPA.PAPER.FINISHING.STEAM.RFG</t>
  </si>
  <si>
    <t>FEC.ktoe.HU.PPA.PAPER.FINISHING.STEAM.LPG</t>
  </si>
  <si>
    <t>FEC.ktoe.HU.PPA.PAPER.FINISHING.STEAM.DIESEL_LIQBIO</t>
  </si>
  <si>
    <t>FEC.ktoe.HU.PPA.PAPER.FINISHING.STEAM.RFO</t>
  </si>
  <si>
    <t>FEC.ktoe.HU.PPA.PAPER.FINISHING.STEAM.OTHER</t>
  </si>
  <si>
    <t>FEC.ktoe.HU.PPA.PAPER.FINISHING.STEAM.NG_BIOGAS</t>
  </si>
  <si>
    <t>FEC.ktoe.HU.PPA.PAPER.FINISHING.STEAM.DERIVED</t>
  </si>
  <si>
    <t>FEC.ktoe.HU.PPA.PAPER.FINISHING.STEAM.BIOMASS_WASTE</t>
  </si>
  <si>
    <t>FEC.ktoe.HU.PPA.PAPER.FINISHING.STEAM.STEAM_DISTR</t>
  </si>
  <si>
    <t>Paper: Product finishing - Electricity</t>
  </si>
  <si>
    <t>FEC.ktoe.HU.PPA.PAPER.FINISHING_ELEC.ELEC.ELEC</t>
  </si>
  <si>
    <t>FEC.ktoe.HU.PPA.PRINT.TOTAL.TOTAL.TOTAL</t>
  </si>
  <si>
    <t>FEC.ktoe.HU.PPA.PRINT.LIGHT.GENERIC.ELEC</t>
  </si>
  <si>
    <t>FEC.ktoe.HU.PPA.PRINT.AIRCOMP.GENERIC.ELEC</t>
  </si>
  <si>
    <t>FEC.ktoe.HU.PPA.PRINT.MOTOR.GENERIC.ELEC</t>
  </si>
  <si>
    <t>FEC.ktoe.HU.PPA.PRINT.FANS.GENERIC.ELEC</t>
  </si>
  <si>
    <t>FEC.ktoe.HU.PPA.PRINT.LOW_ENTH.TOTAL.TOTAL</t>
  </si>
  <si>
    <t>FEC.ktoe.HU.PPA.PRINT.LOW_ENTH.THERM.DIESEL_LIQBIO</t>
  </si>
  <si>
    <t>FEC.ktoe.HU.PPA.PRINT.LOW_ENTH.THERM.NG_BIOGAS</t>
  </si>
  <si>
    <t>FEC.ktoe.HU.PPA.PRINT.LOW_ENTH.THERM.SOLAR_GEO</t>
  </si>
  <si>
    <t>FEC.ktoe.HU.PPA.PRINT.LOW_ENTH.HP.AMBIENT</t>
  </si>
  <si>
    <t>FEC.ktoe.HU.PPA.PRINT.LOW_ENTH.THERM.ELEC</t>
  </si>
  <si>
    <t>Printing and publishing</t>
  </si>
  <si>
    <t>FEC.ktoe.HU.PPA.PRINT.PRINTING.MECH.ELEC</t>
  </si>
  <si>
    <t>UED.ktoe.HU.PPA.PULP.TOTAL.TOTAL.TOTAL</t>
  </si>
  <si>
    <t>UED.ktoe.HU.PPA.PULP.LIGHT.GENERIC.ELEC</t>
  </si>
  <si>
    <t>UED.ktoe.HU.PPA.PULP.AIRCOMP.GENERIC.ELEC</t>
  </si>
  <si>
    <t>UED.ktoe.HU.PPA.PULP.MOTOR.GENERIC.ELEC</t>
  </si>
  <si>
    <t>UED.ktoe.HU.PPA.PULP.FANS.GENERIC.ELEC</t>
  </si>
  <si>
    <t>UED.ktoe.HU.PPA.PULP.LOW_ENTH.TOTAL.TOTAL</t>
  </si>
  <si>
    <t>UED.ktoe.HU.PPA.PULP.LOW_ENTH.THERM.DIESEL_LIQBIO</t>
  </si>
  <si>
    <t>UED.ktoe.HU.PPA.PULP.LOW_ENTH.THERM.NG_BIOGAS</t>
  </si>
  <si>
    <t>UED.ktoe.HU.PPA.PULP.LOW_ENTH.THERM.SOLAR_GEO</t>
  </si>
  <si>
    <t>UED.ktoe.HU.PPA.PULP.LOW_ENTH.HP.AMBIENT</t>
  </si>
  <si>
    <t>UED.ktoe.HU.PPA.PULP.LOW_ENTH.THERM.ELEC</t>
  </si>
  <si>
    <t>UED.ktoe.HU.PPA.PULP.PREPARATION.MECH.ELEC</t>
  </si>
  <si>
    <t>UED.ktoe.HU.PPA.PULP.PULPING.TOTAL.TOTAL</t>
  </si>
  <si>
    <t>UED.ktoe.HU.PPA.PULP.PULPING.STEAM.SOLIDS</t>
  </si>
  <si>
    <t>UED.ktoe.HU.PPA.PULP.PULPING.STEAM.RFG</t>
  </si>
  <si>
    <t>UED.ktoe.HU.PPA.PULP.PULPING.STEAM.LPG</t>
  </si>
  <si>
    <t>UED.ktoe.HU.PPA.PULP.PULPING.STEAM.DIESEL_LIQBIO</t>
  </si>
  <si>
    <t>UED.ktoe.HU.PPA.PULP.PULPING.STEAM.RFO</t>
  </si>
  <si>
    <t>UED.ktoe.HU.PPA.PULP.PULPING.STEAM.OTHER</t>
  </si>
  <si>
    <t>UED.ktoe.HU.PPA.PULP.PULPING.STEAM.NG_BIOGAS</t>
  </si>
  <si>
    <t>UED.ktoe.HU.PPA.PULP.PULPING.STEAM.DERIVED</t>
  </si>
  <si>
    <t>UED.ktoe.HU.PPA.PULP.PULPING.STEAM.BIOMASS_WASTE</t>
  </si>
  <si>
    <t>UED.ktoe.HU.PPA.PULP.PULPING.STEAM.STEAM_DISTR</t>
  </si>
  <si>
    <t>UED.ktoe.HU.PPA.PULP.PULPING_MECH.MECH.ELEC</t>
  </si>
  <si>
    <t>UED.ktoe.HU.PPA.PULP.BLEACHING.THERM.ELEC</t>
  </si>
  <si>
    <t>UED.ktoe.HU.PPA.PAPER.TOTAL.TOTAL.TOTAL</t>
  </si>
  <si>
    <t>UED.ktoe.HU.PPA.PAPER.LIGHT.GENERIC.ELEC</t>
  </si>
  <si>
    <t>UED.ktoe.HU.PPA.PAPER.AIRCOMP.GENERIC.ELEC</t>
  </si>
  <si>
    <t>UED.ktoe.HU.PPA.PAPER.MOTOR.GENERIC.ELEC</t>
  </si>
  <si>
    <t>UED.ktoe.HU.PPA.PAPER.FANS.GENERIC.ELEC</t>
  </si>
  <si>
    <t>UED.ktoe.HU.PPA.PAPER.LOW_ENTH.TOTAL.TOTAL</t>
  </si>
  <si>
    <t>UED.ktoe.HU.PPA.PAPER.LOW_ENTH.THERM.DIESEL_LIQBIO</t>
  </si>
  <si>
    <t>UED.ktoe.HU.PPA.PAPER.LOW_ENTH.THERM.NG_BIOGAS</t>
  </si>
  <si>
    <t>UED.ktoe.HU.PPA.PAPER.LOW_ENTH.THERM.SOLAR_GEO</t>
  </si>
  <si>
    <t>UED.ktoe.HU.PPA.PAPER.LOW_ENTH.HP.AMBIENT</t>
  </si>
  <si>
    <t>UED.ktoe.HU.PPA.PAPER.LOW_ENTH.THERM.ELEC</t>
  </si>
  <si>
    <t>UED.ktoe.HU.PPA.PAPER.PREPARATION.TOTAL.TOTAL</t>
  </si>
  <si>
    <t>UED.ktoe.HU.PPA.PAPER.PREPARATION.THERM.SOLIDS</t>
  </si>
  <si>
    <t>UED.ktoe.HU.PPA.PAPER.PREPARATION.THERM.RFG</t>
  </si>
  <si>
    <t>UED.ktoe.HU.PPA.PAPER.PREPARATION.THERM.LPG</t>
  </si>
  <si>
    <t>UED.ktoe.HU.PPA.PAPER.PREPARATION.THERM.DIESEL_LIQBIO</t>
  </si>
  <si>
    <t>UED.ktoe.HU.PPA.PAPER.PREPARATION.THERM.RFO</t>
  </si>
  <si>
    <t>UED.ktoe.HU.PPA.PAPER.PREPARATION.THERM.OTHER</t>
  </si>
  <si>
    <t>UED.ktoe.HU.PPA.PAPER.PREPARATION.THERM.NG_BIOGAS</t>
  </si>
  <si>
    <t>UED.ktoe.HU.PPA.PAPER.PREPARATION.THERM.DERIVED</t>
  </si>
  <si>
    <t>UED.ktoe.HU.PPA.PAPER.PREPARATION.THERM.BIOMASS_WASTE</t>
  </si>
  <si>
    <t>UED.ktoe.HU.PPA.PAPER.PREPARATION.THERM.STEAM_DISTR</t>
  </si>
  <si>
    <t>UED.ktoe.HU.PPA.PAPER.PREPARATION_ELEC.MECH.ELEC</t>
  </si>
  <si>
    <t>UED.ktoe.HU.PPA.PAPER.PAPER_MACHINE.TOTAL.TOTAL</t>
  </si>
  <si>
    <t>UED.ktoe.HU.PPA.PAPER.PAPER_MACHINE.STEAM.SOLIDS</t>
  </si>
  <si>
    <t>UED.ktoe.HU.PPA.PAPER.PAPER_MACHINE.STEAM.RFG</t>
  </si>
  <si>
    <t>UED.ktoe.HU.PPA.PAPER.PAPER_MACHINE.STEAM.LPG</t>
  </si>
  <si>
    <t>UED.ktoe.HU.PPA.PAPER.PAPER_MACHINE.STEAM.DIESEL_LIQBIO</t>
  </si>
  <si>
    <t>UED.ktoe.HU.PPA.PAPER.PAPER_MACHINE.STEAM.RFO</t>
  </si>
  <si>
    <t>UED.ktoe.HU.PPA.PAPER.PAPER_MACHINE.STEAM.OTHER</t>
  </si>
  <si>
    <t>UED.ktoe.HU.PPA.PAPER.PAPER_MACHINE.STEAM.NG_BIOGAS</t>
  </si>
  <si>
    <t>UED.ktoe.HU.PPA.PAPER.PAPER_MACHINE.STEAM.DERIVED</t>
  </si>
  <si>
    <t>UED.ktoe.HU.PPA.PAPER.PAPER_MACHINE.STEAM.BIOMASS_WASTE</t>
  </si>
  <si>
    <t>UED.ktoe.HU.PPA.PAPER.PAPER_MACHINE.STEAM.STEAM_DISTR</t>
  </si>
  <si>
    <t>UED.ktoe.HU.PPA.PAPER.PAPER_MACHINE_ELEC.ELEC.ELEC</t>
  </si>
  <si>
    <t>UED.ktoe.HU.PPA.PAPER.FINISHING.TOTAL.TOTAL</t>
  </si>
  <si>
    <t>UED.ktoe.HU.PPA.PAPER.FINISHING.STEAM.SOLIDS</t>
  </si>
  <si>
    <t>UED.ktoe.HU.PPA.PAPER.FINISHING.STEAM.RFG</t>
  </si>
  <si>
    <t>UED.ktoe.HU.PPA.PAPER.FINISHING.STEAM.LPG</t>
  </si>
  <si>
    <t>UED.ktoe.HU.PPA.PAPER.FINISHING.STEAM.DIESEL_LIQBIO</t>
  </si>
  <si>
    <t>UED.ktoe.HU.PPA.PAPER.FINISHING.STEAM.RFO</t>
  </si>
  <si>
    <t>UED.ktoe.HU.PPA.PAPER.FINISHING.STEAM.OTHER</t>
  </si>
  <si>
    <t>UED.ktoe.HU.PPA.PAPER.FINISHING.STEAM.NG_BIOGAS</t>
  </si>
  <si>
    <t>UED.ktoe.HU.PPA.PAPER.FINISHING.STEAM.DERIVED</t>
  </si>
  <si>
    <t>UED.ktoe.HU.PPA.PAPER.FINISHING.STEAM.BIOMASS_WASTE</t>
  </si>
  <si>
    <t>UED.ktoe.HU.PPA.PAPER.FINISHING.STEAM.STEAM_DISTR</t>
  </si>
  <si>
    <t>UED.ktoe.HU.PPA.PAPER.FINISHING_ELEC.ELEC.ELEC</t>
  </si>
  <si>
    <t>UED.ktoe.HU.PPA.PRINT.TOTAL.TOTAL.TOTAL</t>
  </si>
  <si>
    <t>UED.ktoe.HU.PPA.PRINT.LIGHT.GENERIC.ELEC</t>
  </si>
  <si>
    <t>UED.ktoe.HU.PPA.PRINT.AIRCOMP.GENERIC.ELEC</t>
  </si>
  <si>
    <t>UED.ktoe.HU.PPA.PRINT.MOTOR.GENERIC.ELEC</t>
  </si>
  <si>
    <t>UED.ktoe.HU.PPA.PRINT.FANS.GENERIC.ELEC</t>
  </si>
  <si>
    <t>UED.ktoe.HU.PPA.PRINT.LOW_ENTH.TOTAL.TOTAL</t>
  </si>
  <si>
    <t>UED.ktoe.HU.PPA.PRINT.LOW_ENTH.THERM.DIESEL_LIQBIO</t>
  </si>
  <si>
    <t>UED.ktoe.HU.PPA.PRINT.LOW_ENTH.THERM.NG_BIOGAS</t>
  </si>
  <si>
    <t>UED.ktoe.HU.PPA.PRINT.LOW_ENTH.THERM.SOLAR_GEO</t>
  </si>
  <si>
    <t>UED.ktoe.HU.PPA.PRINT.LOW_ENTH.HP.AMBIENT</t>
  </si>
  <si>
    <t>UED.ktoe.HU.PPA.PRINT.LOW_ENTH.THERM.ELEC</t>
  </si>
  <si>
    <t>UED.ktoe.HU.PPA.PRINT.PRINTING.MECH.ELEC</t>
  </si>
  <si>
    <t>FUEL_EMI.ktCO2.HU.PPA.PULP.TOTAL.TOTAL.TOTAL</t>
  </si>
  <si>
    <t>FUEL_EMI.ktCO2.HU.PPA.PULP.LIGHT.GENERIC.ELEC</t>
  </si>
  <si>
    <t>FUEL_EMI.ktCO2.HU.PPA.PULP.AIRCOMP.GENERIC.ELEC</t>
  </si>
  <si>
    <t>FUEL_EMI.ktCO2.HU.PPA.PULP.MOTOR.GENERIC.ELEC</t>
  </si>
  <si>
    <t>FUEL_EMI.ktCO2.HU.PPA.PULP.FANS.GENERIC.ELEC</t>
  </si>
  <si>
    <t>FUEL_EMI.ktCO2.HU.PPA.PULP.LOW_ENTH.TOTAL.TOTAL</t>
  </si>
  <si>
    <t>FUEL_EMI.ktCO2.HU.PPA.PULP.LOW_ENTH.THERM.DIESEL_LIQBIO</t>
  </si>
  <si>
    <t>FUEL_EMI.ktCO2.HU.PPA.PULP.LOW_ENTH.THERM.NG_BIOGAS</t>
  </si>
  <si>
    <t>FUEL_EMI.ktCO2.HU.PPA.PULP.LOW_ENTH.THERM.SOLAR_GEO</t>
  </si>
  <si>
    <t>FUEL_EMI.ktCO2.HU.PPA.PULP.LOW_ENTH.HP.AMBIENT</t>
  </si>
  <si>
    <t>FUEL_EMI.ktCO2.HU.PPA.PULP.LOW_ENTH.THERM.ELEC</t>
  </si>
  <si>
    <t>FUEL_EMI.ktCO2.HU.PPA.PULP.PREPARATION.MECH.ELEC</t>
  </si>
  <si>
    <t>FUEL_EMI.ktCO2.HU.PPA.PULP.PULPING.TOTAL.TOTAL</t>
  </si>
  <si>
    <t>FUEL_EMI.ktCO2.HU.PPA.PULP.PULPING.STEAM.SOLIDS</t>
  </si>
  <si>
    <t>FUEL_EMI.ktCO2.HU.PPA.PULP.PULPING.STEAM.RFG</t>
  </si>
  <si>
    <t>FUEL_EMI.ktCO2.HU.PPA.PULP.PULPING.STEAM.LPG</t>
  </si>
  <si>
    <t>FUEL_EMI.ktCO2.HU.PPA.PULP.PULPING.STEAM.DIESEL_LIQBIO</t>
  </si>
  <si>
    <t>FUEL_EMI.ktCO2.HU.PPA.PULP.PULPING.STEAM.RFO</t>
  </si>
  <si>
    <t>FUEL_EMI.ktCO2.HU.PPA.PULP.PULPING.STEAM.OTHER</t>
  </si>
  <si>
    <t>FUEL_EMI.ktCO2.HU.PPA.PULP.PULPING.STEAM.NG_BIOGAS</t>
  </si>
  <si>
    <t>FUEL_EMI.ktCO2.HU.PPA.PULP.PULPING.STEAM.DERIVED</t>
  </si>
  <si>
    <t>FUEL_EMI.ktCO2.HU.PPA.PULP.PULPING.STEAM.BIOMASS_WASTE</t>
  </si>
  <si>
    <t>FUEL_EMI.ktCO2.HU.PPA.PULP.PULPING.STEAM.STEAM_DISTR</t>
  </si>
  <si>
    <t>FUEL_EMI.ktCO2.HU.PPA.PULP.PULPING_MECH.MECH.ELEC</t>
  </si>
  <si>
    <t>FUEL_EMI.ktCO2.HU.PPA.PULP.BLEACHING.THERM.ELEC</t>
  </si>
  <si>
    <t>FUEL_EMI.ktCO2.HU.PPA.PAPER.TOTAL.TOTAL.TOTAL</t>
  </si>
  <si>
    <t>FUEL_EMI.ktCO2.HU.PPA.PAPER.LIGHT.GENERIC.ELEC</t>
  </si>
  <si>
    <t>FUEL_EMI.ktCO2.HU.PPA.PAPER.AIRCOMP.GENERIC.ELEC</t>
  </si>
  <si>
    <t>FUEL_EMI.ktCO2.HU.PPA.PAPER.MOTOR.GENERIC.ELEC</t>
  </si>
  <si>
    <t>FUEL_EMI.ktCO2.HU.PPA.PAPER.FANS.GENERIC.ELEC</t>
  </si>
  <si>
    <t>FUEL_EMI.ktCO2.HU.PPA.PAPER.LOW_ENTH.TOTAL.TOTAL</t>
  </si>
  <si>
    <t>FUEL_EMI.ktCO2.HU.PPA.PAPER.LOW_ENTH.THERM.DIESEL_LIQBIO</t>
  </si>
  <si>
    <t>FUEL_EMI.ktCO2.HU.PPA.PAPER.LOW_ENTH.THERM.NG_BIOGAS</t>
  </si>
  <si>
    <t>FUEL_EMI.ktCO2.HU.PPA.PAPER.LOW_ENTH.THERM.SOLAR_GEO</t>
  </si>
  <si>
    <t>FUEL_EMI.ktCO2.HU.PPA.PAPER.LOW_ENTH.HP.AMBIENT</t>
  </si>
  <si>
    <t>FUEL_EMI.ktCO2.HU.PPA.PAPER.LOW_ENTH.THERM.ELEC</t>
  </si>
  <si>
    <t>FUEL_EMI.ktCO2.HU.PPA.PAPER.PREPARATION.TOTAL.TOTAL</t>
  </si>
  <si>
    <t>FUEL_EMI.ktCO2.HU.PPA.PAPER.PREPARATION.THERM.SOLIDS</t>
  </si>
  <si>
    <t>FUEL_EMI.ktCO2.HU.PPA.PAPER.PREPARATION.THERM.RFG</t>
  </si>
  <si>
    <t>FUEL_EMI.ktCO2.HU.PPA.PAPER.PREPARATION.THERM.LPG</t>
  </si>
  <si>
    <t>FUEL_EMI.ktCO2.HU.PPA.PAPER.PREPARATION.THERM.DIESEL_LIQBIO</t>
  </si>
  <si>
    <t>FUEL_EMI.ktCO2.HU.PPA.PAPER.PREPARATION.THERM.RFO</t>
  </si>
  <si>
    <t>FUEL_EMI.ktCO2.HU.PPA.PAPER.PREPARATION.THERM.OTHER</t>
  </si>
  <si>
    <t>FUEL_EMI.ktCO2.HU.PPA.PAPER.PREPARATION.THERM.NG_BIOGAS</t>
  </si>
  <si>
    <t>FUEL_EMI.ktCO2.HU.PPA.PAPER.PREPARATION.THERM.DERIVED</t>
  </si>
  <si>
    <t>FUEL_EMI.ktCO2.HU.PPA.PAPER.PREPARATION.THERM.BIOMASS_WASTE</t>
  </si>
  <si>
    <t>FUEL_EMI.ktCO2.HU.PPA.PAPER.PREPARATION.THERM.STEAM_DISTR</t>
  </si>
  <si>
    <t>FUEL_EMI.ktCO2.HU.PPA.PAPER.PREPARATION_ELEC.MECH.ELEC</t>
  </si>
  <si>
    <t>FUEL_EMI.ktCO2.HU.PPA.PAPER.PAPER_MACHINE.TOTAL.TOTAL</t>
  </si>
  <si>
    <t>FUEL_EMI.ktCO2.HU.PPA.PAPER.PAPER_MACHINE.STEAM.SOLIDS</t>
  </si>
  <si>
    <t>FUEL_EMI.ktCO2.HU.PPA.PAPER.PAPER_MACHINE.STEAM.RFG</t>
  </si>
  <si>
    <t>FUEL_EMI.ktCO2.HU.PPA.PAPER.PAPER_MACHINE.STEAM.LPG</t>
  </si>
  <si>
    <t>FUEL_EMI.ktCO2.HU.PPA.PAPER.PAPER_MACHINE.STEAM.DIESEL_LIQBIO</t>
  </si>
  <si>
    <t>FUEL_EMI.ktCO2.HU.PPA.PAPER.PAPER_MACHINE.STEAM.RFO</t>
  </si>
  <si>
    <t>FUEL_EMI.ktCO2.HU.PPA.PAPER.PAPER_MACHINE.STEAM.OTHER</t>
  </si>
  <si>
    <t>FUEL_EMI.ktCO2.HU.PPA.PAPER.PAPER_MACHINE.STEAM.NG_BIOGAS</t>
  </si>
  <si>
    <t>FUEL_EMI.ktCO2.HU.PPA.PAPER.PAPER_MACHINE.STEAM.DERIVED</t>
  </si>
  <si>
    <t>FUEL_EMI.ktCO2.HU.PPA.PAPER.PAPER_MACHINE.STEAM.BIOMASS_WASTE</t>
  </si>
  <si>
    <t>FUEL_EMI.ktCO2.HU.PPA.PAPER.PAPER_MACHINE.STEAM.STEAM_DISTR</t>
  </si>
  <si>
    <t>FUEL_EMI.ktCO2.HU.PPA.PAPER.PAPER_MACHINE_ELEC.ELEC.ELEC</t>
  </si>
  <si>
    <t>FUEL_EMI.ktCO2.HU.PPA.PAPER.FINISHING.TOTAL.TOTAL</t>
  </si>
  <si>
    <t>FUEL_EMI.ktCO2.HU.PPA.PAPER.FINISHING.STEAM.SOLIDS</t>
  </si>
  <si>
    <t>FUEL_EMI.ktCO2.HU.PPA.PAPER.FINISHING.STEAM.RFG</t>
  </si>
  <si>
    <t>FUEL_EMI.ktCO2.HU.PPA.PAPER.FINISHING.STEAM.LPG</t>
  </si>
  <si>
    <t>FUEL_EMI.ktCO2.HU.PPA.PAPER.FINISHING.STEAM.DIESEL_LIQBIO</t>
  </si>
  <si>
    <t>FUEL_EMI.ktCO2.HU.PPA.PAPER.FINISHING.STEAM.RFO</t>
  </si>
  <si>
    <t>FUEL_EMI.ktCO2.HU.PPA.PAPER.FINISHING.STEAM.OTHER</t>
  </si>
  <si>
    <t>FUEL_EMI.ktCO2.HU.PPA.PAPER.FINISHING.STEAM.NG_BIOGAS</t>
  </si>
  <si>
    <t>FUEL_EMI.ktCO2.HU.PPA.PAPER.FINISHING.STEAM.DERIVED</t>
  </si>
  <si>
    <t>FUEL_EMI.ktCO2.HU.PPA.PAPER.FINISHING.STEAM.BIOMASS_WASTE</t>
  </si>
  <si>
    <t>FUEL_EMI.ktCO2.HU.PPA.PAPER.FINISHING.STEAM.STEAM_DISTR</t>
  </si>
  <si>
    <t>FUEL_EMI.ktCO2.HU.PPA.PAPER.FINISHING_ELEC.ELEC.ELEC</t>
  </si>
  <si>
    <t>FUEL_EMI.ktCO2.HU.PPA.PRINT.TOTAL.TOTAL.TOTAL</t>
  </si>
  <si>
    <t>FUEL_EMI.ktCO2.HU.PPA.PRINT.LIGHT.GENERIC.ELEC</t>
  </si>
  <si>
    <t>FUEL_EMI.ktCO2.HU.PPA.PRINT.AIRCOMP.GENERIC.ELEC</t>
  </si>
  <si>
    <t>FUEL_EMI.ktCO2.HU.PPA.PRINT.MOTOR.GENERIC.ELEC</t>
  </si>
  <si>
    <t>FUEL_EMI.ktCO2.HU.PPA.PRINT.FANS.GENERIC.ELEC</t>
  </si>
  <si>
    <t>FUEL_EMI.ktCO2.HU.PPA.PRINT.LOW_ENTH.TOTAL.TOTAL</t>
  </si>
  <si>
    <t>FUEL_EMI.ktCO2.HU.PPA.PRINT.LOW_ENTH.THERM.DIESEL_LIQBIO</t>
  </si>
  <si>
    <t>FUEL_EMI.ktCO2.HU.PPA.PRINT.LOW_ENTH.THERM.NG_BIOGAS</t>
  </si>
  <si>
    <t>FUEL_EMI.ktCO2.HU.PPA.PRINT.LOW_ENTH.THERM.SOLAR_GEO</t>
  </si>
  <si>
    <t>FUEL_EMI.ktCO2.HU.PPA.PRINT.LOW_ENTH.HP.AMBIENT</t>
  </si>
  <si>
    <t>FUEL_EMI.ktCO2.HU.PPA.PRINT.LOW_ENTH.THERM.ELEC</t>
  </si>
  <si>
    <t>FUEL_EMI.ktCO2.HU.PPA.PRINT.PRINTING.MECH.ELEC</t>
  </si>
  <si>
    <t>VA.Meuro2023.HU.FBT.FBT</t>
  </si>
  <si>
    <t>Physical output (index)</t>
  </si>
  <si>
    <t>OUTPUT.index.HU.FBT.FBT</t>
  </si>
  <si>
    <t>Installed capacity (production index)</t>
  </si>
  <si>
    <t>CAP.index.HU.FBT.FBT</t>
  </si>
  <si>
    <t>Capacity investment (production index)</t>
  </si>
  <si>
    <t>NEWCAP.index.HU.FBT.FBT</t>
  </si>
  <si>
    <t>Decommissioned capacity (production index)</t>
  </si>
  <si>
    <t>Idle capacity (production index)</t>
  </si>
  <si>
    <t>FEC.ktoe.HU.FBT.FBT.TOTAL.TOTAL.TOTAL</t>
  </si>
  <si>
    <t>FEC.ktoe.HU.FBT.FBT.TOTAL.TOTAL.SOLIDS</t>
  </si>
  <si>
    <t>FEC.ktoe.HU.FBT.FBT.TOTAL.TOTAL.RFG</t>
  </si>
  <si>
    <t>FEC.ktoe.HU.FBT.FBT.TOTAL.TOTAL.LPG</t>
  </si>
  <si>
    <t>FEC.ktoe.HU.FBT.FBT.TOTAL.TOTAL.DIESEL</t>
  </si>
  <si>
    <t>FEC.ktoe.HU.FBT.FBT.TOTAL.TOTAL.RFO</t>
  </si>
  <si>
    <t>FEC.ktoe.HU.FBT.FBT.TOTAL.TOTAL.OTHER</t>
  </si>
  <si>
    <t>FEC.ktoe.HU.FBT.FBT.TOTAL.TOTAL.NG</t>
  </si>
  <si>
    <t>FEC.ktoe.HU.FBT.FBT.TOTAL.TOTAL.DERIVED</t>
  </si>
  <si>
    <t>FEC.ktoe.HU.FBT.FBT.TOTAL.TOTAL.BIOMASS_WASTE</t>
  </si>
  <si>
    <t>FEC.ktoe.HU.FBT.FBT.TOTAL.TOTAL.BIOGAS</t>
  </si>
  <si>
    <t>FEC.ktoe.HU.FBT.FBT.TOTAL.TOTAL.LIQBIO</t>
  </si>
  <si>
    <t>FEC.ktoe.HU.FBT.FBT.TOTAL.TOTAL.SOLAR</t>
  </si>
  <si>
    <t>FEC.ktoe.HU.FBT.FBT.TOTAL.TOTAL.GEO</t>
  </si>
  <si>
    <t>FEC.ktoe.HU.FBT.FBT.TOTAL.TOTAL.AMBIENT</t>
  </si>
  <si>
    <t>FEC.ktoe.HU.FBT.FBT.TOTAL.TOTAL.STEAM_DISTR</t>
  </si>
  <si>
    <t>FEC.ktoe.HU.FBT.FBT.TOTAL.TOTAL.ELEC</t>
  </si>
  <si>
    <t>Energy intensity (toe / physical output index)</t>
  </si>
  <si>
    <t>Useful energy demand intensity (toe useful / physical output index)</t>
  </si>
  <si>
    <t>FEC.ktoe.HU.FBT.FBT.LIGHT.GENERIC.ELEC</t>
  </si>
  <si>
    <t>FEC.ktoe.HU.FBT.FBT.AIRCOMP.GENERIC.ELEC</t>
  </si>
  <si>
    <t>FEC.ktoe.HU.FBT.FBT.MOTOR.GENERIC.ELEC</t>
  </si>
  <si>
    <t>FEC.ktoe.HU.FBT.FBT.FANS.GENERIC.ELEC</t>
  </si>
  <si>
    <t>FEC.ktoe.HU.FBT.FBT.LOW_ENTH.TOTAL.TOTAL</t>
  </si>
  <si>
    <t>FEC.ktoe.HU.FBT.FBT.LOW_ENTH.THERM.DIESEL_LIQBIO</t>
  </si>
  <si>
    <t>FEC.ktoe.HU.FBT.FBT.LOW_ENTH.THERM.NG_BIOGAS</t>
  </si>
  <si>
    <t>FEC.ktoe.HU.FBT.FBT.LOW_ENTH.THERM.SOLAR_GEO</t>
  </si>
  <si>
    <t>FEC.ktoe.HU.FBT.FBT.LOW_ENTH.HP.AMBIENT</t>
  </si>
  <si>
    <t>FEC.ktoe.HU.FBT.FBT.LOW_ENTH.THERM.ELEC</t>
  </si>
  <si>
    <t>Food: Oven (direct heat)</t>
  </si>
  <si>
    <t>Food: Direct Heat - Thermal</t>
  </si>
  <si>
    <t>FEC.ktoe.HU.FBT.FBT.OVEN.THERM.TOTAL</t>
  </si>
  <si>
    <t>FEC.ktoe.HU.FBT.FBT.OVEN.THERM.SOLIDS</t>
  </si>
  <si>
    <t>FEC.ktoe.HU.FBT.FBT.OVEN.THERM.LPG</t>
  </si>
  <si>
    <t>FEC.ktoe.HU.FBT.FBT.OVEN.THERM.DIESEL_LIQBIO</t>
  </si>
  <si>
    <t>FEC.ktoe.HU.FBT.FBT.OVEN.THERM.RFO</t>
  </si>
  <si>
    <t>FEC.ktoe.HU.FBT.FBT.OVEN.THERM.NG_BIOGAS</t>
  </si>
  <si>
    <t>Food: Direct Heat - Electric</t>
  </si>
  <si>
    <t>FEC.ktoe.HU.FBT.FBT.OVEN.ELEC.ELEC</t>
  </si>
  <si>
    <t>Food: Direct Heat - Microwave</t>
  </si>
  <si>
    <t>FEC.ktoe.HU.FBT.FBT.OVEN_MICROW.MICROW.ELEC</t>
  </si>
  <si>
    <t>Food: Specific process heat</t>
  </si>
  <si>
    <t>Food: Process Heat - Thermal</t>
  </si>
  <si>
    <t>FEC.ktoe.HU.FBT.FBT.PROC_HEAT.THERM.TOTAL</t>
  </si>
  <si>
    <t>FEC.ktoe.HU.FBT.FBT.PROC_HEAT.THERM.SOLIDS</t>
  </si>
  <si>
    <t>FEC.ktoe.HU.FBT.FBT.PROC_HEAT.THERM.LPG</t>
  </si>
  <si>
    <t>FEC.ktoe.HU.FBT.FBT.PROC_HEAT.THERM.DIESEL_LIQBIO</t>
  </si>
  <si>
    <t>FEC.ktoe.HU.FBT.FBT.PROC_HEAT.THERM.RFO</t>
  </si>
  <si>
    <t>FEC.ktoe.HU.FBT.FBT.PROC_HEAT.THERM.NG_BIOGAS</t>
  </si>
  <si>
    <t>Food: Process Heat - Electric</t>
  </si>
  <si>
    <t>FEC.ktoe.HU.FBT.FBT.PROC_HEAT.ELEC.ELEC</t>
  </si>
  <si>
    <t>Food: Process Heat - Microwave</t>
  </si>
  <si>
    <t>FEC.ktoe.HU.FBT.FBT.PROC_HEAT_MICROW.MICROW.ELEC</t>
  </si>
  <si>
    <t>Food: Steam processing</t>
  </si>
  <si>
    <t>FEC.ktoe.HU.FBT.FBT.PROCESSING.TOTAL.TOTAL</t>
  </si>
  <si>
    <t>FEC.ktoe.HU.FBT.FBT.PROCESSING.STEAM.SOLIDS</t>
  </si>
  <si>
    <t>FEC.ktoe.HU.FBT.FBT.PROCESSING.STEAM.RFG</t>
  </si>
  <si>
    <t>FEC.ktoe.HU.FBT.FBT.PROCESSING.STEAM.LPG</t>
  </si>
  <si>
    <t>FEC.ktoe.HU.FBT.FBT.PROCESSING.STEAM.DIESEL_LIQBIO</t>
  </si>
  <si>
    <t>FEC.ktoe.HU.FBT.FBT.PROCESSING.STEAM.RFO</t>
  </si>
  <si>
    <t>FEC.ktoe.HU.FBT.FBT.PROCESSING.STEAM.OTHER</t>
  </si>
  <si>
    <t>FEC.ktoe.HU.FBT.FBT.PROCESSING.STEAM.NG_BIOGAS</t>
  </si>
  <si>
    <t>FEC.ktoe.HU.FBT.FBT.PROCESSING.STEAM.DERIVED</t>
  </si>
  <si>
    <t>FEC.ktoe.HU.FBT.FBT.PROCESSING.STEAM.BIOMASS_WASTE</t>
  </si>
  <si>
    <t>FEC.ktoe.HU.FBT.FBT.PROCESSING.STEAM.STEAM_DISTR</t>
  </si>
  <si>
    <t>Food: Drying</t>
  </si>
  <si>
    <t>Food: Thermal drying</t>
  </si>
  <si>
    <t>FEC.ktoe.HU.FBT.FBT.DRYING.TOTAL.TOTAL</t>
  </si>
  <si>
    <t>FEC.ktoe.HU.FBT.FBT.DRYING.THERM.SOLIDS</t>
  </si>
  <si>
    <t>FEC.ktoe.HU.FBT.FBT.DRYING.THERM.LPG</t>
  </si>
  <si>
    <t>FEC.ktoe.HU.FBT.FBT.DRYING.THERM.DIESEL_LIQBIO</t>
  </si>
  <si>
    <t>FEC.ktoe.HU.FBT.FBT.DRYING.THERM.RFO</t>
  </si>
  <si>
    <t>FEC.ktoe.HU.FBT.FBT.DRYING.THERM.NG_BIOGAS</t>
  </si>
  <si>
    <t>Food: Steam drying</t>
  </si>
  <si>
    <t>FEC.ktoe.HU.FBT.FBT.DRYING_STEAM.TOTAL.TOTAL</t>
  </si>
  <si>
    <t>FEC.ktoe.HU.FBT.FBT.DRYING_STEAM.STEAM.SOLIDS</t>
  </si>
  <si>
    <t>FEC.ktoe.HU.FBT.FBT.DRYING_STEAM.STEAM.RFG</t>
  </si>
  <si>
    <t>FEC.ktoe.HU.FBT.FBT.DRYING_STEAM.STEAM.LPG</t>
  </si>
  <si>
    <t>FEC.ktoe.HU.FBT.FBT.DRYING_STEAM.STEAM.DIESEL_LIQBIO</t>
  </si>
  <si>
    <t>FEC.ktoe.HU.FBT.FBT.DRYING_STEAM.STEAM.RFO</t>
  </si>
  <si>
    <t>FEC.ktoe.HU.FBT.FBT.DRYING_STEAM.STEAM.OTHER</t>
  </si>
  <si>
    <t>FEC.ktoe.HU.FBT.FBT.DRYING_STEAM.STEAM.NG_BIOGAS</t>
  </si>
  <si>
    <t>FEC.ktoe.HU.FBT.FBT.DRYING_STEAM.STEAM.DERIVED</t>
  </si>
  <si>
    <t>FEC.ktoe.HU.FBT.FBT.DRYING_STEAM.STEAM.BIOMASS_WASTE</t>
  </si>
  <si>
    <t>FEC.ktoe.HU.FBT.FBT.DRYING_STEAM.STEAM.STEAM_DISTR</t>
  </si>
  <si>
    <t>Food: Electric drying</t>
  </si>
  <si>
    <t>FEC.ktoe.HU.FBT.FBT.DRYING_ELEC.ELEC.ELEC</t>
  </si>
  <si>
    <t>Food: Freeze drying</t>
  </si>
  <si>
    <t>FEC.ktoe.HU.FBT.FBT.DRYING_FREEZE.FREEZE_DRY.ELEC</t>
  </si>
  <si>
    <t>Food: Microwave drying</t>
  </si>
  <si>
    <t>FEC.ktoe.HU.FBT.FBT.DRYING_MICROW.MICROW.ELEC</t>
  </si>
  <si>
    <t>Food: Process cooling and refrigeration</t>
  </si>
  <si>
    <t>Food: Thermal cooling</t>
  </si>
  <si>
    <t>FEC.ktoe.HU.FBT.FBT.PROC_COOL_THERM.THERM.NG_BIOGAS</t>
  </si>
  <si>
    <t>Food: Steam cooling</t>
  </si>
  <si>
    <t>FEC.ktoe.HU.FBT.FBT.PROC_COOL.TOTAL.TOTAL</t>
  </si>
  <si>
    <t>FEC.ktoe.HU.FBT.FBT.PROC_COOL.STEAM.SOLIDS</t>
  </si>
  <si>
    <t>FEC.ktoe.HU.FBT.FBT.PROC_COOL.STEAM.RFG</t>
  </si>
  <si>
    <t>FEC.ktoe.HU.FBT.FBT.PROC_COOL.STEAM.LPG</t>
  </si>
  <si>
    <t>FEC.ktoe.HU.FBT.FBT.PROC_COOL.STEAM.DIESEL_LIQBIO</t>
  </si>
  <si>
    <t>FEC.ktoe.HU.FBT.FBT.PROC_COOL.STEAM.RFO</t>
  </si>
  <si>
    <t>FEC.ktoe.HU.FBT.FBT.PROC_COOL.STEAM.OTHER</t>
  </si>
  <si>
    <t>FEC.ktoe.HU.FBT.FBT.PROC_COOL.STEAM.NG_BIOGAS</t>
  </si>
  <si>
    <t>FEC.ktoe.HU.FBT.FBT.PROC_COOL.STEAM.DERIVED</t>
  </si>
  <si>
    <t>FEC.ktoe.HU.FBT.FBT.PROC_COOL.STEAM.BIOMASS_WASTE</t>
  </si>
  <si>
    <t>FEC.ktoe.HU.FBT.FBT.PROC_COOL.STEAM.STEAM_DISTR</t>
  </si>
  <si>
    <t>Food: Electric cooling</t>
  </si>
  <si>
    <t>FEC.ktoe.HU.FBT.FBT.PROC_COOL_ELEC.ELEC.ELEC</t>
  </si>
  <si>
    <t>Food: Electric machinery</t>
  </si>
  <si>
    <t>FEC.ktoe.HU.FBT.FBT.GENERIC.MECH.ELEC</t>
  </si>
  <si>
    <t>UED.ktoe.HU.FBT.FBT.TOTAL.TOTAL.TOTAL</t>
  </si>
  <si>
    <t>UED.ktoe.HU.FBT.FBT.LIGHT.GENERIC.ELEC</t>
  </si>
  <si>
    <t>UED.ktoe.HU.FBT.FBT.AIRCOMP.GENERIC.ELEC</t>
  </si>
  <si>
    <t>UED.ktoe.HU.FBT.FBT.MOTOR.GENERIC.ELEC</t>
  </si>
  <si>
    <t>UED.ktoe.HU.FBT.FBT.FANS.GENERIC.ELEC</t>
  </si>
  <si>
    <t>UED.ktoe.HU.FBT.FBT.LOW_ENTH.TOTAL.TOTAL</t>
  </si>
  <si>
    <t>UED.ktoe.HU.FBT.FBT.LOW_ENTH.THERM.DIESEL_LIQBIO</t>
  </si>
  <si>
    <t>UED.ktoe.HU.FBT.FBT.LOW_ENTH.THERM.NG_BIOGAS</t>
  </si>
  <si>
    <t>UED.ktoe.HU.FBT.FBT.LOW_ENTH.THERM.SOLAR_GEO</t>
  </si>
  <si>
    <t>UED.ktoe.HU.FBT.FBT.LOW_ENTH.HP.AMBIENT</t>
  </si>
  <si>
    <t>UED.ktoe.HU.FBT.FBT.LOW_ENTH.THERM.ELEC</t>
  </si>
  <si>
    <t>UED.ktoe.HU.FBT.FBT.OVEN.THERM.TOTAL</t>
  </si>
  <si>
    <t>UED.ktoe.HU.FBT.FBT.OVEN.THERM.SOLIDS</t>
  </si>
  <si>
    <t>UED.ktoe.HU.FBT.FBT.OVEN.THERM.LPG</t>
  </si>
  <si>
    <t>UED.ktoe.HU.FBT.FBT.OVEN.THERM.DIESEL_LIQBIO</t>
  </si>
  <si>
    <t>UED.ktoe.HU.FBT.FBT.OVEN.THERM.RFO</t>
  </si>
  <si>
    <t>UED.ktoe.HU.FBT.FBT.OVEN.THERM.NG_BIOGAS</t>
  </si>
  <si>
    <t>UED.ktoe.HU.FBT.FBT.OVEN.ELEC.ELEC</t>
  </si>
  <si>
    <t>UED.ktoe.HU.FBT.FBT.OVEN_MICROW.MICROW.ELEC</t>
  </si>
  <si>
    <t>UED.ktoe.HU.FBT.FBT.PROC_HEAT.THERM.TOTAL</t>
  </si>
  <si>
    <t>UED.ktoe.HU.FBT.FBT.PROC_HEAT.THERM.SOLIDS</t>
  </si>
  <si>
    <t>UED.ktoe.HU.FBT.FBT.PROC_HEAT.THERM.LPG</t>
  </si>
  <si>
    <t>UED.ktoe.HU.FBT.FBT.PROC_HEAT.THERM.DIESEL_LIQBIO</t>
  </si>
  <si>
    <t>UED.ktoe.HU.FBT.FBT.PROC_HEAT.THERM.RFO</t>
  </si>
  <si>
    <t>UED.ktoe.HU.FBT.FBT.PROC_HEAT.THERM.NG_BIOGAS</t>
  </si>
  <si>
    <t>UED.ktoe.HU.FBT.FBT.PROC_HEAT.ELEC.ELEC</t>
  </si>
  <si>
    <t>UED.ktoe.HU.FBT.FBT.PROC_HEAT_MICROW.MICROW.ELEC</t>
  </si>
  <si>
    <t>UED.ktoe.HU.FBT.FBT.PROCESSING.TOTAL.TOTAL</t>
  </si>
  <si>
    <t>UED.ktoe.HU.FBT.FBT.PROCESSING.STEAM.SOLIDS</t>
  </si>
  <si>
    <t>UED.ktoe.HU.FBT.FBT.PROCESSING.STEAM.RFG</t>
  </si>
  <si>
    <t>UED.ktoe.HU.FBT.FBT.PROCESSING.STEAM.LPG</t>
  </si>
  <si>
    <t>UED.ktoe.HU.FBT.FBT.PROCESSING.STEAM.DIESEL_LIQBIO</t>
  </si>
  <si>
    <t>UED.ktoe.HU.FBT.FBT.PROCESSING.STEAM.RFO</t>
  </si>
  <si>
    <t>UED.ktoe.HU.FBT.FBT.PROCESSING.STEAM.OTHER</t>
  </si>
  <si>
    <t>UED.ktoe.HU.FBT.FBT.PROCESSING.STEAM.NG_BIOGAS</t>
  </si>
  <si>
    <t>UED.ktoe.HU.FBT.FBT.PROCESSING.STEAM.DERIVED</t>
  </si>
  <si>
    <t>UED.ktoe.HU.FBT.FBT.PROCESSING.STEAM.BIOMASS_WASTE</t>
  </si>
  <si>
    <t>UED.ktoe.HU.FBT.FBT.PROCESSING.STEAM.STEAM_DISTR</t>
  </si>
  <si>
    <t>UED.ktoe.HU.FBT.FBT.DRYING.TOTAL.TOTAL</t>
  </si>
  <si>
    <t>UED.ktoe.HU.FBT.FBT.DRYING.THERM.SOLIDS</t>
  </si>
  <si>
    <t>UED.ktoe.HU.FBT.FBT.DRYING.THERM.LPG</t>
  </si>
  <si>
    <t>UED.ktoe.HU.FBT.FBT.DRYING.THERM.DIESEL_LIQBIO</t>
  </si>
  <si>
    <t>UED.ktoe.HU.FBT.FBT.DRYING.THERM.RFO</t>
  </si>
  <si>
    <t>UED.ktoe.HU.FBT.FBT.DRYING.THERM.NG_BIOGAS</t>
  </si>
  <si>
    <t>UED.ktoe.HU.FBT.FBT.DRYING_STEAM.TOTAL.TOTAL</t>
  </si>
  <si>
    <t>UED.ktoe.HU.FBT.FBT.DRYING_STEAM.STEAM.SOLIDS</t>
  </si>
  <si>
    <t>UED.ktoe.HU.FBT.FBT.DRYING_STEAM.STEAM.RFG</t>
  </si>
  <si>
    <t>UED.ktoe.HU.FBT.FBT.DRYING_STEAM.STEAM.LPG</t>
  </si>
  <si>
    <t>UED.ktoe.HU.FBT.FBT.DRYING_STEAM.STEAM.DIESEL_LIQBIO</t>
  </si>
  <si>
    <t>UED.ktoe.HU.FBT.FBT.DRYING_STEAM.STEAM.RFO</t>
  </si>
  <si>
    <t>UED.ktoe.HU.FBT.FBT.DRYING_STEAM.STEAM.OTHER</t>
  </si>
  <si>
    <t>UED.ktoe.HU.FBT.FBT.DRYING_STEAM.STEAM.NG_BIOGAS</t>
  </si>
  <si>
    <t>UED.ktoe.HU.FBT.FBT.DRYING_STEAM.STEAM.DERIVED</t>
  </si>
  <si>
    <t>UED.ktoe.HU.FBT.FBT.DRYING_STEAM.STEAM.BIOMASS_WASTE</t>
  </si>
  <si>
    <t>UED.ktoe.HU.FBT.FBT.DRYING_STEAM.STEAM.STEAM_DISTR</t>
  </si>
  <si>
    <t>UED.ktoe.HU.FBT.FBT.DRYING_ELEC.ELEC.ELEC</t>
  </si>
  <si>
    <t>UED.ktoe.HU.FBT.FBT.DRYING_FREEZE.FREEZE_DRY.ELEC</t>
  </si>
  <si>
    <t>UED.ktoe.HU.FBT.FBT.DRYING_MICROW.MICROW.ELEC</t>
  </si>
  <si>
    <t>UED.ktoe.HU.FBT.FBT.PROC_COOL_THERM.THERM.NG_BIOGAS</t>
  </si>
  <si>
    <t>UED.ktoe.HU.FBT.FBT.PROC_COOL.TOTAL.TOTAL</t>
  </si>
  <si>
    <t>UED.ktoe.HU.FBT.FBT.PROC_COOL.STEAM.SOLIDS</t>
  </si>
  <si>
    <t>UED.ktoe.HU.FBT.FBT.PROC_COOL.STEAM.RFG</t>
  </si>
  <si>
    <t>UED.ktoe.HU.FBT.FBT.PROC_COOL.STEAM.LPG</t>
  </si>
  <si>
    <t>UED.ktoe.HU.FBT.FBT.PROC_COOL.STEAM.DIESEL_LIQBIO</t>
  </si>
  <si>
    <t>UED.ktoe.HU.FBT.FBT.PROC_COOL.STEAM.RFO</t>
  </si>
  <si>
    <t>UED.ktoe.HU.FBT.FBT.PROC_COOL.STEAM.OTHER</t>
  </si>
  <si>
    <t>UED.ktoe.HU.FBT.FBT.PROC_COOL.STEAM.NG_BIOGAS</t>
  </si>
  <si>
    <t>UED.ktoe.HU.FBT.FBT.PROC_COOL.STEAM.DERIVED</t>
  </si>
  <si>
    <t>UED.ktoe.HU.FBT.FBT.PROC_COOL.STEAM.BIOMASS_WASTE</t>
  </si>
  <si>
    <t>UED.ktoe.HU.FBT.FBT.PROC_COOL.STEAM.STEAM_DISTR</t>
  </si>
  <si>
    <t>UED.ktoe.HU.FBT.FBT.PROC_COOL_ELEC.ELEC.ELEC</t>
  </si>
  <si>
    <t>UED.ktoe.HU.FBT.FBT.GENERIC.MECH.ELEC</t>
  </si>
  <si>
    <t>FUEL_EMI.ktCO2.HU.FBT.FBT.TOTAL.TOTAL.TOTAL</t>
  </si>
  <si>
    <t>FUEL_EMI.ktCO2.HU.FBT.FBT.LIGHT.GENERIC.ELEC</t>
  </si>
  <si>
    <t>FUEL_EMI.ktCO2.HU.FBT.FBT.AIRCOMP.GENERIC.ELEC</t>
  </si>
  <si>
    <t>FUEL_EMI.ktCO2.HU.FBT.FBT.MOTOR.GENERIC.ELEC</t>
  </si>
  <si>
    <t>FUEL_EMI.ktCO2.HU.FBT.FBT.FANS.GENERIC.ELEC</t>
  </si>
  <si>
    <t>FUEL_EMI.ktCO2.HU.FBT.FBT.LOW_ENTH.TOTAL.TOTAL</t>
  </si>
  <si>
    <t>FUEL_EMI.ktCO2.HU.FBT.FBT.LOW_ENTH.THERM.DIESEL_LIQBIO</t>
  </si>
  <si>
    <t>FUEL_EMI.ktCO2.HU.FBT.FBT.LOW_ENTH.THERM.NG_BIOGAS</t>
  </si>
  <si>
    <t>FUEL_EMI.ktCO2.HU.FBT.FBT.LOW_ENTH.THERM.SOLAR_GEO</t>
  </si>
  <si>
    <t>FUEL_EMI.ktCO2.HU.FBT.FBT.LOW_ENTH.HP.AMBIENT</t>
  </si>
  <si>
    <t>FUEL_EMI.ktCO2.HU.FBT.FBT.LOW_ENTH.THERM.ELEC</t>
  </si>
  <si>
    <t>FUEL_EMI.ktCO2.HU.FBT.FBT.OVEN.THERM.TOTAL</t>
  </si>
  <si>
    <t>FUEL_EMI.ktCO2.HU.FBT.FBT.OVEN.THERM.SOLIDS</t>
  </si>
  <si>
    <t>FUEL_EMI.ktCO2.HU.FBT.FBT.OVEN.THERM.LPG</t>
  </si>
  <si>
    <t>FUEL_EMI.ktCO2.HU.FBT.FBT.OVEN.THERM.DIESEL_LIQBIO</t>
  </si>
  <si>
    <t>FUEL_EMI.ktCO2.HU.FBT.FBT.OVEN.THERM.RFO</t>
  </si>
  <si>
    <t>FUEL_EMI.ktCO2.HU.FBT.FBT.OVEN.THERM.NG_BIOGAS</t>
  </si>
  <si>
    <t>FUEL_EMI.ktCO2.HU.FBT.FBT.OVEN.ELEC.ELEC</t>
  </si>
  <si>
    <t>FUEL_EMI.ktCO2.HU.FBT.FBT.OVEN_MICROW.MICROW.ELEC</t>
  </si>
  <si>
    <t>FUEL_EMI.ktCO2.HU.FBT.FBT.PROC_HEAT.THERM.TOTAL</t>
  </si>
  <si>
    <t>FUEL_EMI.ktCO2.HU.FBT.FBT.PROC_HEAT.THERM.SOLIDS</t>
  </si>
  <si>
    <t>FUEL_EMI.ktCO2.HU.FBT.FBT.PROC_HEAT.THERM.LPG</t>
  </si>
  <si>
    <t>FUEL_EMI.ktCO2.HU.FBT.FBT.PROC_HEAT.THERM.DIESEL_LIQBIO</t>
  </si>
  <si>
    <t>FUEL_EMI.ktCO2.HU.FBT.FBT.PROC_HEAT.THERM.RFO</t>
  </si>
  <si>
    <t>FUEL_EMI.ktCO2.HU.FBT.FBT.PROC_HEAT.THERM.NG_BIOGAS</t>
  </si>
  <si>
    <t>FUEL_EMI.ktCO2.HU.FBT.FBT.PROC_HEAT.ELEC.ELEC</t>
  </si>
  <si>
    <t>FUEL_EMI.ktCO2.HU.FBT.FBT.PROC_HEAT_MICROW.MICROW.ELEC</t>
  </si>
  <si>
    <t>FUEL_EMI.ktCO2.HU.FBT.FBT.PROCESSING.TOTAL.TOTAL</t>
  </si>
  <si>
    <t>FUEL_EMI.ktCO2.HU.FBT.FBT.PROCESSING.STEAM.SOLIDS</t>
  </si>
  <si>
    <t>FUEL_EMI.ktCO2.HU.FBT.FBT.PROCESSING.STEAM.RFG</t>
  </si>
  <si>
    <t>FUEL_EMI.ktCO2.HU.FBT.FBT.PROCESSING.STEAM.LPG</t>
  </si>
  <si>
    <t>FUEL_EMI.ktCO2.HU.FBT.FBT.PROCESSING.STEAM.DIESEL_LIQBIO</t>
  </si>
  <si>
    <t>FUEL_EMI.ktCO2.HU.FBT.FBT.PROCESSING.STEAM.RFO</t>
  </si>
  <si>
    <t>FUEL_EMI.ktCO2.HU.FBT.FBT.PROCESSING.STEAM.OTHER</t>
  </si>
  <si>
    <t>FUEL_EMI.ktCO2.HU.FBT.FBT.PROCESSING.STEAM.NG_BIOGAS</t>
  </si>
  <si>
    <t>FUEL_EMI.ktCO2.HU.FBT.FBT.PROCESSING.STEAM.DERIVED</t>
  </si>
  <si>
    <t>FUEL_EMI.ktCO2.HU.FBT.FBT.PROCESSING.STEAM.BIOMASS_WASTE</t>
  </si>
  <si>
    <t>FUEL_EMI.ktCO2.HU.FBT.FBT.PROCESSING.STEAM.STEAM_DISTR</t>
  </si>
  <si>
    <t>FUEL_EMI.ktCO2.HU.FBT.FBT.DRYING.TOTAL.TOTAL</t>
  </si>
  <si>
    <t>FUEL_EMI.ktCO2.HU.FBT.FBT.DRYING.THERM.SOLIDS</t>
  </si>
  <si>
    <t>FUEL_EMI.ktCO2.HU.FBT.FBT.DRYING.THERM.LPG</t>
  </si>
  <si>
    <t>FUEL_EMI.ktCO2.HU.FBT.FBT.DRYING.THERM.DIESEL_LIQBIO</t>
  </si>
  <si>
    <t>FUEL_EMI.ktCO2.HU.FBT.FBT.DRYING.THERM.RFO</t>
  </si>
  <si>
    <t>FUEL_EMI.ktCO2.HU.FBT.FBT.DRYING.THERM.NG_BIOGAS</t>
  </si>
  <si>
    <t>FUEL_EMI.ktCO2.HU.FBT.FBT.DRYING_STEAM.TOTAL.TOTAL</t>
  </si>
  <si>
    <t>FUEL_EMI.ktCO2.HU.FBT.FBT.DRYING_STEAM.STEAM.SOLIDS</t>
  </si>
  <si>
    <t>FUEL_EMI.ktCO2.HU.FBT.FBT.DRYING_STEAM.STEAM.RFG</t>
  </si>
  <si>
    <t>FUEL_EMI.ktCO2.HU.FBT.FBT.DRYING_STEAM.STEAM.LPG</t>
  </si>
  <si>
    <t>FUEL_EMI.ktCO2.HU.FBT.FBT.DRYING_STEAM.STEAM.DIESEL_LIQBIO</t>
  </si>
  <si>
    <t>FUEL_EMI.ktCO2.HU.FBT.FBT.DRYING_STEAM.STEAM.RFO</t>
  </si>
  <si>
    <t>FUEL_EMI.ktCO2.HU.FBT.FBT.DRYING_STEAM.STEAM.OTHER</t>
  </si>
  <si>
    <t>FUEL_EMI.ktCO2.HU.FBT.FBT.DRYING_STEAM.STEAM.NG_BIOGAS</t>
  </si>
  <si>
    <t>FUEL_EMI.ktCO2.HU.FBT.FBT.DRYING_STEAM.STEAM.DERIVED</t>
  </si>
  <si>
    <t>FUEL_EMI.ktCO2.HU.FBT.FBT.DRYING_STEAM.STEAM.BIOMASS_WASTE</t>
  </si>
  <si>
    <t>FUEL_EMI.ktCO2.HU.FBT.FBT.DRYING_STEAM.STEAM.STEAM_DISTR</t>
  </si>
  <si>
    <t>FUEL_EMI.ktCO2.HU.FBT.FBT.DRYING_ELEC.ELEC.ELEC</t>
  </si>
  <si>
    <t>FUEL_EMI.ktCO2.HU.FBT.FBT.DRYING_FREEZE.FREEZE_DRY.ELEC</t>
  </si>
  <si>
    <t>FUEL_EMI.ktCO2.HU.FBT.FBT.DRYING_MICROW.MICROW.ELEC</t>
  </si>
  <si>
    <t>FUEL_EMI.ktCO2.HU.FBT.FBT.PROC_COOL_THERM.THERM.NG_BIOGAS</t>
  </si>
  <si>
    <t>FUEL_EMI.ktCO2.HU.FBT.FBT.PROC_COOL.TOTAL.TOTAL</t>
  </si>
  <si>
    <t>FUEL_EMI.ktCO2.HU.FBT.FBT.PROC_COOL.STEAM.SOLIDS</t>
  </si>
  <si>
    <t>FUEL_EMI.ktCO2.HU.FBT.FBT.PROC_COOL.STEAM.RFG</t>
  </si>
  <si>
    <t>FUEL_EMI.ktCO2.HU.FBT.FBT.PROC_COOL.STEAM.LPG</t>
  </si>
  <si>
    <t>FUEL_EMI.ktCO2.HU.FBT.FBT.PROC_COOL.STEAM.DIESEL_LIQBIO</t>
  </si>
  <si>
    <t>FUEL_EMI.ktCO2.HU.FBT.FBT.PROC_COOL.STEAM.RFO</t>
  </si>
  <si>
    <t>FUEL_EMI.ktCO2.HU.FBT.FBT.PROC_COOL.STEAM.OTHER</t>
  </si>
  <si>
    <t>FUEL_EMI.ktCO2.HU.FBT.FBT.PROC_COOL.STEAM.NG_BIOGAS</t>
  </si>
  <si>
    <t>FUEL_EMI.ktCO2.HU.FBT.FBT.PROC_COOL.STEAM.DERIVED</t>
  </si>
  <si>
    <t>FUEL_EMI.ktCO2.HU.FBT.FBT.PROC_COOL.STEAM.BIOMASS_WASTE</t>
  </si>
  <si>
    <t>FUEL_EMI.ktCO2.HU.FBT.FBT.PROC_COOL.STEAM.STEAM_DISTR</t>
  </si>
  <si>
    <t>FUEL_EMI.ktCO2.HU.FBT.FBT.PROC_COOL_ELEC.ELEC.ELEC</t>
  </si>
  <si>
    <t>FUEL_EMI.ktCO2.HU.FBT.FBT.GENERIC.MECH.ELEC</t>
  </si>
  <si>
    <t>VA.Meuro2023.HU.TRE.TRE</t>
  </si>
  <si>
    <t>OUTPUT.index.HU.TRE.TRE</t>
  </si>
  <si>
    <t>CAP.index.HU.TRE.TRE</t>
  </si>
  <si>
    <t>NEWCAP.index.HU.TRE.TRE</t>
  </si>
  <si>
    <t>FEC.ktoe.HU.TRE.TRE.TOTAL.TOTAL.TOTAL</t>
  </si>
  <si>
    <t>FEC.ktoe.HU.TRE.TRE.TOTAL.TOTAL.SOLIDS</t>
  </si>
  <si>
    <t>FEC.ktoe.HU.TRE.TRE.TOTAL.TOTAL.RFG</t>
  </si>
  <si>
    <t>FEC.ktoe.HU.TRE.TRE.TOTAL.TOTAL.LPG</t>
  </si>
  <si>
    <t>FEC.ktoe.HU.TRE.TRE.TOTAL.TOTAL.DIESEL</t>
  </si>
  <si>
    <t>FEC.ktoe.HU.TRE.TRE.TOTAL.TOTAL.RFO</t>
  </si>
  <si>
    <t>FEC.ktoe.HU.TRE.TRE.TOTAL.TOTAL.OTHER</t>
  </si>
  <si>
    <t>FEC.ktoe.HU.TRE.TRE.TOTAL.TOTAL.NG</t>
  </si>
  <si>
    <t>FEC.ktoe.HU.TRE.TRE.TOTAL.TOTAL.DERIVED</t>
  </si>
  <si>
    <t>FEC.ktoe.HU.TRE.TRE.TOTAL.TOTAL.BIOMASS_WASTE</t>
  </si>
  <si>
    <t>FEC.ktoe.HU.TRE.TRE.TOTAL.TOTAL.BIOGAS</t>
  </si>
  <si>
    <t>FEC.ktoe.HU.TRE.TRE.TOTAL.TOTAL.LIQBIO</t>
  </si>
  <si>
    <t>FEC.ktoe.HU.TRE.TRE.TOTAL.TOTAL.SOLAR</t>
  </si>
  <si>
    <t>FEC.ktoe.HU.TRE.TRE.TOTAL.TOTAL.GEO</t>
  </si>
  <si>
    <t>FEC.ktoe.HU.TRE.TRE.TOTAL.TOTAL.AMBIENT</t>
  </si>
  <si>
    <t>FEC.ktoe.HU.TRE.TRE.TOTAL.TOTAL.STEAM_DISTR</t>
  </si>
  <si>
    <t>FEC.ktoe.HU.TRE.TRE.TOTAL.TOTAL.ELEC</t>
  </si>
  <si>
    <t>FEC.ktoe.HU.TRE.TRE.LIGHT.GENERIC.ELEC</t>
  </si>
  <si>
    <t>FEC.ktoe.HU.TRE.TRE.AIRCOMP.GENERIC.ELEC</t>
  </si>
  <si>
    <t>FEC.ktoe.HU.TRE.TRE.MOTOR.GENERIC.ELEC</t>
  </si>
  <si>
    <t>FEC.ktoe.HU.TRE.TRE.FANS.GENERIC.ELEC</t>
  </si>
  <si>
    <t>FEC.ktoe.HU.TRE.TRE.LOW_ENTH.TOTAL.TOTAL</t>
  </si>
  <si>
    <t>FEC.ktoe.HU.TRE.TRE.LOW_ENTH.THERM.DIESEL_LIQBIO</t>
  </si>
  <si>
    <t>FEC.ktoe.HU.TRE.TRE.LOW_ENTH.THERM.NG_BIOGAS</t>
  </si>
  <si>
    <t>FEC.ktoe.HU.TRE.TRE.LOW_ENTH.THERM.SOLAR_GEO</t>
  </si>
  <si>
    <t>FEC.ktoe.HU.TRE.TRE.LOW_ENTH.HP.AMBIENT</t>
  </si>
  <si>
    <t>FEC.ktoe.HU.TRE.TRE.LOW_ENTH.THERM.ELEC</t>
  </si>
  <si>
    <t>Trans. Eq.: Foundries</t>
  </si>
  <si>
    <t>Trans. Eq.: Thermal Foundries</t>
  </si>
  <si>
    <t>FEC.ktoe.HU.TRE.TRE.FOUNDRY.THERM.TOTAL</t>
  </si>
  <si>
    <t>FEC.ktoe.HU.TRE.TRE.FOUNDRY.THERM.SOLIDS</t>
  </si>
  <si>
    <t>FEC.ktoe.HU.TRE.TRE.FOUNDRY.THERM.LPG</t>
  </si>
  <si>
    <t>FEC.ktoe.HU.TRE.TRE.FOUNDRY.THERM.DIESEL_LIQBIO</t>
  </si>
  <si>
    <t>FEC.ktoe.HU.TRE.TRE.FOUNDRY.THERM.RFO</t>
  </si>
  <si>
    <t>FEC.ktoe.HU.TRE.TRE.FOUNDRY.THERM.NG_BIOGAS</t>
  </si>
  <si>
    <t>Trans. Eq.: Electric Foundries</t>
  </si>
  <si>
    <t>FEC.ktoe.HU.TRE.TRE.FOUNDRY.ELEC.ELEC</t>
  </si>
  <si>
    <t>Trans. Eq.: Connection techniques</t>
  </si>
  <si>
    <t>Trans. Eq.: Thermal connection</t>
  </si>
  <si>
    <t>FEC.ktoe.HU.TRE.TRE.CONNECTION_THERM.THERM.NG_BIOGAS</t>
  </si>
  <si>
    <t>Trans. Eq.: Electric connection</t>
  </si>
  <si>
    <t>FEC.ktoe.HU.TRE.TRE.CONNECTION_ELEC.ELEC.ELEC</t>
  </si>
  <si>
    <t>Trans. Eq.: Heat treatment</t>
  </si>
  <si>
    <t>Trans. Eq.: Heat treatment - Thermal</t>
  </si>
  <si>
    <t>FEC.ktoe.HU.TRE.TRE.HEAT_TREAT.THERM.TOTAL</t>
  </si>
  <si>
    <t>FEC.ktoe.HU.TRE.TRE.HEAT_TREAT.THERM.SOLIDS</t>
  </si>
  <si>
    <t>FEC.ktoe.HU.TRE.TRE.HEAT_TREAT.THERM.LPG</t>
  </si>
  <si>
    <t>FEC.ktoe.HU.TRE.TRE.HEAT_TREAT.THERM.DIESEL_LIQBIO</t>
  </si>
  <si>
    <t>FEC.ktoe.HU.TRE.TRE.HEAT_TREAT.THERM.RFO</t>
  </si>
  <si>
    <t>FEC.ktoe.HU.TRE.TRE.HEAT_TREAT.THERM.NG_BIOGAS</t>
  </si>
  <si>
    <t>Trans. Eq.: Heat treatment - Electric</t>
  </si>
  <si>
    <t>FEC.ktoe.HU.TRE.TRE.HEAT_TREAT.ELEC.ELEC</t>
  </si>
  <si>
    <t>Trans. Eq.: Steam processing</t>
  </si>
  <si>
    <t>FEC.ktoe.HU.TRE.TRE.PROCESSING.TOTAL.TOTAL</t>
  </si>
  <si>
    <t>FEC.ktoe.HU.TRE.TRE.PROCESSING.STEAM.SOLIDS</t>
  </si>
  <si>
    <t>FEC.ktoe.HU.TRE.TRE.PROCESSING.STEAM.RFG</t>
  </si>
  <si>
    <t>FEC.ktoe.HU.TRE.TRE.PROCESSING.STEAM.LPG</t>
  </si>
  <si>
    <t>FEC.ktoe.HU.TRE.TRE.PROCESSING.STEAM.DIESEL_LIQBIO</t>
  </si>
  <si>
    <t>FEC.ktoe.HU.TRE.TRE.PROCESSING.STEAM.RFO</t>
  </si>
  <si>
    <t>FEC.ktoe.HU.TRE.TRE.PROCESSING.STEAM.OTHER</t>
  </si>
  <si>
    <t>FEC.ktoe.HU.TRE.TRE.PROCESSING.STEAM.NG_BIOGAS</t>
  </si>
  <si>
    <t>FEC.ktoe.HU.TRE.TRE.PROCESSING.STEAM.DERIVED</t>
  </si>
  <si>
    <t>FEC.ktoe.HU.TRE.TRE.PROCESSING.STEAM.BIOMASS_WASTE</t>
  </si>
  <si>
    <t>FEC.ktoe.HU.TRE.TRE.PROCESSING.STEAM.STEAM_DISTR</t>
  </si>
  <si>
    <t>Trans. Eq.: General machinery</t>
  </si>
  <si>
    <t>FEC.ktoe.HU.TRE.TRE.GENERIC.MECH.ELEC</t>
  </si>
  <si>
    <t>Trans. Eq.: Product finishing</t>
  </si>
  <si>
    <t>FEC.ktoe.HU.TRE.TRE.FINISHING.THERM.ELEC</t>
  </si>
  <si>
    <t>UED.ktoe.HU.TRE.TRE.TOTAL.TOTAL.TOTAL</t>
  </si>
  <si>
    <t>UED.ktoe.HU.TRE.TRE.LIGHT.GENERIC.ELEC</t>
  </si>
  <si>
    <t>UED.ktoe.HU.TRE.TRE.AIRCOMP.GENERIC.ELEC</t>
  </si>
  <si>
    <t>UED.ktoe.HU.TRE.TRE.MOTOR.GENERIC.ELEC</t>
  </si>
  <si>
    <t>UED.ktoe.HU.TRE.TRE.FANS.GENERIC.ELEC</t>
  </si>
  <si>
    <t>UED.ktoe.HU.TRE.TRE.LOW_ENTH.TOTAL.TOTAL</t>
  </si>
  <si>
    <t>UED.ktoe.HU.TRE.TRE.LOW_ENTH.THERM.DIESEL_LIQBIO</t>
  </si>
  <si>
    <t>UED.ktoe.HU.TRE.TRE.LOW_ENTH.THERM.NG_BIOGAS</t>
  </si>
  <si>
    <t>UED.ktoe.HU.TRE.TRE.LOW_ENTH.THERM.SOLAR_GEO</t>
  </si>
  <si>
    <t>UED.ktoe.HU.TRE.TRE.LOW_ENTH.HP.AMBIENT</t>
  </si>
  <si>
    <t>UED.ktoe.HU.TRE.TRE.LOW_ENTH.THERM.ELEC</t>
  </si>
  <si>
    <t>UED.ktoe.HU.TRE.TRE.FOUNDRY.THERM.TOTAL</t>
  </si>
  <si>
    <t>UED.ktoe.HU.TRE.TRE.FOUNDRY.THERM.SOLIDS</t>
  </si>
  <si>
    <t>UED.ktoe.HU.TRE.TRE.FOUNDRY.THERM.LPG</t>
  </si>
  <si>
    <t>UED.ktoe.HU.TRE.TRE.FOUNDRY.THERM.DIESEL_LIQBIO</t>
  </si>
  <si>
    <t>UED.ktoe.HU.TRE.TRE.FOUNDRY.THERM.RFO</t>
  </si>
  <si>
    <t>UED.ktoe.HU.TRE.TRE.FOUNDRY.THERM.NG_BIOGAS</t>
  </si>
  <si>
    <t>UED.ktoe.HU.TRE.TRE.FOUNDRY.ELEC.ELEC</t>
  </si>
  <si>
    <t>UED.ktoe.HU.TRE.TRE.CONNECTION_THERM.THERM.NG_BIOGAS</t>
  </si>
  <si>
    <t>UED.ktoe.HU.TRE.TRE.CONNECTION_ELEC.ELEC.ELEC</t>
  </si>
  <si>
    <t>UED.ktoe.HU.TRE.TRE.HEAT_TREAT.THERM.TOTAL</t>
  </si>
  <si>
    <t>UED.ktoe.HU.TRE.TRE.HEAT_TREAT.THERM.SOLIDS</t>
  </si>
  <si>
    <t>UED.ktoe.HU.TRE.TRE.HEAT_TREAT.THERM.LPG</t>
  </si>
  <si>
    <t>UED.ktoe.HU.TRE.TRE.HEAT_TREAT.THERM.DIESEL_LIQBIO</t>
  </si>
  <si>
    <t>UED.ktoe.HU.TRE.TRE.HEAT_TREAT.THERM.RFO</t>
  </si>
  <si>
    <t>UED.ktoe.HU.TRE.TRE.HEAT_TREAT.THERM.NG_BIOGAS</t>
  </si>
  <si>
    <t>UED.ktoe.HU.TRE.TRE.HEAT_TREAT.ELEC.ELEC</t>
  </si>
  <si>
    <t>UED.ktoe.HU.TRE.TRE.PROCESSING.TOTAL.TOTAL</t>
  </si>
  <si>
    <t>UED.ktoe.HU.TRE.TRE.PROCESSING.STEAM.SOLIDS</t>
  </si>
  <si>
    <t>UED.ktoe.HU.TRE.TRE.PROCESSING.STEAM.RFG</t>
  </si>
  <si>
    <t>UED.ktoe.HU.TRE.TRE.PROCESSING.STEAM.LPG</t>
  </si>
  <si>
    <t>UED.ktoe.HU.TRE.TRE.PROCESSING.STEAM.DIESEL_LIQBIO</t>
  </si>
  <si>
    <t>UED.ktoe.HU.TRE.TRE.PROCESSING.STEAM.RFO</t>
  </si>
  <si>
    <t>UED.ktoe.HU.TRE.TRE.PROCESSING.STEAM.OTHER</t>
  </si>
  <si>
    <t>UED.ktoe.HU.TRE.TRE.PROCESSING.STEAM.NG_BIOGAS</t>
  </si>
  <si>
    <t>UED.ktoe.HU.TRE.TRE.PROCESSING.STEAM.DERIVED</t>
  </si>
  <si>
    <t>UED.ktoe.HU.TRE.TRE.PROCESSING.STEAM.BIOMASS_WASTE</t>
  </si>
  <si>
    <t>UED.ktoe.HU.TRE.TRE.PROCESSING.STEAM.STEAM_DISTR</t>
  </si>
  <si>
    <t>UED.ktoe.HU.TRE.TRE.GENERIC.MECH.ELEC</t>
  </si>
  <si>
    <t>UED.ktoe.HU.TRE.TRE.FINISHING.THERM.ELEC</t>
  </si>
  <si>
    <t>FUEL_EMI.ktCO2.HU.TRE.TRE.TOTAL.TOTAL.TOTAL</t>
  </si>
  <si>
    <t>FUEL_EMI.ktCO2.HU.TRE.TRE.LIGHT.GENERIC.ELEC</t>
  </si>
  <si>
    <t>FUEL_EMI.ktCO2.HU.TRE.TRE.AIRCOMP.GENERIC.ELEC</t>
  </si>
  <si>
    <t>FUEL_EMI.ktCO2.HU.TRE.TRE.MOTOR.GENERIC.ELEC</t>
  </si>
  <si>
    <t>FUEL_EMI.ktCO2.HU.TRE.TRE.FANS.GENERIC.ELEC</t>
  </si>
  <si>
    <t>FUEL_EMI.ktCO2.HU.TRE.TRE.LOW_ENTH.TOTAL.TOTAL</t>
  </si>
  <si>
    <t>FUEL_EMI.ktCO2.HU.TRE.TRE.LOW_ENTH.THERM.DIESEL_LIQBIO</t>
  </si>
  <si>
    <t>FUEL_EMI.ktCO2.HU.TRE.TRE.LOW_ENTH.THERM.NG_BIOGAS</t>
  </si>
  <si>
    <t>FUEL_EMI.ktCO2.HU.TRE.TRE.LOW_ENTH.THERM.SOLAR_GEO</t>
  </si>
  <si>
    <t>FUEL_EMI.ktCO2.HU.TRE.TRE.LOW_ENTH.HP.AMBIENT</t>
  </si>
  <si>
    <t>FUEL_EMI.ktCO2.HU.TRE.TRE.LOW_ENTH.THERM.ELEC</t>
  </si>
  <si>
    <t>FUEL_EMI.ktCO2.HU.TRE.TRE.FOUNDRY.THERM.TOTAL</t>
  </si>
  <si>
    <t>FUEL_EMI.ktCO2.HU.TRE.TRE.FOUNDRY.THERM.SOLIDS</t>
  </si>
  <si>
    <t>FUEL_EMI.ktCO2.HU.TRE.TRE.FOUNDRY.THERM.LPG</t>
  </si>
  <si>
    <t>FUEL_EMI.ktCO2.HU.TRE.TRE.FOUNDRY.THERM.DIESEL_LIQBIO</t>
  </si>
  <si>
    <t>FUEL_EMI.ktCO2.HU.TRE.TRE.FOUNDRY.THERM.RFO</t>
  </si>
  <si>
    <t>FUEL_EMI.ktCO2.HU.TRE.TRE.FOUNDRY.THERM.NG_BIOGAS</t>
  </si>
  <si>
    <t>FUEL_EMI.ktCO2.HU.TRE.TRE.FOUNDRY.ELEC.ELEC</t>
  </si>
  <si>
    <t>FUEL_EMI.ktCO2.HU.TRE.TRE.CONNECTION_THERM.THERM.NG_BIOGAS</t>
  </si>
  <si>
    <t>FUEL_EMI.ktCO2.HU.TRE.TRE.CONNECTION_ELEC.ELEC.ELEC</t>
  </si>
  <si>
    <t>FUEL_EMI.ktCO2.HU.TRE.TRE.HEAT_TREAT.THERM.TOTAL</t>
  </si>
  <si>
    <t>FUEL_EMI.ktCO2.HU.TRE.TRE.HEAT_TREAT.THERM.SOLIDS</t>
  </si>
  <si>
    <t>FUEL_EMI.ktCO2.HU.TRE.TRE.HEAT_TREAT.THERM.LPG</t>
  </si>
  <si>
    <t>FUEL_EMI.ktCO2.HU.TRE.TRE.HEAT_TREAT.THERM.DIESEL_LIQBIO</t>
  </si>
  <si>
    <t>FUEL_EMI.ktCO2.HU.TRE.TRE.HEAT_TREAT.THERM.RFO</t>
  </si>
  <si>
    <t>FUEL_EMI.ktCO2.HU.TRE.TRE.HEAT_TREAT.THERM.NG_BIOGAS</t>
  </si>
  <si>
    <t>FUEL_EMI.ktCO2.HU.TRE.TRE.HEAT_TREAT.ELEC.ELEC</t>
  </si>
  <si>
    <t>FUEL_EMI.ktCO2.HU.TRE.TRE.PROCESSING.TOTAL.TOTAL</t>
  </si>
  <si>
    <t>FUEL_EMI.ktCO2.HU.TRE.TRE.PROCESSING.STEAM.SOLIDS</t>
  </si>
  <si>
    <t>FUEL_EMI.ktCO2.HU.TRE.TRE.PROCESSING.STEAM.RFG</t>
  </si>
  <si>
    <t>FUEL_EMI.ktCO2.HU.TRE.TRE.PROCESSING.STEAM.LPG</t>
  </si>
  <si>
    <t>FUEL_EMI.ktCO2.HU.TRE.TRE.PROCESSING.STEAM.DIESEL_LIQBIO</t>
  </si>
  <si>
    <t>FUEL_EMI.ktCO2.HU.TRE.TRE.PROCESSING.STEAM.RFO</t>
  </si>
  <si>
    <t>FUEL_EMI.ktCO2.HU.TRE.TRE.PROCESSING.STEAM.OTHER</t>
  </si>
  <si>
    <t>FUEL_EMI.ktCO2.HU.TRE.TRE.PROCESSING.STEAM.NG_BIOGAS</t>
  </si>
  <si>
    <t>FUEL_EMI.ktCO2.HU.TRE.TRE.PROCESSING.STEAM.DERIVED</t>
  </si>
  <si>
    <t>FUEL_EMI.ktCO2.HU.TRE.TRE.PROCESSING.STEAM.BIOMASS_WASTE</t>
  </si>
  <si>
    <t>FUEL_EMI.ktCO2.HU.TRE.TRE.PROCESSING.STEAM.STEAM_DISTR</t>
  </si>
  <si>
    <t>FUEL_EMI.ktCO2.HU.TRE.TRE.GENERIC.MECH.ELEC</t>
  </si>
  <si>
    <t>FUEL_EMI.ktCO2.HU.TRE.TRE.FINISHING.THERM.ELEC</t>
  </si>
  <si>
    <t>VA.Meuro2023.HU.MAE.MAE</t>
  </si>
  <si>
    <t>OUTPUT.index.HU.MAE.MAE</t>
  </si>
  <si>
    <t>CAP.index.HU.MAE.MAE</t>
  </si>
  <si>
    <t>NEWCAP.index.HU.MAE.MAE</t>
  </si>
  <si>
    <t>FEC.ktoe.HU.MAE.MAE.TOTAL.TOTAL.TOTAL</t>
  </si>
  <si>
    <t>FEC.ktoe.HU.MAE.MAE.TOTAL.TOTAL.SOLIDS</t>
  </si>
  <si>
    <t>FEC.ktoe.HU.MAE.MAE.TOTAL.TOTAL.RFG</t>
  </si>
  <si>
    <t>FEC.ktoe.HU.MAE.MAE.TOTAL.TOTAL.LPG</t>
  </si>
  <si>
    <t>FEC.ktoe.HU.MAE.MAE.TOTAL.TOTAL.DIESEL</t>
  </si>
  <si>
    <t>FEC.ktoe.HU.MAE.MAE.TOTAL.TOTAL.RFO</t>
  </si>
  <si>
    <t>FEC.ktoe.HU.MAE.MAE.TOTAL.TOTAL.OTHER</t>
  </si>
  <si>
    <t>FEC.ktoe.HU.MAE.MAE.TOTAL.TOTAL.NG</t>
  </si>
  <si>
    <t>FEC.ktoe.HU.MAE.MAE.TOTAL.TOTAL.DERIVED</t>
  </si>
  <si>
    <t>FEC.ktoe.HU.MAE.MAE.TOTAL.TOTAL.BIOMASS_WASTE</t>
  </si>
  <si>
    <t>FEC.ktoe.HU.MAE.MAE.TOTAL.TOTAL.BIOGAS</t>
  </si>
  <si>
    <t>FEC.ktoe.HU.MAE.MAE.TOTAL.TOTAL.LIQBIO</t>
  </si>
  <si>
    <t>FEC.ktoe.HU.MAE.MAE.TOTAL.TOTAL.SOLAR</t>
  </si>
  <si>
    <t>FEC.ktoe.HU.MAE.MAE.TOTAL.TOTAL.GEO</t>
  </si>
  <si>
    <t>FEC.ktoe.HU.MAE.MAE.TOTAL.TOTAL.AMBIENT</t>
  </si>
  <si>
    <t>FEC.ktoe.HU.MAE.MAE.TOTAL.TOTAL.STEAM_DISTR</t>
  </si>
  <si>
    <t>FEC.ktoe.HU.MAE.MAE.TOTAL.TOTAL.ELEC</t>
  </si>
  <si>
    <t>FEC.ktoe.HU.MAE.MAE.LIGHT.GENERIC.ELEC</t>
  </si>
  <si>
    <t>FEC.ktoe.HU.MAE.MAE.AIRCOMP.GENERIC.ELEC</t>
  </si>
  <si>
    <t>FEC.ktoe.HU.MAE.MAE.MOTOR.GENERIC.ELEC</t>
  </si>
  <si>
    <t>FEC.ktoe.HU.MAE.MAE.FANS.GENERIC.ELEC</t>
  </si>
  <si>
    <t>FEC.ktoe.HU.MAE.MAE.LOW_ENTH.TOTAL.TOTAL</t>
  </si>
  <si>
    <t>FEC.ktoe.HU.MAE.MAE.LOW_ENTH.THERM.DIESEL_LIQBIO</t>
  </si>
  <si>
    <t>FEC.ktoe.HU.MAE.MAE.LOW_ENTH.THERM.NG_BIOGAS</t>
  </si>
  <si>
    <t>FEC.ktoe.HU.MAE.MAE.LOW_ENTH.THERM.SOLAR_GEO</t>
  </si>
  <si>
    <t>FEC.ktoe.HU.MAE.MAE.LOW_ENTH.HP.AMBIENT</t>
  </si>
  <si>
    <t>FEC.ktoe.HU.MAE.MAE.LOW_ENTH.THERM.ELEC</t>
  </si>
  <si>
    <t>Mach. Eq.: Foundries</t>
  </si>
  <si>
    <t>Mach. Eq.: Thermal Foundries</t>
  </si>
  <si>
    <t>FEC.ktoe.HU.MAE.MAE.FOUNDRY.THERM.TOTAL</t>
  </si>
  <si>
    <t>FEC.ktoe.HU.MAE.MAE.FOUNDRY.THERM.SOLIDS</t>
  </si>
  <si>
    <t>FEC.ktoe.HU.MAE.MAE.FOUNDRY.THERM.LPG</t>
  </si>
  <si>
    <t>FEC.ktoe.HU.MAE.MAE.FOUNDRY.THERM.DIESEL_LIQBIO</t>
  </si>
  <si>
    <t>FEC.ktoe.HU.MAE.MAE.FOUNDRY.THERM.RFO</t>
  </si>
  <si>
    <t>FEC.ktoe.HU.MAE.MAE.FOUNDRY.THERM.NG_BIOGAS</t>
  </si>
  <si>
    <t>Mach. Eq.: Electric Foundries</t>
  </si>
  <si>
    <t>FEC.ktoe.HU.MAE.MAE.FOUNDRY.ELEC.ELEC</t>
  </si>
  <si>
    <t>Mach. Eq.: Connection techniques</t>
  </si>
  <si>
    <t>Mach. Eq.: Thermal connection</t>
  </si>
  <si>
    <t>FEC.ktoe.HU.MAE.MAE.CONNECTION_THERM.THERM.NG_BIOGAS</t>
  </si>
  <si>
    <t>Mach. Eq.: Electric connection</t>
  </si>
  <si>
    <t>FEC.ktoe.HU.MAE.MAE.CONNECTION_ELEC.ELEC.ELEC</t>
  </si>
  <si>
    <t>Mach. Eq.: Heat treatment</t>
  </si>
  <si>
    <t>Mach. Eq.: Heat treatment - Thermal</t>
  </si>
  <si>
    <t>FEC.ktoe.HU.MAE.MAE.HEAT_TREAT.THERM.TOTAL</t>
  </si>
  <si>
    <t>FEC.ktoe.HU.MAE.MAE.HEAT_TREAT.THERM.SOLIDS</t>
  </si>
  <si>
    <t>FEC.ktoe.HU.MAE.MAE.HEAT_TREAT.THERM.LPG</t>
  </si>
  <si>
    <t>FEC.ktoe.HU.MAE.MAE.HEAT_TREAT.THERM.DIESEL_LIQBIO</t>
  </si>
  <si>
    <t>FEC.ktoe.HU.MAE.MAE.HEAT_TREAT.THERM.RFO</t>
  </si>
  <si>
    <t>FEC.ktoe.HU.MAE.MAE.HEAT_TREAT.THERM.NG_BIOGAS</t>
  </si>
  <si>
    <t>Mach. Eq.: Heat treatment - Electric</t>
  </si>
  <si>
    <t>FEC.ktoe.HU.MAE.MAE.HEAT_TREAT.ELEC.ELEC</t>
  </si>
  <si>
    <t>Mach. Eq.: Steam processing</t>
  </si>
  <si>
    <t>FEC.ktoe.HU.MAE.MAE.PROCESSING.TOTAL.TOTAL</t>
  </si>
  <si>
    <t>FEC.ktoe.HU.MAE.MAE.PROCESSING.STEAM.SOLIDS</t>
  </si>
  <si>
    <t>FEC.ktoe.HU.MAE.MAE.PROCESSING.STEAM.RFG</t>
  </si>
  <si>
    <t>FEC.ktoe.HU.MAE.MAE.PROCESSING.STEAM.LPG</t>
  </si>
  <si>
    <t>FEC.ktoe.HU.MAE.MAE.PROCESSING.STEAM.DIESEL_LIQBIO</t>
  </si>
  <si>
    <t>FEC.ktoe.HU.MAE.MAE.PROCESSING.STEAM.RFO</t>
  </si>
  <si>
    <t>FEC.ktoe.HU.MAE.MAE.PROCESSING.STEAM.OTHER</t>
  </si>
  <si>
    <t>FEC.ktoe.HU.MAE.MAE.PROCESSING.STEAM.NG_BIOGAS</t>
  </si>
  <si>
    <t>FEC.ktoe.HU.MAE.MAE.PROCESSING.STEAM.DERIVED</t>
  </si>
  <si>
    <t>FEC.ktoe.HU.MAE.MAE.PROCESSING.STEAM.BIOMASS_WASTE</t>
  </si>
  <si>
    <t>FEC.ktoe.HU.MAE.MAE.PROCESSING.STEAM.STEAM_DISTR</t>
  </si>
  <si>
    <t>Mach. Eq.: General machinery</t>
  </si>
  <si>
    <t>FEC.ktoe.HU.MAE.MAE.GENERIC.MECH.ELEC</t>
  </si>
  <si>
    <t>Mach. Eq.: Product finishing</t>
  </si>
  <si>
    <t>FEC.ktoe.HU.MAE.MAE.FINISHING.THERM.ELEC</t>
  </si>
  <si>
    <t>UED.ktoe.HU.MAE.MAE.TOTAL.TOTAL.TOTAL</t>
  </si>
  <si>
    <t>UED.ktoe.HU.MAE.MAE.LIGHT.GENERIC.ELEC</t>
  </si>
  <si>
    <t>UED.ktoe.HU.MAE.MAE.AIRCOMP.GENERIC.ELEC</t>
  </si>
  <si>
    <t>UED.ktoe.HU.MAE.MAE.MOTOR.GENERIC.ELEC</t>
  </si>
  <si>
    <t>UED.ktoe.HU.MAE.MAE.FANS.GENERIC.ELEC</t>
  </si>
  <si>
    <t>UED.ktoe.HU.MAE.MAE.LOW_ENTH.TOTAL.TOTAL</t>
  </si>
  <si>
    <t>UED.ktoe.HU.MAE.MAE.LOW_ENTH.THERM.DIESEL_LIQBIO</t>
  </si>
  <si>
    <t>UED.ktoe.HU.MAE.MAE.LOW_ENTH.THERM.NG_BIOGAS</t>
  </si>
  <si>
    <t>UED.ktoe.HU.MAE.MAE.LOW_ENTH.THERM.SOLAR_GEO</t>
  </si>
  <si>
    <t>UED.ktoe.HU.MAE.MAE.LOW_ENTH.HP.AMBIENT</t>
  </si>
  <si>
    <t>UED.ktoe.HU.MAE.MAE.LOW_ENTH.THERM.ELEC</t>
  </si>
  <si>
    <t>UED.ktoe.HU.MAE.MAE.FOUNDRY.THERM.TOTAL</t>
  </si>
  <si>
    <t>UED.ktoe.HU.MAE.MAE.FOUNDRY.THERM.SOLIDS</t>
  </si>
  <si>
    <t>UED.ktoe.HU.MAE.MAE.FOUNDRY.THERM.LPG</t>
  </si>
  <si>
    <t>UED.ktoe.HU.MAE.MAE.FOUNDRY.THERM.DIESEL_LIQBIO</t>
  </si>
  <si>
    <t>UED.ktoe.HU.MAE.MAE.FOUNDRY.THERM.RFO</t>
  </si>
  <si>
    <t>UED.ktoe.HU.MAE.MAE.FOUNDRY.THERM.NG_BIOGAS</t>
  </si>
  <si>
    <t>UED.ktoe.HU.MAE.MAE.FOUNDRY.ELEC.ELEC</t>
  </si>
  <si>
    <t>UED.ktoe.HU.MAE.MAE.CONNECTION_THERM.THERM.NG_BIOGAS</t>
  </si>
  <si>
    <t>UED.ktoe.HU.MAE.MAE.CONNECTION_ELEC.ELEC.ELEC</t>
  </si>
  <si>
    <t>UED.ktoe.HU.MAE.MAE.HEAT_TREAT.THERM.TOTAL</t>
  </si>
  <si>
    <t>UED.ktoe.HU.MAE.MAE.HEAT_TREAT.THERM.SOLIDS</t>
  </si>
  <si>
    <t>UED.ktoe.HU.MAE.MAE.HEAT_TREAT.THERM.LPG</t>
  </si>
  <si>
    <t>UED.ktoe.HU.MAE.MAE.HEAT_TREAT.THERM.DIESEL_LIQBIO</t>
  </si>
  <si>
    <t>UED.ktoe.HU.MAE.MAE.HEAT_TREAT.THERM.RFO</t>
  </si>
  <si>
    <t>UED.ktoe.HU.MAE.MAE.HEAT_TREAT.THERM.NG_BIOGAS</t>
  </si>
  <si>
    <t>UED.ktoe.HU.MAE.MAE.HEAT_TREAT.ELEC.ELEC</t>
  </si>
  <si>
    <t>UED.ktoe.HU.MAE.MAE.PROCESSING.TOTAL.TOTAL</t>
  </si>
  <si>
    <t>UED.ktoe.HU.MAE.MAE.PROCESSING.STEAM.SOLIDS</t>
  </si>
  <si>
    <t>UED.ktoe.HU.MAE.MAE.PROCESSING.STEAM.RFG</t>
  </si>
  <si>
    <t>UED.ktoe.HU.MAE.MAE.PROCESSING.STEAM.LPG</t>
  </si>
  <si>
    <t>UED.ktoe.HU.MAE.MAE.PROCESSING.STEAM.DIESEL_LIQBIO</t>
  </si>
  <si>
    <t>UED.ktoe.HU.MAE.MAE.PROCESSING.STEAM.RFO</t>
  </si>
  <si>
    <t>UED.ktoe.HU.MAE.MAE.PROCESSING.STEAM.OTHER</t>
  </si>
  <si>
    <t>UED.ktoe.HU.MAE.MAE.PROCESSING.STEAM.NG_BIOGAS</t>
  </si>
  <si>
    <t>UED.ktoe.HU.MAE.MAE.PROCESSING.STEAM.DERIVED</t>
  </si>
  <si>
    <t>UED.ktoe.HU.MAE.MAE.PROCESSING.STEAM.BIOMASS_WASTE</t>
  </si>
  <si>
    <t>UED.ktoe.HU.MAE.MAE.PROCESSING.STEAM.STEAM_DISTR</t>
  </si>
  <si>
    <t>UED.ktoe.HU.MAE.MAE.GENERIC.MECH.ELEC</t>
  </si>
  <si>
    <t>UED.ktoe.HU.MAE.MAE.FINISHING.THERM.ELEC</t>
  </si>
  <si>
    <t>FUEL_EMI.ktCO2.HU.MAE.MAE.TOTAL.TOTAL.TOTAL</t>
  </si>
  <si>
    <t>FUEL_EMI.ktCO2.HU.MAE.MAE.LIGHT.GENERIC.ELEC</t>
  </si>
  <si>
    <t>FUEL_EMI.ktCO2.HU.MAE.MAE.AIRCOMP.GENERIC.ELEC</t>
  </si>
  <si>
    <t>FUEL_EMI.ktCO2.HU.MAE.MAE.MOTOR.GENERIC.ELEC</t>
  </si>
  <si>
    <t>FUEL_EMI.ktCO2.HU.MAE.MAE.FANS.GENERIC.ELEC</t>
  </si>
  <si>
    <t>FUEL_EMI.ktCO2.HU.MAE.MAE.LOW_ENTH.TOTAL.TOTAL</t>
  </si>
  <si>
    <t>FUEL_EMI.ktCO2.HU.MAE.MAE.LOW_ENTH.THERM.DIESEL_LIQBIO</t>
  </si>
  <si>
    <t>FUEL_EMI.ktCO2.HU.MAE.MAE.LOW_ENTH.THERM.NG_BIOGAS</t>
  </si>
  <si>
    <t>FUEL_EMI.ktCO2.HU.MAE.MAE.LOW_ENTH.THERM.SOLAR_GEO</t>
  </si>
  <si>
    <t>FUEL_EMI.ktCO2.HU.MAE.MAE.LOW_ENTH.HP.AMBIENT</t>
  </si>
  <si>
    <t>FUEL_EMI.ktCO2.HU.MAE.MAE.LOW_ENTH.THERM.ELEC</t>
  </si>
  <si>
    <t>FUEL_EMI.ktCO2.HU.MAE.MAE.FOUNDRY.THERM.TOTAL</t>
  </si>
  <si>
    <t>FUEL_EMI.ktCO2.HU.MAE.MAE.FOUNDRY.THERM.SOLIDS</t>
  </si>
  <si>
    <t>FUEL_EMI.ktCO2.HU.MAE.MAE.FOUNDRY.THERM.LPG</t>
  </si>
  <si>
    <t>FUEL_EMI.ktCO2.HU.MAE.MAE.FOUNDRY.THERM.DIESEL_LIQBIO</t>
  </si>
  <si>
    <t>FUEL_EMI.ktCO2.HU.MAE.MAE.FOUNDRY.THERM.RFO</t>
  </si>
  <si>
    <t>FUEL_EMI.ktCO2.HU.MAE.MAE.FOUNDRY.THERM.NG_BIOGAS</t>
  </si>
  <si>
    <t>FUEL_EMI.ktCO2.HU.MAE.MAE.FOUNDRY.ELEC.ELEC</t>
  </si>
  <si>
    <t>FUEL_EMI.ktCO2.HU.MAE.MAE.CONNECTION_THERM.THERM.NG_BIOGAS</t>
  </si>
  <si>
    <t>FUEL_EMI.ktCO2.HU.MAE.MAE.CONNECTION_ELEC.ELEC.ELEC</t>
  </si>
  <si>
    <t>FUEL_EMI.ktCO2.HU.MAE.MAE.HEAT_TREAT.THERM.TOTAL</t>
  </si>
  <si>
    <t>FUEL_EMI.ktCO2.HU.MAE.MAE.HEAT_TREAT.THERM.SOLIDS</t>
  </si>
  <si>
    <t>FUEL_EMI.ktCO2.HU.MAE.MAE.HEAT_TREAT.THERM.LPG</t>
  </si>
  <si>
    <t>FUEL_EMI.ktCO2.HU.MAE.MAE.HEAT_TREAT.THERM.DIESEL_LIQBIO</t>
  </si>
  <si>
    <t>FUEL_EMI.ktCO2.HU.MAE.MAE.HEAT_TREAT.THERM.RFO</t>
  </si>
  <si>
    <t>FUEL_EMI.ktCO2.HU.MAE.MAE.HEAT_TREAT.THERM.NG_BIOGAS</t>
  </si>
  <si>
    <t>FUEL_EMI.ktCO2.HU.MAE.MAE.HEAT_TREAT.ELEC.ELEC</t>
  </si>
  <si>
    <t>FUEL_EMI.ktCO2.HU.MAE.MAE.PROCESSING.TOTAL.TOTAL</t>
  </si>
  <si>
    <t>FUEL_EMI.ktCO2.HU.MAE.MAE.PROCESSING.STEAM.SOLIDS</t>
  </si>
  <si>
    <t>FUEL_EMI.ktCO2.HU.MAE.MAE.PROCESSING.STEAM.RFG</t>
  </si>
  <si>
    <t>FUEL_EMI.ktCO2.HU.MAE.MAE.PROCESSING.STEAM.LPG</t>
  </si>
  <si>
    <t>FUEL_EMI.ktCO2.HU.MAE.MAE.PROCESSING.STEAM.DIESEL_LIQBIO</t>
  </si>
  <si>
    <t>FUEL_EMI.ktCO2.HU.MAE.MAE.PROCESSING.STEAM.RFO</t>
  </si>
  <si>
    <t>FUEL_EMI.ktCO2.HU.MAE.MAE.PROCESSING.STEAM.OTHER</t>
  </si>
  <si>
    <t>FUEL_EMI.ktCO2.HU.MAE.MAE.PROCESSING.STEAM.NG_BIOGAS</t>
  </si>
  <si>
    <t>FUEL_EMI.ktCO2.HU.MAE.MAE.PROCESSING.STEAM.DERIVED</t>
  </si>
  <si>
    <t>FUEL_EMI.ktCO2.HU.MAE.MAE.PROCESSING.STEAM.BIOMASS_WASTE</t>
  </si>
  <si>
    <t>FUEL_EMI.ktCO2.HU.MAE.MAE.PROCESSING.STEAM.STEAM_DISTR</t>
  </si>
  <si>
    <t>FUEL_EMI.ktCO2.HU.MAE.MAE.GENERIC.MECH.ELEC</t>
  </si>
  <si>
    <t>FUEL_EMI.ktCO2.HU.MAE.MAE.FINISHING.THERM.ELEC</t>
  </si>
  <si>
    <t>VA.Meuro2023.HU.TEL.TEL</t>
  </si>
  <si>
    <t>OUTPUT.index.HU.TEL.TEL</t>
  </si>
  <si>
    <t>CAP.index.HU.TEL.TEL</t>
  </si>
  <si>
    <t>NEWCAP.index.HU.TEL.TEL</t>
  </si>
  <si>
    <t>FEC.ktoe.HU.TEL.TEL.TOTAL.TOTAL.TOTAL</t>
  </si>
  <si>
    <t>FEC.ktoe.HU.TEL.TEL.TOTAL.TOTAL.SOLIDS</t>
  </si>
  <si>
    <t>FEC.ktoe.HU.TEL.TEL.TOTAL.TOTAL.RFG</t>
  </si>
  <si>
    <t>FEC.ktoe.HU.TEL.TEL.TOTAL.TOTAL.LPG</t>
  </si>
  <si>
    <t>FEC.ktoe.HU.TEL.TEL.TOTAL.TOTAL.DIESEL</t>
  </si>
  <si>
    <t>FEC.ktoe.HU.TEL.TEL.TOTAL.TOTAL.RFO</t>
  </si>
  <si>
    <t>FEC.ktoe.HU.TEL.TEL.TOTAL.TOTAL.OTHER</t>
  </si>
  <si>
    <t>FEC.ktoe.HU.TEL.TEL.TOTAL.TOTAL.NG</t>
  </si>
  <si>
    <t>FEC.ktoe.HU.TEL.TEL.TOTAL.TOTAL.DERIVED</t>
  </si>
  <si>
    <t>FEC.ktoe.HU.TEL.TEL.TOTAL.TOTAL.BIOMASS_WASTE</t>
  </si>
  <si>
    <t>FEC.ktoe.HU.TEL.TEL.TOTAL.TOTAL.BIOGAS</t>
  </si>
  <si>
    <t>FEC.ktoe.HU.TEL.TEL.TOTAL.TOTAL.LIQBIO</t>
  </si>
  <si>
    <t>FEC.ktoe.HU.TEL.TEL.TOTAL.TOTAL.SOLAR</t>
  </si>
  <si>
    <t>FEC.ktoe.HU.TEL.TEL.TOTAL.TOTAL.GEO</t>
  </si>
  <si>
    <t>FEC.ktoe.HU.TEL.TEL.TOTAL.TOTAL.AMBIENT</t>
  </si>
  <si>
    <t>FEC.ktoe.HU.TEL.TEL.TOTAL.TOTAL.STEAM_DISTR</t>
  </si>
  <si>
    <t>FEC.ktoe.HU.TEL.TEL.TOTAL.TOTAL.ELEC</t>
  </si>
  <si>
    <t>FEC.ktoe.HU.TEL.TEL.LIGHT.GENERIC.ELEC</t>
  </si>
  <si>
    <t>FEC.ktoe.HU.TEL.TEL.AIRCOMP.GENERIC.ELEC</t>
  </si>
  <si>
    <t>FEC.ktoe.HU.TEL.TEL.MOTOR.GENERIC.ELEC</t>
  </si>
  <si>
    <t>FEC.ktoe.HU.TEL.TEL.FANS.GENERIC.ELEC</t>
  </si>
  <si>
    <t>FEC.ktoe.HU.TEL.TEL.LOW_ENTH.TOTAL.TOTAL</t>
  </si>
  <si>
    <t>FEC.ktoe.HU.TEL.TEL.LOW_ENTH.THERM.DIESEL_LIQBIO</t>
  </si>
  <si>
    <t>FEC.ktoe.HU.TEL.TEL.LOW_ENTH.THERM.NG_BIOGAS</t>
  </si>
  <si>
    <t>FEC.ktoe.HU.TEL.TEL.LOW_ENTH.THERM.SOLAR_GEO</t>
  </si>
  <si>
    <t>FEC.ktoe.HU.TEL.TEL.LOW_ENTH.HP.AMBIENT</t>
  </si>
  <si>
    <t>FEC.ktoe.HU.TEL.TEL.LOW_ENTH.THERM.ELEC</t>
  </si>
  <si>
    <t>Textiles: Pretreatment with steam</t>
  </si>
  <si>
    <t>FEC.ktoe.HU.TEL.TEL.PRETREAT.TOTAL.TOTAL</t>
  </si>
  <si>
    <t>FEC.ktoe.HU.TEL.TEL.PRETREAT.STEAM.SOLIDS</t>
  </si>
  <si>
    <t>FEC.ktoe.HU.TEL.TEL.PRETREAT.STEAM.RFG</t>
  </si>
  <si>
    <t>FEC.ktoe.HU.TEL.TEL.PRETREAT.STEAM.LPG</t>
  </si>
  <si>
    <t>FEC.ktoe.HU.TEL.TEL.PRETREAT.STEAM.DIESEL_LIQBIO</t>
  </si>
  <si>
    <t>FEC.ktoe.HU.TEL.TEL.PRETREAT.STEAM.RFO</t>
  </si>
  <si>
    <t>FEC.ktoe.HU.TEL.TEL.PRETREAT.STEAM.OTHER</t>
  </si>
  <si>
    <t>FEC.ktoe.HU.TEL.TEL.PRETREAT.STEAM.NG_BIOGAS</t>
  </si>
  <si>
    <t>FEC.ktoe.HU.TEL.TEL.PRETREAT.STEAM.DERIVED</t>
  </si>
  <si>
    <t>FEC.ktoe.HU.TEL.TEL.PRETREAT.STEAM.BIOMASS_WASTE</t>
  </si>
  <si>
    <t>FEC.ktoe.HU.TEL.TEL.PRETREAT.STEAM.STEAM_DISTR</t>
  </si>
  <si>
    <t>Textiles: Wet processing with steam</t>
  </si>
  <si>
    <t>FEC.ktoe.HU.TEL.TEL.PROCESSING.TOTAL.TOTAL</t>
  </si>
  <si>
    <t>FEC.ktoe.HU.TEL.TEL.PROCESSING.STEAM.SOLIDS</t>
  </si>
  <si>
    <t>FEC.ktoe.HU.TEL.TEL.PROCESSING.STEAM.RFG</t>
  </si>
  <si>
    <t>FEC.ktoe.HU.TEL.TEL.PROCESSING.STEAM.LPG</t>
  </si>
  <si>
    <t>FEC.ktoe.HU.TEL.TEL.PROCESSING.STEAM.DIESEL_LIQBIO</t>
  </si>
  <si>
    <t>FEC.ktoe.HU.TEL.TEL.PROCESSING.STEAM.RFO</t>
  </si>
  <si>
    <t>FEC.ktoe.HU.TEL.TEL.PROCESSING.STEAM.OTHER</t>
  </si>
  <si>
    <t>FEC.ktoe.HU.TEL.TEL.PROCESSING.STEAM.NG_BIOGAS</t>
  </si>
  <si>
    <t>FEC.ktoe.HU.TEL.TEL.PROCESSING.STEAM.DERIVED</t>
  </si>
  <si>
    <t>FEC.ktoe.HU.TEL.TEL.PROCESSING.STEAM.BIOMASS_WASTE</t>
  </si>
  <si>
    <t>FEC.ktoe.HU.TEL.TEL.PROCESSING.STEAM.STEAM_DISTR</t>
  </si>
  <si>
    <t>Textiles: Electric general machinery</t>
  </si>
  <si>
    <t>FEC.ktoe.HU.TEL.TEL.GENERIC.MECH.ELEC</t>
  </si>
  <si>
    <t>Textiles: Drying</t>
  </si>
  <si>
    <t>Textiles: Thermal drying</t>
  </si>
  <si>
    <t>FEC.ktoe.HU.TEL.TEL.DRYING.TOTAL.TOTAL</t>
  </si>
  <si>
    <t>FEC.ktoe.HU.TEL.TEL.DRYING.THERM.SOLIDS</t>
  </si>
  <si>
    <t>FEC.ktoe.HU.TEL.TEL.DRYING.THERM.LPG</t>
  </si>
  <si>
    <t>FEC.ktoe.HU.TEL.TEL.DRYING.THERM.DIESEL_LIQBIO</t>
  </si>
  <si>
    <t>FEC.ktoe.HU.TEL.TEL.DRYING.THERM.RFO</t>
  </si>
  <si>
    <t>FEC.ktoe.HU.TEL.TEL.DRYING.THERM.NG_BIOGAS</t>
  </si>
  <si>
    <t>Textiles: Steam drying</t>
  </si>
  <si>
    <t>FEC.ktoe.HU.TEL.TEL.DRYING_STEAM.TOTAL.TOTAL</t>
  </si>
  <si>
    <t>FEC.ktoe.HU.TEL.TEL.DRYING_STEAM.STEAM.SOLIDS</t>
  </si>
  <si>
    <t>FEC.ktoe.HU.TEL.TEL.DRYING_STEAM.STEAM.RFG</t>
  </si>
  <si>
    <t>FEC.ktoe.HU.TEL.TEL.DRYING_STEAM.STEAM.LPG</t>
  </si>
  <si>
    <t>FEC.ktoe.HU.TEL.TEL.DRYING_STEAM.STEAM.DIESEL_LIQBIO</t>
  </si>
  <si>
    <t>FEC.ktoe.HU.TEL.TEL.DRYING_STEAM.STEAM.RFO</t>
  </si>
  <si>
    <t>FEC.ktoe.HU.TEL.TEL.DRYING_STEAM.STEAM.OTHER</t>
  </si>
  <si>
    <t>FEC.ktoe.HU.TEL.TEL.DRYING_STEAM.STEAM.NG_BIOGAS</t>
  </si>
  <si>
    <t>FEC.ktoe.HU.TEL.TEL.DRYING_STEAM.STEAM.DERIVED</t>
  </si>
  <si>
    <t>FEC.ktoe.HU.TEL.TEL.DRYING_STEAM.STEAM.BIOMASS_WASTE</t>
  </si>
  <si>
    <t>FEC.ktoe.HU.TEL.TEL.DRYING_STEAM.STEAM.STEAM_DISTR</t>
  </si>
  <si>
    <t>Textiles: Electric drying</t>
  </si>
  <si>
    <t>FEC.ktoe.HU.TEL.TEL.DRYING_ELEC.ELEC.ELEC</t>
  </si>
  <si>
    <t>Textiles: Microwave drying</t>
  </si>
  <si>
    <t>FEC.ktoe.HU.TEL.TEL.DRYING_MICROW.MICROW.ELEC</t>
  </si>
  <si>
    <t>Textiles: Finishing Electric</t>
  </si>
  <si>
    <t>FEC.ktoe.HU.TEL.TEL.FINISHING.THERM.ELEC</t>
  </si>
  <si>
    <t>UED.ktoe.HU.TEL.TEL.TOTAL.TOTAL.TOTAL</t>
  </si>
  <si>
    <t>UED.ktoe.HU.TEL.TEL.LIGHT.GENERIC.ELEC</t>
  </si>
  <si>
    <t>UED.ktoe.HU.TEL.TEL.AIRCOMP.GENERIC.ELEC</t>
  </si>
  <si>
    <t>UED.ktoe.HU.TEL.TEL.MOTOR.GENERIC.ELEC</t>
  </si>
  <si>
    <t>UED.ktoe.HU.TEL.TEL.FANS.GENERIC.ELEC</t>
  </si>
  <si>
    <t>UED.ktoe.HU.TEL.TEL.LOW_ENTH.TOTAL.TOTAL</t>
  </si>
  <si>
    <t>UED.ktoe.HU.TEL.TEL.LOW_ENTH.THERM.DIESEL_LIQBIO</t>
  </si>
  <si>
    <t>UED.ktoe.HU.TEL.TEL.LOW_ENTH.THERM.NG_BIOGAS</t>
  </si>
  <si>
    <t>UED.ktoe.HU.TEL.TEL.LOW_ENTH.THERM.SOLAR_GEO</t>
  </si>
  <si>
    <t>UED.ktoe.HU.TEL.TEL.LOW_ENTH.HP.AMBIENT</t>
  </si>
  <si>
    <t>UED.ktoe.HU.TEL.TEL.LOW_ENTH.THERM.ELEC</t>
  </si>
  <si>
    <t>UED.ktoe.HU.TEL.TEL.PRETREAT.TOTAL.TOTAL</t>
  </si>
  <si>
    <t>UED.ktoe.HU.TEL.TEL.PRETREAT.STEAM.SOLIDS</t>
  </si>
  <si>
    <t>UED.ktoe.HU.TEL.TEL.PRETREAT.STEAM.RFG</t>
  </si>
  <si>
    <t>UED.ktoe.HU.TEL.TEL.PRETREAT.STEAM.LPG</t>
  </si>
  <si>
    <t>UED.ktoe.HU.TEL.TEL.PRETREAT.STEAM.DIESEL_LIQBIO</t>
  </si>
  <si>
    <t>UED.ktoe.HU.TEL.TEL.PRETREAT.STEAM.RFO</t>
  </si>
  <si>
    <t>UED.ktoe.HU.TEL.TEL.PRETREAT.STEAM.OTHER</t>
  </si>
  <si>
    <t>UED.ktoe.HU.TEL.TEL.PRETREAT.STEAM.NG_BIOGAS</t>
  </si>
  <si>
    <t>UED.ktoe.HU.TEL.TEL.PRETREAT.STEAM.DERIVED</t>
  </si>
  <si>
    <t>UED.ktoe.HU.TEL.TEL.PRETREAT.STEAM.BIOMASS_WASTE</t>
  </si>
  <si>
    <t>UED.ktoe.HU.TEL.TEL.PRETREAT.STEAM.STEAM_DISTR</t>
  </si>
  <si>
    <t>UED.ktoe.HU.TEL.TEL.PROCESSING.TOTAL.TOTAL</t>
  </si>
  <si>
    <t>UED.ktoe.HU.TEL.TEL.PROCESSING.STEAM.SOLIDS</t>
  </si>
  <si>
    <t>UED.ktoe.HU.TEL.TEL.PROCESSING.STEAM.RFG</t>
  </si>
  <si>
    <t>UED.ktoe.HU.TEL.TEL.PROCESSING.STEAM.LPG</t>
  </si>
  <si>
    <t>UED.ktoe.HU.TEL.TEL.PROCESSING.STEAM.DIESEL_LIQBIO</t>
  </si>
  <si>
    <t>UED.ktoe.HU.TEL.TEL.PROCESSING.STEAM.RFO</t>
  </si>
  <si>
    <t>UED.ktoe.HU.TEL.TEL.PROCESSING.STEAM.OTHER</t>
  </si>
  <si>
    <t>UED.ktoe.HU.TEL.TEL.PROCESSING.STEAM.NG_BIOGAS</t>
  </si>
  <si>
    <t>UED.ktoe.HU.TEL.TEL.PROCESSING.STEAM.DERIVED</t>
  </si>
  <si>
    <t>UED.ktoe.HU.TEL.TEL.PROCESSING.STEAM.BIOMASS_WASTE</t>
  </si>
  <si>
    <t>UED.ktoe.HU.TEL.TEL.PROCESSING.STEAM.STEAM_DISTR</t>
  </si>
  <si>
    <t>UED.ktoe.HU.TEL.TEL.GENERIC.MECH.ELEC</t>
  </si>
  <si>
    <t>UED.ktoe.HU.TEL.TEL.DRYING.TOTAL.TOTAL</t>
  </si>
  <si>
    <t>UED.ktoe.HU.TEL.TEL.DRYING.THERM.SOLIDS</t>
  </si>
  <si>
    <t>UED.ktoe.HU.TEL.TEL.DRYING.THERM.LPG</t>
  </si>
  <si>
    <t>UED.ktoe.HU.TEL.TEL.DRYING.THERM.DIESEL_LIQBIO</t>
  </si>
  <si>
    <t>UED.ktoe.HU.TEL.TEL.DRYING.THERM.RFO</t>
  </si>
  <si>
    <t>UED.ktoe.HU.TEL.TEL.DRYING.THERM.NG_BIOGAS</t>
  </si>
  <si>
    <t>UED.ktoe.HU.TEL.TEL.DRYING_STEAM.TOTAL.TOTAL</t>
  </si>
  <si>
    <t>UED.ktoe.HU.TEL.TEL.DRYING_STEAM.STEAM.SOLIDS</t>
  </si>
  <si>
    <t>UED.ktoe.HU.TEL.TEL.DRYING_STEAM.STEAM.RFG</t>
  </si>
  <si>
    <t>UED.ktoe.HU.TEL.TEL.DRYING_STEAM.STEAM.LPG</t>
  </si>
  <si>
    <t>UED.ktoe.HU.TEL.TEL.DRYING_STEAM.STEAM.DIESEL_LIQBIO</t>
  </si>
  <si>
    <t>UED.ktoe.HU.TEL.TEL.DRYING_STEAM.STEAM.RFO</t>
  </si>
  <si>
    <t>UED.ktoe.HU.TEL.TEL.DRYING_STEAM.STEAM.OTHER</t>
  </si>
  <si>
    <t>UED.ktoe.HU.TEL.TEL.DRYING_STEAM.STEAM.NG_BIOGAS</t>
  </si>
  <si>
    <t>UED.ktoe.HU.TEL.TEL.DRYING_STEAM.STEAM.DERIVED</t>
  </si>
  <si>
    <t>UED.ktoe.HU.TEL.TEL.DRYING_STEAM.STEAM.BIOMASS_WASTE</t>
  </si>
  <si>
    <t>UED.ktoe.HU.TEL.TEL.DRYING_STEAM.STEAM.STEAM_DISTR</t>
  </si>
  <si>
    <t>UED.ktoe.HU.TEL.TEL.DRYING_ELEC.ELEC.ELEC</t>
  </si>
  <si>
    <t>UED.ktoe.HU.TEL.TEL.DRYING_MICROW.MICROW.ELEC</t>
  </si>
  <si>
    <t>UED.ktoe.HU.TEL.TEL.FINISHING.THERM.ELEC</t>
  </si>
  <si>
    <t>FUEL_EMI.ktCO2.HU.TEL.TEL.TOTAL.TOTAL.TOTAL</t>
  </si>
  <si>
    <t>FUEL_EMI.ktCO2.HU.TEL.TEL.LIGHT.GENERIC.ELEC</t>
  </si>
  <si>
    <t>FUEL_EMI.ktCO2.HU.TEL.TEL.AIRCOMP.GENERIC.ELEC</t>
  </si>
  <si>
    <t>FUEL_EMI.ktCO2.HU.TEL.TEL.MOTOR.GENERIC.ELEC</t>
  </si>
  <si>
    <t>FUEL_EMI.ktCO2.HU.TEL.TEL.FANS.GENERIC.ELEC</t>
  </si>
  <si>
    <t>FUEL_EMI.ktCO2.HU.TEL.TEL.LOW_ENTH.TOTAL.TOTAL</t>
  </si>
  <si>
    <t>FUEL_EMI.ktCO2.HU.TEL.TEL.LOW_ENTH.THERM.DIESEL_LIQBIO</t>
  </si>
  <si>
    <t>FUEL_EMI.ktCO2.HU.TEL.TEL.LOW_ENTH.THERM.NG_BIOGAS</t>
  </si>
  <si>
    <t>FUEL_EMI.ktCO2.HU.TEL.TEL.LOW_ENTH.THERM.SOLAR_GEO</t>
  </si>
  <si>
    <t>FUEL_EMI.ktCO2.HU.TEL.TEL.LOW_ENTH.HP.AMBIENT</t>
  </si>
  <si>
    <t>FUEL_EMI.ktCO2.HU.TEL.TEL.LOW_ENTH.THERM.ELEC</t>
  </si>
  <si>
    <t>FUEL_EMI.ktCO2.HU.TEL.TEL.PRETREAT.TOTAL.TOTAL</t>
  </si>
  <si>
    <t>FUEL_EMI.ktCO2.HU.TEL.TEL.PRETREAT.STEAM.SOLIDS</t>
  </si>
  <si>
    <t>FUEL_EMI.ktCO2.HU.TEL.TEL.PRETREAT.STEAM.RFG</t>
  </si>
  <si>
    <t>FUEL_EMI.ktCO2.HU.TEL.TEL.PRETREAT.STEAM.LPG</t>
  </si>
  <si>
    <t>FUEL_EMI.ktCO2.HU.TEL.TEL.PRETREAT.STEAM.DIESEL_LIQBIO</t>
  </si>
  <si>
    <t>FUEL_EMI.ktCO2.HU.TEL.TEL.PRETREAT.STEAM.RFO</t>
  </si>
  <si>
    <t>FUEL_EMI.ktCO2.HU.TEL.TEL.PRETREAT.STEAM.OTHER</t>
  </si>
  <si>
    <t>FUEL_EMI.ktCO2.HU.TEL.TEL.PRETREAT.STEAM.NG_BIOGAS</t>
  </si>
  <si>
    <t>FUEL_EMI.ktCO2.HU.TEL.TEL.PRETREAT.STEAM.DERIVED</t>
  </si>
  <si>
    <t>FUEL_EMI.ktCO2.HU.TEL.TEL.PRETREAT.STEAM.BIOMASS_WASTE</t>
  </si>
  <si>
    <t>FUEL_EMI.ktCO2.HU.TEL.TEL.PRETREAT.STEAM.STEAM_DISTR</t>
  </si>
  <si>
    <t>FUEL_EMI.ktCO2.HU.TEL.TEL.PROCESSING.TOTAL.TOTAL</t>
  </si>
  <si>
    <t>FUEL_EMI.ktCO2.HU.TEL.TEL.PROCESSING.STEAM.SOLIDS</t>
  </si>
  <si>
    <t>FUEL_EMI.ktCO2.HU.TEL.TEL.PROCESSING.STEAM.RFG</t>
  </si>
  <si>
    <t>FUEL_EMI.ktCO2.HU.TEL.TEL.PROCESSING.STEAM.LPG</t>
  </si>
  <si>
    <t>FUEL_EMI.ktCO2.HU.TEL.TEL.PROCESSING.STEAM.DIESEL_LIQBIO</t>
  </si>
  <si>
    <t>FUEL_EMI.ktCO2.HU.TEL.TEL.PROCESSING.STEAM.RFO</t>
  </si>
  <si>
    <t>FUEL_EMI.ktCO2.HU.TEL.TEL.PROCESSING.STEAM.OTHER</t>
  </si>
  <si>
    <t>FUEL_EMI.ktCO2.HU.TEL.TEL.PROCESSING.STEAM.NG_BIOGAS</t>
  </si>
  <si>
    <t>FUEL_EMI.ktCO2.HU.TEL.TEL.PROCESSING.STEAM.DERIVED</t>
  </si>
  <si>
    <t>FUEL_EMI.ktCO2.HU.TEL.TEL.PROCESSING.STEAM.BIOMASS_WASTE</t>
  </si>
  <si>
    <t>FUEL_EMI.ktCO2.HU.TEL.TEL.PROCESSING.STEAM.STEAM_DISTR</t>
  </si>
  <si>
    <t>FUEL_EMI.ktCO2.HU.TEL.TEL.GENERIC.MECH.ELEC</t>
  </si>
  <si>
    <t>FUEL_EMI.ktCO2.HU.TEL.TEL.DRYING.TOTAL.TOTAL</t>
  </si>
  <si>
    <t>FUEL_EMI.ktCO2.HU.TEL.TEL.DRYING.THERM.SOLIDS</t>
  </si>
  <si>
    <t>FUEL_EMI.ktCO2.HU.TEL.TEL.DRYING.THERM.LPG</t>
  </si>
  <si>
    <t>FUEL_EMI.ktCO2.HU.TEL.TEL.DRYING.THERM.DIESEL_LIQBIO</t>
  </si>
  <si>
    <t>FUEL_EMI.ktCO2.HU.TEL.TEL.DRYING.THERM.RFO</t>
  </si>
  <si>
    <t>FUEL_EMI.ktCO2.HU.TEL.TEL.DRYING.THERM.NG_BIOGAS</t>
  </si>
  <si>
    <t>FUEL_EMI.ktCO2.HU.TEL.TEL.DRYING_STEAM.TOTAL.TOTAL</t>
  </si>
  <si>
    <t>FUEL_EMI.ktCO2.HU.TEL.TEL.DRYING_STEAM.STEAM.SOLIDS</t>
  </si>
  <si>
    <t>FUEL_EMI.ktCO2.HU.TEL.TEL.DRYING_STEAM.STEAM.RFG</t>
  </si>
  <si>
    <t>FUEL_EMI.ktCO2.HU.TEL.TEL.DRYING_STEAM.STEAM.LPG</t>
  </si>
  <si>
    <t>FUEL_EMI.ktCO2.HU.TEL.TEL.DRYING_STEAM.STEAM.DIESEL_LIQBIO</t>
  </si>
  <si>
    <t>FUEL_EMI.ktCO2.HU.TEL.TEL.DRYING_STEAM.STEAM.RFO</t>
  </si>
  <si>
    <t>FUEL_EMI.ktCO2.HU.TEL.TEL.DRYING_STEAM.STEAM.OTHER</t>
  </si>
  <si>
    <t>FUEL_EMI.ktCO2.HU.TEL.TEL.DRYING_STEAM.STEAM.NG_BIOGAS</t>
  </si>
  <si>
    <t>FUEL_EMI.ktCO2.HU.TEL.TEL.DRYING_STEAM.STEAM.DERIVED</t>
  </si>
  <si>
    <t>FUEL_EMI.ktCO2.HU.TEL.TEL.DRYING_STEAM.STEAM.BIOMASS_WASTE</t>
  </si>
  <si>
    <t>FUEL_EMI.ktCO2.HU.TEL.TEL.DRYING_STEAM.STEAM.STEAM_DISTR</t>
  </si>
  <si>
    <t>FUEL_EMI.ktCO2.HU.TEL.TEL.DRYING_ELEC.ELEC.ELEC</t>
  </si>
  <si>
    <t>FUEL_EMI.ktCO2.HU.TEL.TEL.DRYING_MICROW.MICROW.ELEC</t>
  </si>
  <si>
    <t>FUEL_EMI.ktCO2.HU.TEL.TEL.FINISHING.THERM.ELEC</t>
  </si>
  <si>
    <t>VA.Meuro2023.HU.WWP.WWP</t>
  </si>
  <si>
    <t>OUTPUT.index.HU.WWP.WWP</t>
  </si>
  <si>
    <t>CAP.index.HU.WWP.WWP</t>
  </si>
  <si>
    <t>NEWCAP.index.HU.WWP.WWP</t>
  </si>
  <si>
    <t>FEC.ktoe.HU.WWP.WWP.TOTAL.TOTAL.TOTAL</t>
  </si>
  <si>
    <t>FEC.ktoe.HU.WWP.WWP.TOTAL.TOTAL.SOLIDS</t>
  </si>
  <si>
    <t>FEC.ktoe.HU.WWP.WWP.TOTAL.TOTAL.RFG</t>
  </si>
  <si>
    <t>FEC.ktoe.HU.WWP.WWP.TOTAL.TOTAL.LPG</t>
  </si>
  <si>
    <t>FEC.ktoe.HU.WWP.WWP.TOTAL.TOTAL.DIESEL</t>
  </si>
  <si>
    <t>FEC.ktoe.HU.WWP.WWP.TOTAL.TOTAL.RFO</t>
  </si>
  <si>
    <t>FEC.ktoe.HU.WWP.WWP.TOTAL.TOTAL.OTHER</t>
  </si>
  <si>
    <t>FEC.ktoe.HU.WWP.WWP.TOTAL.TOTAL.NG</t>
  </si>
  <si>
    <t>FEC.ktoe.HU.WWP.WWP.TOTAL.TOTAL.DERIVED</t>
  </si>
  <si>
    <t>FEC.ktoe.HU.WWP.WWP.TOTAL.TOTAL.BIOMASS_WASTE</t>
  </si>
  <si>
    <t>FEC.ktoe.HU.WWP.WWP.TOTAL.TOTAL.BIOGAS</t>
  </si>
  <si>
    <t>FEC.ktoe.HU.WWP.WWP.TOTAL.TOTAL.LIQBIO</t>
  </si>
  <si>
    <t>FEC.ktoe.HU.WWP.WWP.TOTAL.TOTAL.SOLAR</t>
  </si>
  <si>
    <t>FEC.ktoe.HU.WWP.WWP.TOTAL.TOTAL.GEO</t>
  </si>
  <si>
    <t>FEC.ktoe.HU.WWP.WWP.TOTAL.TOTAL.AMBIENT</t>
  </si>
  <si>
    <t>FEC.ktoe.HU.WWP.WWP.TOTAL.TOTAL.STEAM_DISTR</t>
  </si>
  <si>
    <t>FEC.ktoe.HU.WWP.WWP.TOTAL.TOTAL.ELEC</t>
  </si>
  <si>
    <t>FEC.ktoe.HU.WWP.WWP.LIGHT.GENERIC.ELEC</t>
  </si>
  <si>
    <t>FEC.ktoe.HU.WWP.WWP.AIRCOMP.GENERIC.ELEC</t>
  </si>
  <si>
    <t>FEC.ktoe.HU.WWP.WWP.MOTOR.GENERIC.ELEC</t>
  </si>
  <si>
    <t>FEC.ktoe.HU.WWP.WWP.FANS.GENERIC.ELEC</t>
  </si>
  <si>
    <t>FEC.ktoe.HU.WWP.WWP.LOW_ENTH.TOTAL.TOTAL</t>
  </si>
  <si>
    <t>FEC.ktoe.HU.WWP.WWP.LOW_ENTH.THERM.DIESEL_LIQBIO</t>
  </si>
  <si>
    <t>FEC.ktoe.HU.WWP.WWP.LOW_ENTH.THERM.NG_BIOGAS</t>
  </si>
  <si>
    <t>FEC.ktoe.HU.WWP.WWP.LOW_ENTH.THERM.SOLAR_GEO</t>
  </si>
  <si>
    <t>FEC.ktoe.HU.WWP.WWP.LOW_ENTH.HP.AMBIENT</t>
  </si>
  <si>
    <t>FEC.ktoe.HU.WWP.WWP.LOW_ENTH.THERM.ELEC</t>
  </si>
  <si>
    <t>Wood: Specific processes with steam</t>
  </si>
  <si>
    <t>FEC.ktoe.HU.WWP.WWP.PROCESSING.TOTAL.TOTAL</t>
  </si>
  <si>
    <t>FEC.ktoe.HU.WWP.WWP.PROCESSING.STEAM.SOLIDS</t>
  </si>
  <si>
    <t>FEC.ktoe.HU.WWP.WWP.PROCESSING.STEAM.RFG</t>
  </si>
  <si>
    <t>FEC.ktoe.HU.WWP.WWP.PROCESSING.STEAM.LPG</t>
  </si>
  <si>
    <t>FEC.ktoe.HU.WWP.WWP.PROCESSING.STEAM.DIESEL_LIQBIO</t>
  </si>
  <si>
    <t>FEC.ktoe.HU.WWP.WWP.PROCESSING.STEAM.RFO</t>
  </si>
  <si>
    <t>FEC.ktoe.HU.WWP.WWP.PROCESSING.STEAM.OTHER</t>
  </si>
  <si>
    <t>FEC.ktoe.HU.WWP.WWP.PROCESSING.STEAM.NG_BIOGAS</t>
  </si>
  <si>
    <t>FEC.ktoe.HU.WWP.WWP.PROCESSING.STEAM.DERIVED</t>
  </si>
  <si>
    <t>FEC.ktoe.HU.WWP.WWP.PROCESSING.STEAM.BIOMASS_WASTE</t>
  </si>
  <si>
    <t>FEC.ktoe.HU.WWP.WWP.PROCESSING.STEAM.STEAM_DISTR</t>
  </si>
  <si>
    <t>Wood: Electric mechanical processes</t>
  </si>
  <si>
    <t>FEC.ktoe.HU.WWP.WWP.GENERIC.MECH.ELEC</t>
  </si>
  <si>
    <t>Wood: Drying</t>
  </si>
  <si>
    <t>Wood: Thermal drying</t>
  </si>
  <si>
    <t>FEC.ktoe.HU.WWP.WWP.DRYING.TOTAL.TOTAL</t>
  </si>
  <si>
    <t>FEC.ktoe.HU.WWP.WWP.DRYING.THERM.SOLIDS</t>
  </si>
  <si>
    <t>FEC.ktoe.HU.WWP.WWP.DRYING.THERM.LPG</t>
  </si>
  <si>
    <t>FEC.ktoe.HU.WWP.WWP.DRYING.THERM.DIESEL_LIQBIO</t>
  </si>
  <si>
    <t>FEC.ktoe.HU.WWP.WWP.DRYING.THERM.RFO</t>
  </si>
  <si>
    <t>FEC.ktoe.HU.WWP.WWP.DRYING.THERM.NG_BIOGAS</t>
  </si>
  <si>
    <t>Wood: Steam drying</t>
  </si>
  <si>
    <t>FEC.ktoe.HU.WWP.WWP.DRYING_STEAM.TOTAL.TOTAL</t>
  </si>
  <si>
    <t>FEC.ktoe.HU.WWP.WWP.DRYING_STEAM.STEAM.SOLIDS</t>
  </si>
  <si>
    <t>FEC.ktoe.HU.WWP.WWP.DRYING_STEAM.STEAM.RFG</t>
  </si>
  <si>
    <t>FEC.ktoe.HU.WWP.WWP.DRYING_STEAM.STEAM.LPG</t>
  </si>
  <si>
    <t>FEC.ktoe.HU.WWP.WWP.DRYING_STEAM.STEAM.DIESEL_LIQBIO</t>
  </si>
  <si>
    <t>FEC.ktoe.HU.WWP.WWP.DRYING_STEAM.STEAM.RFO</t>
  </si>
  <si>
    <t>FEC.ktoe.HU.WWP.WWP.DRYING_STEAM.STEAM.OTHER</t>
  </si>
  <si>
    <t>FEC.ktoe.HU.WWP.WWP.DRYING_STEAM.STEAM.NG_BIOGAS</t>
  </si>
  <si>
    <t>FEC.ktoe.HU.WWP.WWP.DRYING_STEAM.STEAM.DERIVED</t>
  </si>
  <si>
    <t>FEC.ktoe.HU.WWP.WWP.DRYING_STEAM.STEAM.BIOMASS_WASTE</t>
  </si>
  <si>
    <t>FEC.ktoe.HU.WWP.WWP.DRYING_STEAM.STEAM.STEAM_DISTR</t>
  </si>
  <si>
    <t>Wood: Electric drying</t>
  </si>
  <si>
    <t>FEC.ktoe.HU.WWP.WWP.DRYING_ELEC.ELEC.ELEC</t>
  </si>
  <si>
    <t>Wood: Microwave drying</t>
  </si>
  <si>
    <t>FEC.ktoe.HU.WWP.WWP.DRYING_MICROW.MICROW.ELEC</t>
  </si>
  <si>
    <t>Wood: Finishing Electric</t>
  </si>
  <si>
    <t>FEC.ktoe.HU.WWP.WWP.FINISHING.ELEC.ELEC</t>
  </si>
  <si>
    <t>UED.ktoe.HU.WWP.WWP.TOTAL.TOTAL.TOTAL</t>
  </si>
  <si>
    <t>UED.ktoe.HU.WWP.WWP.LIGHT.GENERIC.ELEC</t>
  </si>
  <si>
    <t>UED.ktoe.HU.WWP.WWP.AIRCOMP.GENERIC.ELEC</t>
  </si>
  <si>
    <t>UED.ktoe.HU.WWP.WWP.MOTOR.GENERIC.ELEC</t>
  </si>
  <si>
    <t>UED.ktoe.HU.WWP.WWP.FANS.GENERIC.ELEC</t>
  </si>
  <si>
    <t>UED.ktoe.HU.WWP.WWP.LOW_ENTH.TOTAL.TOTAL</t>
  </si>
  <si>
    <t>UED.ktoe.HU.WWP.WWP.LOW_ENTH.THERM.DIESEL_LIQBIO</t>
  </si>
  <si>
    <t>UED.ktoe.HU.WWP.WWP.LOW_ENTH.THERM.NG_BIOGAS</t>
  </si>
  <si>
    <t>UED.ktoe.HU.WWP.WWP.LOW_ENTH.THERM.SOLAR_GEO</t>
  </si>
  <si>
    <t>UED.ktoe.HU.WWP.WWP.LOW_ENTH.HP.AMBIENT</t>
  </si>
  <si>
    <t>UED.ktoe.HU.WWP.WWP.LOW_ENTH.THERM.ELEC</t>
  </si>
  <si>
    <t>UED.ktoe.HU.WWP.WWP.PROCESSING.TOTAL.TOTAL</t>
  </si>
  <si>
    <t>UED.ktoe.HU.WWP.WWP.PROCESSING.STEAM.SOLIDS</t>
  </si>
  <si>
    <t>UED.ktoe.HU.WWP.WWP.PROCESSING.STEAM.RFG</t>
  </si>
  <si>
    <t>UED.ktoe.HU.WWP.WWP.PROCESSING.STEAM.LPG</t>
  </si>
  <si>
    <t>UED.ktoe.HU.WWP.WWP.PROCESSING.STEAM.DIESEL_LIQBIO</t>
  </si>
  <si>
    <t>UED.ktoe.HU.WWP.WWP.PROCESSING.STEAM.RFO</t>
  </si>
  <si>
    <t>UED.ktoe.HU.WWP.WWP.PROCESSING.STEAM.OTHER</t>
  </si>
  <si>
    <t>UED.ktoe.HU.WWP.WWP.PROCESSING.STEAM.NG_BIOGAS</t>
  </si>
  <si>
    <t>UED.ktoe.HU.WWP.WWP.PROCESSING.STEAM.DERIVED</t>
  </si>
  <si>
    <t>UED.ktoe.HU.WWP.WWP.PROCESSING.STEAM.BIOMASS_WASTE</t>
  </si>
  <si>
    <t>UED.ktoe.HU.WWP.WWP.PROCESSING.STEAM.STEAM_DISTR</t>
  </si>
  <si>
    <t>UED.ktoe.HU.WWP.WWP.GENERIC.MECH.ELEC</t>
  </si>
  <si>
    <t>UED.ktoe.HU.WWP.WWP.DRYING.TOTAL.TOTAL</t>
  </si>
  <si>
    <t>UED.ktoe.HU.WWP.WWP.DRYING.THERM.SOLIDS</t>
  </si>
  <si>
    <t>UED.ktoe.HU.WWP.WWP.DRYING.THERM.LPG</t>
  </si>
  <si>
    <t>UED.ktoe.HU.WWP.WWP.DRYING.THERM.DIESEL_LIQBIO</t>
  </si>
  <si>
    <t>UED.ktoe.HU.WWP.WWP.DRYING.THERM.RFO</t>
  </si>
  <si>
    <t>UED.ktoe.HU.WWP.WWP.DRYING.THERM.NG_BIOGAS</t>
  </si>
  <si>
    <t>UED.ktoe.HU.WWP.WWP.DRYING_STEAM.TOTAL.TOTAL</t>
  </si>
  <si>
    <t>UED.ktoe.HU.WWP.WWP.DRYING_STEAM.STEAM.SOLIDS</t>
  </si>
  <si>
    <t>UED.ktoe.HU.WWP.WWP.DRYING_STEAM.STEAM.RFG</t>
  </si>
  <si>
    <t>UED.ktoe.HU.WWP.WWP.DRYING_STEAM.STEAM.LPG</t>
  </si>
  <si>
    <t>UED.ktoe.HU.WWP.WWP.DRYING_STEAM.STEAM.DIESEL_LIQBIO</t>
  </si>
  <si>
    <t>UED.ktoe.HU.WWP.WWP.DRYING_STEAM.STEAM.RFO</t>
  </si>
  <si>
    <t>UED.ktoe.HU.WWP.WWP.DRYING_STEAM.STEAM.OTHER</t>
  </si>
  <si>
    <t>UED.ktoe.HU.WWP.WWP.DRYING_STEAM.STEAM.NG_BIOGAS</t>
  </si>
  <si>
    <t>UED.ktoe.HU.WWP.WWP.DRYING_STEAM.STEAM.DERIVED</t>
  </si>
  <si>
    <t>UED.ktoe.HU.WWP.WWP.DRYING_STEAM.STEAM.BIOMASS_WASTE</t>
  </si>
  <si>
    <t>UED.ktoe.HU.WWP.WWP.DRYING_STEAM.STEAM.STEAM_DISTR</t>
  </si>
  <si>
    <t>UED.ktoe.HU.WWP.WWP.DRYING_ELEC.ELEC.ELEC</t>
  </si>
  <si>
    <t>UED.ktoe.HU.WWP.WWP.DRYING_MICROW.MICROW.ELEC</t>
  </si>
  <si>
    <t>UED.ktoe.HU.WWP.WWP.FINISHING.ELEC.ELEC</t>
  </si>
  <si>
    <t>FUEL_EMI.ktCO2.HU.WWP.WWP.TOTAL.TOTAL.TOTAL</t>
  </si>
  <si>
    <t>FUEL_EMI.ktCO2.HU.WWP.WWP.LIGHT.GENERIC.ELEC</t>
  </si>
  <si>
    <t>FUEL_EMI.ktCO2.HU.WWP.WWP.AIRCOMP.GENERIC.ELEC</t>
  </si>
  <si>
    <t>FUEL_EMI.ktCO2.HU.WWP.WWP.MOTOR.GENERIC.ELEC</t>
  </si>
  <si>
    <t>FUEL_EMI.ktCO2.HU.WWP.WWP.FANS.GENERIC.ELEC</t>
  </si>
  <si>
    <t>FUEL_EMI.ktCO2.HU.WWP.WWP.LOW_ENTH.TOTAL.TOTAL</t>
  </si>
  <si>
    <t>FUEL_EMI.ktCO2.HU.WWP.WWP.LOW_ENTH.THERM.DIESEL_LIQBIO</t>
  </si>
  <si>
    <t>FUEL_EMI.ktCO2.HU.WWP.WWP.LOW_ENTH.THERM.NG_BIOGAS</t>
  </si>
  <si>
    <t>FUEL_EMI.ktCO2.HU.WWP.WWP.LOW_ENTH.THERM.SOLAR_GEO</t>
  </si>
  <si>
    <t>FUEL_EMI.ktCO2.HU.WWP.WWP.LOW_ENTH.HP.AMBIENT</t>
  </si>
  <si>
    <t>FUEL_EMI.ktCO2.HU.WWP.WWP.LOW_ENTH.THERM.ELEC</t>
  </si>
  <si>
    <t>FUEL_EMI.ktCO2.HU.WWP.WWP.PROCESSING.TOTAL.TOTAL</t>
  </si>
  <si>
    <t>FUEL_EMI.ktCO2.HU.WWP.WWP.PROCESSING.STEAM.SOLIDS</t>
  </si>
  <si>
    <t>FUEL_EMI.ktCO2.HU.WWP.WWP.PROCESSING.STEAM.RFG</t>
  </si>
  <si>
    <t>FUEL_EMI.ktCO2.HU.WWP.WWP.PROCESSING.STEAM.LPG</t>
  </si>
  <si>
    <t>FUEL_EMI.ktCO2.HU.WWP.WWP.PROCESSING.STEAM.DIESEL_LIQBIO</t>
  </si>
  <si>
    <t>FUEL_EMI.ktCO2.HU.WWP.WWP.PROCESSING.STEAM.RFO</t>
  </si>
  <si>
    <t>FUEL_EMI.ktCO2.HU.WWP.WWP.PROCESSING.STEAM.OTHER</t>
  </si>
  <si>
    <t>FUEL_EMI.ktCO2.HU.WWP.WWP.PROCESSING.STEAM.NG_BIOGAS</t>
  </si>
  <si>
    <t>FUEL_EMI.ktCO2.HU.WWP.WWP.PROCESSING.STEAM.DERIVED</t>
  </si>
  <si>
    <t>FUEL_EMI.ktCO2.HU.WWP.WWP.PROCESSING.STEAM.BIOMASS_WASTE</t>
  </si>
  <si>
    <t>FUEL_EMI.ktCO2.HU.WWP.WWP.PROCESSING.STEAM.STEAM_DISTR</t>
  </si>
  <si>
    <t>FUEL_EMI.ktCO2.HU.WWP.WWP.GENERIC.MECH.ELEC</t>
  </si>
  <si>
    <t>FUEL_EMI.ktCO2.HU.WWP.WWP.DRYING.TOTAL.TOTAL</t>
  </si>
  <si>
    <t>FUEL_EMI.ktCO2.HU.WWP.WWP.DRYING.THERM.SOLIDS</t>
  </si>
  <si>
    <t>FUEL_EMI.ktCO2.HU.WWP.WWP.DRYING.THERM.LPG</t>
  </si>
  <si>
    <t>FUEL_EMI.ktCO2.HU.WWP.WWP.DRYING.THERM.DIESEL_LIQBIO</t>
  </si>
  <si>
    <t>FUEL_EMI.ktCO2.HU.WWP.WWP.DRYING.THERM.RFO</t>
  </si>
  <si>
    <t>FUEL_EMI.ktCO2.HU.WWP.WWP.DRYING.THERM.NG_BIOGAS</t>
  </si>
  <si>
    <t>FUEL_EMI.ktCO2.HU.WWP.WWP.DRYING_STEAM.TOTAL.TOTAL</t>
  </si>
  <si>
    <t>FUEL_EMI.ktCO2.HU.WWP.WWP.DRYING_STEAM.STEAM.SOLIDS</t>
  </si>
  <si>
    <t>FUEL_EMI.ktCO2.HU.WWP.WWP.DRYING_STEAM.STEAM.RFG</t>
  </si>
  <si>
    <t>FUEL_EMI.ktCO2.HU.WWP.WWP.DRYING_STEAM.STEAM.LPG</t>
  </si>
  <si>
    <t>FUEL_EMI.ktCO2.HU.WWP.WWP.DRYING_STEAM.STEAM.DIESEL_LIQBIO</t>
  </si>
  <si>
    <t>FUEL_EMI.ktCO2.HU.WWP.WWP.DRYING_STEAM.STEAM.RFO</t>
  </si>
  <si>
    <t>FUEL_EMI.ktCO2.HU.WWP.WWP.DRYING_STEAM.STEAM.OTHER</t>
  </si>
  <si>
    <t>FUEL_EMI.ktCO2.HU.WWP.WWP.DRYING_STEAM.STEAM.NG_BIOGAS</t>
  </si>
  <si>
    <t>FUEL_EMI.ktCO2.HU.WWP.WWP.DRYING_STEAM.STEAM.DERIVED</t>
  </si>
  <si>
    <t>FUEL_EMI.ktCO2.HU.WWP.WWP.DRYING_STEAM.STEAM.BIOMASS_WASTE</t>
  </si>
  <si>
    <t>FUEL_EMI.ktCO2.HU.WWP.WWP.DRYING_STEAM.STEAM.STEAM_DISTR</t>
  </si>
  <si>
    <t>FUEL_EMI.ktCO2.HU.WWP.WWP.DRYING_ELEC.ELEC.ELEC</t>
  </si>
  <si>
    <t>FUEL_EMI.ktCO2.HU.WWP.WWP.DRYING_MICROW.MICROW.ELEC</t>
  </si>
  <si>
    <t>FUEL_EMI.ktCO2.HU.WWP.WWP.FINISHING.ELEC.ELEC</t>
  </si>
  <si>
    <t>VA.Meuro2023.HU.OIS.OIS</t>
  </si>
  <si>
    <t>OUTPUT.index.HU.OIS.OIS</t>
  </si>
  <si>
    <t>CAP.index.HU.OIS.OIS</t>
  </si>
  <si>
    <t>NEWCAP.index.HU.OIS.OIS</t>
  </si>
  <si>
    <t>Energy consumption (ktoe)*</t>
  </si>
  <si>
    <t>FEC.ktoe.HU.OIS.OIS.TOTAL.TOTAL.TOTAL</t>
  </si>
  <si>
    <t>FEC.ktoe.HU.OIS.OIS.TOTAL.TOTAL.SOLIDS</t>
  </si>
  <si>
    <t>FEC.ktoe.HU.OIS.OIS.TOTAL.TOTAL.RFG</t>
  </si>
  <si>
    <t>FEC.ktoe.HU.OIS.OIS.TOTAL.TOTAL.LPG</t>
  </si>
  <si>
    <t>FEC.ktoe.HU.OIS.OIS.TOTAL.TOTAL.DIESEL</t>
  </si>
  <si>
    <t>FEC.ktoe.HU.OIS.OIS.TOTAL.TOTAL.RFO</t>
  </si>
  <si>
    <t>FEC.ktoe.HU.OIS.OIS.TOTAL.TOTAL.OTHER</t>
  </si>
  <si>
    <t>FEC.ktoe.HU.OIS.OIS.TOTAL.TOTAL.NG</t>
  </si>
  <si>
    <t>FEC.ktoe.HU.OIS.OIS.TOTAL.TOTAL.DERIVED</t>
  </si>
  <si>
    <t>FEC.ktoe.HU.OIS.OIS.TOTAL.TOTAL.BIOMASS_WASTE</t>
  </si>
  <si>
    <t>FEC.ktoe.HU.OIS.OIS.TOTAL.TOTAL.BIOGAS</t>
  </si>
  <si>
    <t>FEC.ktoe.HU.OIS.OIS.TOTAL.TOTAL.LIQBIO</t>
  </si>
  <si>
    <t>FEC.ktoe.HU.OIS.OIS.TOTAL.TOTAL.SOLAR</t>
  </si>
  <si>
    <t>FEC.ktoe.HU.OIS.OIS.TOTAL.TOTAL.GEO</t>
  </si>
  <si>
    <t>FEC.ktoe.HU.OIS.OIS.TOTAL.TOTAL.AMBIENT</t>
  </si>
  <si>
    <t>FEC.ktoe.HU.OIS.OIS.TOTAL.TOTAL.STEAM_DISTR</t>
  </si>
  <si>
    <t>FEC.ktoe.HU.OIS.OIS.TOTAL.TOTAL.ELEC</t>
  </si>
  <si>
    <t>*Energy consumption includes consumption in Mining and Quarrying and Construction sectors</t>
  </si>
  <si>
    <t>FEC.ktoe.HU.OIS.OIS.LIGHT.GENERIC.ELEC</t>
  </si>
  <si>
    <t>FEC.ktoe.HU.OIS.OIS.AIRCOMP.GENERIC.ELEC</t>
  </si>
  <si>
    <t>FEC.ktoe.HU.OIS.OIS.MOTOR.GENERIC.ELEC</t>
  </si>
  <si>
    <t>FEC.ktoe.HU.OIS.OIS.FANS.GENERIC.ELEC</t>
  </si>
  <si>
    <t>FEC.ktoe.HU.OIS.OIS.LOW_ENTH.TOTAL.TOTAL</t>
  </si>
  <si>
    <t>FEC.ktoe.HU.OIS.OIS.LOW_ENTH.THERM.DIESEL_LIQBIO</t>
  </si>
  <si>
    <t>FEC.ktoe.HU.OIS.OIS.LOW_ENTH.THERM.NG_BIOGAS</t>
  </si>
  <si>
    <t>FEC.ktoe.HU.OIS.OIS.LOW_ENTH.THERM.SOLAR_GEO</t>
  </si>
  <si>
    <t>FEC.ktoe.HU.OIS.OIS.LOW_ENTH.HP.AMBIENT</t>
  </si>
  <si>
    <t>FEC.ktoe.HU.OIS.OIS.LOW_ENTH.THERM.ELEC</t>
  </si>
  <si>
    <t>Other Industrial sectors: Steam processing</t>
  </si>
  <si>
    <t>FEC.ktoe.HU.OIS.OIS.PROCESSING.TOTAL.TOTAL</t>
  </si>
  <si>
    <t>FEC.ktoe.HU.OIS.OIS.PROCESSING.STEAM.SOLIDS</t>
  </si>
  <si>
    <t>FEC.ktoe.HU.OIS.OIS.PROCESSING.STEAM.RFG</t>
  </si>
  <si>
    <t>FEC.ktoe.HU.OIS.OIS.PROCESSING.STEAM.LPG</t>
  </si>
  <si>
    <t>FEC.ktoe.HU.OIS.OIS.PROCESSING.STEAM.DIESEL_LIQBIO</t>
  </si>
  <si>
    <t>FEC.ktoe.HU.OIS.OIS.PROCESSING.STEAM.RFO</t>
  </si>
  <si>
    <t>FEC.ktoe.HU.OIS.OIS.PROCESSING.STEAM.OTHER</t>
  </si>
  <si>
    <t>FEC.ktoe.HU.OIS.OIS.PROCESSING.STEAM.NG_BIOGAS</t>
  </si>
  <si>
    <t>FEC.ktoe.HU.OIS.OIS.PROCESSING.STEAM.DERIVED</t>
  </si>
  <si>
    <t>FEC.ktoe.HU.OIS.OIS.PROCESSING.STEAM.BIOMASS_WASTE</t>
  </si>
  <si>
    <t>FEC.ktoe.HU.OIS.OIS.PROCESSING.STEAM.STEAM_DISTR</t>
  </si>
  <si>
    <t>Other Industrial sectors: Process heating</t>
  </si>
  <si>
    <t>Other Industrial sectors: Thermal processing</t>
  </si>
  <si>
    <t>FEC.ktoe.HU.OIS.OIS.PROC_HEAT.TOTAL.TOTAL</t>
  </si>
  <si>
    <t>FEC.ktoe.HU.OIS.OIS.PROC_HEAT.THERM.SOLIDS</t>
  </si>
  <si>
    <t>FEC.ktoe.HU.OIS.OIS.PROC_HEAT.THERM.LPG</t>
  </si>
  <si>
    <t>FEC.ktoe.HU.OIS.OIS.PROC_HEAT.THERM.DIESEL_LIQBIO</t>
  </si>
  <si>
    <t>FEC.ktoe.HU.OIS.OIS.PROC_HEAT.THERM.RFO</t>
  </si>
  <si>
    <t>FEC.ktoe.HU.OIS.OIS.PROC_HEAT.THERM.NG_BIOGAS</t>
  </si>
  <si>
    <t>Other Industrial sectors: Electric processing</t>
  </si>
  <si>
    <t>FEC.ktoe.HU.OIS.OIS.PROC_HEAT_ELEC.ELEC.ELEC</t>
  </si>
  <si>
    <t>Other Industrial sectors: Drying</t>
  </si>
  <si>
    <t>Other Industries: Thermal drying</t>
  </si>
  <si>
    <t>FEC.ktoe.HU.OIS.OIS.DRYING.TOTAL.TOTAL</t>
  </si>
  <si>
    <t>FEC.ktoe.HU.OIS.OIS.DRYING.THERM.SOLIDS</t>
  </si>
  <si>
    <t>FEC.ktoe.HU.OIS.OIS.DRYING.THERM.LPG</t>
  </si>
  <si>
    <t>FEC.ktoe.HU.OIS.OIS.DRYING.THERM.DIESEL_LIQBIO</t>
  </si>
  <si>
    <t>FEC.ktoe.HU.OIS.OIS.DRYING.THERM.RFO</t>
  </si>
  <si>
    <t>FEC.ktoe.HU.OIS.OIS.DRYING.THERM.NG_BIOGAS</t>
  </si>
  <si>
    <t>Other Industries: Steam drying</t>
  </si>
  <si>
    <t>FEC.ktoe.HU.OIS.OIS.DRYING_STEAM.TOTAL.TOTAL</t>
  </si>
  <si>
    <t>FEC.ktoe.HU.OIS.OIS.DRYING_STEAM.STEAM.SOLIDS</t>
  </si>
  <si>
    <t>FEC.ktoe.HU.OIS.OIS.DRYING_STEAM.STEAM.RFG</t>
  </si>
  <si>
    <t>FEC.ktoe.HU.OIS.OIS.DRYING_STEAM.STEAM.LPG</t>
  </si>
  <si>
    <t>FEC.ktoe.HU.OIS.OIS.DRYING_STEAM.STEAM.DIESEL_LIQBIO</t>
  </si>
  <si>
    <t>FEC.ktoe.HU.OIS.OIS.DRYING_STEAM.STEAM.RFO</t>
  </si>
  <si>
    <t>FEC.ktoe.HU.OIS.OIS.DRYING_STEAM.STEAM.OTHER</t>
  </si>
  <si>
    <t>FEC.ktoe.HU.OIS.OIS.DRYING_STEAM.STEAM.NG_BIOGAS</t>
  </si>
  <si>
    <t>FEC.ktoe.HU.OIS.OIS.DRYING_STEAM.STEAM.DERIVED</t>
  </si>
  <si>
    <t>FEC.ktoe.HU.OIS.OIS.DRYING_STEAM.STEAM.BIOMASS_WASTE</t>
  </si>
  <si>
    <t>FEC.ktoe.HU.OIS.OIS.DRYING_STEAM.STEAM.STEAM_DISTR</t>
  </si>
  <si>
    <t>Other Industries: Electric drying</t>
  </si>
  <si>
    <t>FEC.ktoe.HU.OIS.OIS.DRYING_ELEC.ELEC.ELEC</t>
  </si>
  <si>
    <t>Other Industrial sectors: Process Cooling</t>
  </si>
  <si>
    <t>Other Industries: Thermal cooling</t>
  </si>
  <si>
    <t>FEC.ktoe.HU.OIS.OIS.PROC_COOL_THERM.THERM.NG_BIOGAS</t>
  </si>
  <si>
    <t>Other Industries: Steam cooling</t>
  </si>
  <si>
    <t>FEC.ktoe.HU.OIS.OIS.PROC_COOL_STEAM.TOTAL.TOTAL</t>
  </si>
  <si>
    <t>FEC.ktoe.HU.OIS.OIS.PROC_COOL_STEAM.STEAM.SOLIDS</t>
  </si>
  <si>
    <t>FEC.ktoe.HU.OIS.OIS.PROC_COOL_STEAM.STEAM.RFG</t>
  </si>
  <si>
    <t>FEC.ktoe.HU.OIS.OIS.PROC_COOL_STEAM.STEAM.LPG</t>
  </si>
  <si>
    <t>FEC.ktoe.HU.OIS.OIS.PROC_COOL_STEAM.STEAM.DIESEL_LIQBIO</t>
  </si>
  <si>
    <t>FEC.ktoe.HU.OIS.OIS.PROC_COOL_STEAM.STEAM.RFO</t>
  </si>
  <si>
    <t>FEC.ktoe.HU.OIS.OIS.PROC_COOL_STEAM.STEAM.OTHER</t>
  </si>
  <si>
    <t>FEC.ktoe.HU.OIS.OIS.PROC_COOL_STEAM.STEAM.NG_BIOGAS</t>
  </si>
  <si>
    <t>FEC.ktoe.HU.OIS.OIS.PROC_COOL_STEAM.STEAM.DERIVED</t>
  </si>
  <si>
    <t>FEC.ktoe.HU.OIS.OIS.PROC_COOL_STEAM.STEAM.BIOMASS_WASTE</t>
  </si>
  <si>
    <t>FEC.ktoe.HU.OIS.OIS.PROC_COOL_STEAM.STEAM.STEAM_DISTR</t>
  </si>
  <si>
    <t>Other Industries: Electric cooling</t>
  </si>
  <si>
    <t>FEC.ktoe.HU.OIS.OIS.PROC_COOL_ELEC.ELEC.ELEC</t>
  </si>
  <si>
    <t>Other Industrial sectors: Diesel motors (incl. biofuels)</t>
  </si>
  <si>
    <t>FEC.ktoe.HU.OIS.OIS.MOTOR.MECH.DIESEL_LIQBIO</t>
  </si>
  <si>
    <t>Other Industrial sectors: Electric machinery</t>
  </si>
  <si>
    <t>FEC.ktoe.HU.OIS.OIS.GENERIC.MECH.ELEC</t>
  </si>
  <si>
    <t>Other Industrial sectors: Diesel motors</t>
  </si>
  <si>
    <t>UED.ktoe.HU.OIS.OIS.TOTAL.TOTAL.TOTAL</t>
  </si>
  <si>
    <t>UED.ktoe.HU.OIS.OIS.LIGHT.GENERIC.ELEC</t>
  </si>
  <si>
    <t>UED.ktoe.HU.OIS.OIS.AIRCOMP.GENERIC.ELEC</t>
  </si>
  <si>
    <t>UED.ktoe.HU.OIS.OIS.MOTOR.GENERIC.ELEC</t>
  </si>
  <si>
    <t>UED.ktoe.HU.OIS.OIS.FANS.GENERIC.ELEC</t>
  </si>
  <si>
    <t>UED.ktoe.HU.OIS.OIS.LOW_ENTH.TOTAL.TOTAL</t>
  </si>
  <si>
    <t>UED.ktoe.HU.OIS.OIS.LOW_ENTH.THERM.DIESEL_LIQBIO</t>
  </si>
  <si>
    <t>UED.ktoe.HU.OIS.OIS.LOW_ENTH.THERM.NG_BIOGAS</t>
  </si>
  <si>
    <t>UED.ktoe.HU.OIS.OIS.LOW_ENTH.THERM.SOLAR_GEO</t>
  </si>
  <si>
    <t>UED.ktoe.HU.OIS.OIS.LOW_ENTH.HP.AMBIENT</t>
  </si>
  <si>
    <t>UED.ktoe.HU.OIS.OIS.LOW_ENTH.THERM.ELEC</t>
  </si>
  <si>
    <t>UED.ktoe.HU.OIS.OIS.PROCESSING.TOTAL.TOTAL</t>
  </si>
  <si>
    <t>UED.ktoe.HU.OIS.OIS.PROCESSING.STEAM.SOLIDS</t>
  </si>
  <si>
    <t>UED.ktoe.HU.OIS.OIS.PROCESSING.STEAM.RFG</t>
  </si>
  <si>
    <t>UED.ktoe.HU.OIS.OIS.PROCESSING.STEAM.LPG</t>
  </si>
  <si>
    <t>UED.ktoe.HU.OIS.OIS.PROCESSING.STEAM.DIESEL_LIQBIO</t>
  </si>
  <si>
    <t>UED.ktoe.HU.OIS.OIS.PROCESSING.STEAM.RFO</t>
  </si>
  <si>
    <t>UED.ktoe.HU.OIS.OIS.PROCESSING.STEAM.OTHER</t>
  </si>
  <si>
    <t>UED.ktoe.HU.OIS.OIS.PROCESSING.STEAM.NG_BIOGAS</t>
  </si>
  <si>
    <t>UED.ktoe.HU.OIS.OIS.PROCESSING.STEAM.DERIVED</t>
  </si>
  <si>
    <t>UED.ktoe.HU.OIS.OIS.PROCESSING.STEAM.BIOMASS_WASTE</t>
  </si>
  <si>
    <t>UED.ktoe.HU.OIS.OIS.PROCESSING.STEAM.STEAM_DISTR</t>
  </si>
  <si>
    <t>UED.ktoe.HU.OIS.OIS.PROC_HEAT.TOTAL.TOTAL</t>
  </si>
  <si>
    <t>UED.ktoe.HU.OIS.OIS.PROC_HEAT.THERM.SOLIDS</t>
  </si>
  <si>
    <t>UED.ktoe.HU.OIS.OIS.PROC_HEAT.THERM.LPG</t>
  </si>
  <si>
    <t>UED.ktoe.HU.OIS.OIS.PROC_HEAT.THERM.DIESEL_LIQBIO</t>
  </si>
  <si>
    <t>UED.ktoe.HU.OIS.OIS.PROC_HEAT.THERM.RFO</t>
  </si>
  <si>
    <t>UED.ktoe.HU.OIS.OIS.PROC_HEAT.THERM.NG_BIOGAS</t>
  </si>
  <si>
    <t>UED.ktoe.HU.OIS.OIS.PROC_HEAT_ELEC.ELEC.ELEC</t>
  </si>
  <si>
    <t>UED.ktoe.HU.OIS.OIS.DRYING.TOTAL.TOTAL</t>
  </si>
  <si>
    <t>UED.ktoe.HU.OIS.OIS.DRYING.THERM.SOLIDS</t>
  </si>
  <si>
    <t>UED.ktoe.HU.OIS.OIS.DRYING.THERM.LPG</t>
  </si>
  <si>
    <t>UED.ktoe.HU.OIS.OIS.DRYING.THERM.DIESEL_LIQBIO</t>
  </si>
  <si>
    <t>UED.ktoe.HU.OIS.OIS.DRYING.THERM.RFO</t>
  </si>
  <si>
    <t>UED.ktoe.HU.OIS.OIS.DRYING.THERM.NG_BIOGAS</t>
  </si>
  <si>
    <t>UED.ktoe.HU.OIS.OIS.DRYING_STEAM.TOTAL.TOTAL</t>
  </si>
  <si>
    <t>UED.ktoe.HU.OIS.OIS.DRYING_STEAM.STEAM.SOLIDS</t>
  </si>
  <si>
    <t>UED.ktoe.HU.OIS.OIS.DRYING_STEAM.STEAM.RFG</t>
  </si>
  <si>
    <t>UED.ktoe.HU.OIS.OIS.DRYING_STEAM.STEAM.LPG</t>
  </si>
  <si>
    <t>UED.ktoe.HU.OIS.OIS.DRYING_STEAM.STEAM.DIESEL_LIQBIO</t>
  </si>
  <si>
    <t>UED.ktoe.HU.OIS.OIS.DRYING_STEAM.STEAM.RFO</t>
  </si>
  <si>
    <t>UED.ktoe.HU.OIS.OIS.DRYING_STEAM.STEAM.OTHER</t>
  </si>
  <si>
    <t>UED.ktoe.HU.OIS.OIS.DRYING_STEAM.STEAM.NG_BIOGAS</t>
  </si>
  <si>
    <t>UED.ktoe.HU.OIS.OIS.DRYING_STEAM.STEAM.DERIVED</t>
  </si>
  <si>
    <t>UED.ktoe.HU.OIS.OIS.DRYING_STEAM.STEAM.BIOMASS_WASTE</t>
  </si>
  <si>
    <t>UED.ktoe.HU.OIS.OIS.DRYING_STEAM.STEAM.STEAM_DISTR</t>
  </si>
  <si>
    <t>UED.ktoe.HU.OIS.OIS.DRYING_ELEC.ELEC.ELEC</t>
  </si>
  <si>
    <t>UED.ktoe.HU.OIS.OIS.PROC_COOL_THERM.THERM.NG_BIOGAS</t>
  </si>
  <si>
    <t>UED.ktoe.HU.OIS.OIS.PROC_COOL_STEAM.TOTAL.TOTAL</t>
  </si>
  <si>
    <t>UED.ktoe.HU.OIS.OIS.PROC_COOL_STEAM.STEAM.SOLIDS</t>
  </si>
  <si>
    <t>UED.ktoe.HU.OIS.OIS.PROC_COOL_STEAM.STEAM.RFG</t>
  </si>
  <si>
    <t>UED.ktoe.HU.OIS.OIS.PROC_COOL_STEAM.STEAM.LPG</t>
  </si>
  <si>
    <t>UED.ktoe.HU.OIS.OIS.PROC_COOL_STEAM.STEAM.DIESEL_LIQBIO</t>
  </si>
  <si>
    <t>UED.ktoe.HU.OIS.OIS.PROC_COOL_STEAM.STEAM.RFO</t>
  </si>
  <si>
    <t>UED.ktoe.HU.OIS.OIS.PROC_COOL_STEAM.STEAM.OTHER</t>
  </si>
  <si>
    <t>UED.ktoe.HU.OIS.OIS.PROC_COOL_STEAM.STEAM.NG_BIOGAS</t>
  </si>
  <si>
    <t>UED.ktoe.HU.OIS.OIS.PROC_COOL_STEAM.STEAM.DERIVED</t>
  </si>
  <si>
    <t>UED.ktoe.HU.OIS.OIS.PROC_COOL_STEAM.STEAM.BIOMASS_WASTE</t>
  </si>
  <si>
    <t>UED.ktoe.HU.OIS.OIS.PROC_COOL_STEAM.STEAM.STEAM_DISTR</t>
  </si>
  <si>
    <t>UED.ktoe.HU.OIS.OIS.PROC_COOL_ELEC.ELEC.ELEC</t>
  </si>
  <si>
    <t>UED.ktoe.HU.OIS.OIS.MOTOR.MECH.DIESEL_LIQBIO</t>
  </si>
  <si>
    <t>UED.ktoe.HU.OIS.OIS.GENERIC.MECH.ELEC</t>
  </si>
  <si>
    <t>FUEL_EMI.ktCO2.HU.OIS.OIS.TOTAL.TOTAL.TOTAL</t>
  </si>
  <si>
    <t>FUEL_EMI.ktCO2.HU.OIS.OIS.LIGHT.GENERIC.ELEC</t>
  </si>
  <si>
    <t>FUEL_EMI.ktCO2.HU.OIS.OIS.AIRCOMP.GENERIC.ELEC</t>
  </si>
  <si>
    <t>FUEL_EMI.ktCO2.HU.OIS.OIS.MOTOR.GENERIC.ELEC</t>
  </si>
  <si>
    <t>FUEL_EMI.ktCO2.HU.OIS.OIS.FANS.GENERIC.ELEC</t>
  </si>
  <si>
    <t>FUEL_EMI.ktCO2.HU.OIS.OIS.LOW_ENTH.TOTAL.TOTAL</t>
  </si>
  <si>
    <t>FUEL_EMI.ktCO2.HU.OIS.OIS.LOW_ENTH.THERM.DIESEL_LIQBIO</t>
  </si>
  <si>
    <t>FUEL_EMI.ktCO2.HU.OIS.OIS.LOW_ENTH.THERM.NG_BIOGAS</t>
  </si>
  <si>
    <t>FUEL_EMI.ktCO2.HU.OIS.OIS.LOW_ENTH.THERM.SOLAR_GEO</t>
  </si>
  <si>
    <t>FUEL_EMI.ktCO2.HU.OIS.OIS.LOW_ENTH.HP.AMBIENT</t>
  </si>
  <si>
    <t>FUEL_EMI.ktCO2.HU.OIS.OIS.LOW_ENTH.THERM.ELEC</t>
  </si>
  <si>
    <t>FUEL_EMI.ktCO2.HU.OIS.OIS.PROCESSING.TOTAL.TOTAL</t>
  </si>
  <si>
    <t>FUEL_EMI.ktCO2.HU.OIS.OIS.PROCESSING.STEAM.SOLIDS</t>
  </si>
  <si>
    <t>FUEL_EMI.ktCO2.HU.OIS.OIS.PROCESSING.STEAM.RFG</t>
  </si>
  <si>
    <t>FUEL_EMI.ktCO2.HU.OIS.OIS.PROCESSING.STEAM.LPG</t>
  </si>
  <si>
    <t>FUEL_EMI.ktCO2.HU.OIS.OIS.PROCESSING.STEAM.DIESEL_LIQBIO</t>
  </si>
  <si>
    <t>FUEL_EMI.ktCO2.HU.OIS.OIS.PROCESSING.STEAM.RFO</t>
  </si>
  <si>
    <t>FUEL_EMI.ktCO2.HU.OIS.OIS.PROCESSING.STEAM.OTHER</t>
  </si>
  <si>
    <t>FUEL_EMI.ktCO2.HU.OIS.OIS.PROCESSING.STEAM.NG_BIOGAS</t>
  </si>
  <si>
    <t>FUEL_EMI.ktCO2.HU.OIS.OIS.PROCESSING.STEAM.DERIVED</t>
  </si>
  <si>
    <t>FUEL_EMI.ktCO2.HU.OIS.OIS.PROCESSING.STEAM.BIOMASS_WASTE</t>
  </si>
  <si>
    <t>FUEL_EMI.ktCO2.HU.OIS.OIS.PROCESSING.STEAM.STEAM_DISTR</t>
  </si>
  <si>
    <t>FUEL_EMI.ktCO2.HU.OIS.OIS.PROC_HEAT.TOTAL.TOTAL</t>
  </si>
  <si>
    <t>FUEL_EMI.ktCO2.HU.OIS.OIS.PROC_HEAT.THERM.SOLIDS</t>
  </si>
  <si>
    <t>FUEL_EMI.ktCO2.HU.OIS.OIS.PROC_HEAT.THERM.LPG</t>
  </si>
  <si>
    <t>FUEL_EMI.ktCO2.HU.OIS.OIS.PROC_HEAT.THERM.DIESEL_LIQBIO</t>
  </si>
  <si>
    <t>FUEL_EMI.ktCO2.HU.OIS.OIS.PROC_HEAT.THERM.RFO</t>
  </si>
  <si>
    <t>FUEL_EMI.ktCO2.HU.OIS.OIS.PROC_HEAT.THERM.NG_BIOGAS</t>
  </si>
  <si>
    <t>FUEL_EMI.ktCO2.HU.OIS.OIS.PROC_HEAT_ELEC.ELEC.ELEC</t>
  </si>
  <si>
    <t>FUEL_EMI.ktCO2.HU.OIS.OIS.DRYING.TOTAL.TOTAL</t>
  </si>
  <si>
    <t>FUEL_EMI.ktCO2.HU.OIS.OIS.DRYING.THERM.SOLIDS</t>
  </si>
  <si>
    <t>FUEL_EMI.ktCO2.HU.OIS.OIS.DRYING.THERM.LPG</t>
  </si>
  <si>
    <t>FUEL_EMI.ktCO2.HU.OIS.OIS.DRYING.THERM.DIESEL_LIQBIO</t>
  </si>
  <si>
    <t>FUEL_EMI.ktCO2.HU.OIS.OIS.DRYING.THERM.RFO</t>
  </si>
  <si>
    <t>FUEL_EMI.ktCO2.HU.OIS.OIS.DRYING.THERM.NG_BIOGAS</t>
  </si>
  <si>
    <t>FUEL_EMI.ktCO2.HU.OIS.OIS.DRYING_STEAM.TOTAL.TOTAL</t>
  </si>
  <si>
    <t>FUEL_EMI.ktCO2.HU.OIS.OIS.DRYING_STEAM.STEAM.SOLIDS</t>
  </si>
  <si>
    <t>FUEL_EMI.ktCO2.HU.OIS.OIS.DRYING_STEAM.STEAM.RFG</t>
  </si>
  <si>
    <t>FUEL_EMI.ktCO2.HU.OIS.OIS.DRYING_STEAM.STEAM.LPG</t>
  </si>
  <si>
    <t>FUEL_EMI.ktCO2.HU.OIS.OIS.DRYING_STEAM.STEAM.DIESEL_LIQBIO</t>
  </si>
  <si>
    <t>FUEL_EMI.ktCO2.HU.OIS.OIS.DRYING_STEAM.STEAM.RFO</t>
  </si>
  <si>
    <t>FUEL_EMI.ktCO2.HU.OIS.OIS.DRYING_STEAM.STEAM.OTHER</t>
  </si>
  <si>
    <t>FUEL_EMI.ktCO2.HU.OIS.OIS.DRYING_STEAM.STEAM.NG_BIOGAS</t>
  </si>
  <si>
    <t>FUEL_EMI.ktCO2.HU.OIS.OIS.DRYING_STEAM.STEAM.DERIVED</t>
  </si>
  <si>
    <t>FUEL_EMI.ktCO2.HU.OIS.OIS.DRYING_STEAM.STEAM.BIOMASS_WASTE</t>
  </si>
  <si>
    <t>FUEL_EMI.ktCO2.HU.OIS.OIS.DRYING_STEAM.STEAM.STEAM_DISTR</t>
  </si>
  <si>
    <t>FUEL_EMI.ktCO2.HU.OIS.OIS.DRYING_ELEC.ELEC.ELEC</t>
  </si>
  <si>
    <t>FUEL_EMI.ktCO2.HU.OIS.OIS.PROC_COOL_THERM.THERM.NG_BIOGAS</t>
  </si>
  <si>
    <t>FUEL_EMI.ktCO2.HU.OIS.OIS.PROC_COOL_STEAM.TOTAL.TOTAL</t>
  </si>
  <si>
    <t>FUEL_EMI.ktCO2.HU.OIS.OIS.PROC_COOL_STEAM.STEAM.SOLIDS</t>
  </si>
  <si>
    <t>FUEL_EMI.ktCO2.HU.OIS.OIS.PROC_COOL_STEAM.STEAM.RFG</t>
  </si>
  <si>
    <t>FUEL_EMI.ktCO2.HU.OIS.OIS.PROC_COOL_STEAM.STEAM.LPG</t>
  </si>
  <si>
    <t>FUEL_EMI.ktCO2.HU.OIS.OIS.PROC_COOL_STEAM.STEAM.DIESEL_LIQBIO</t>
  </si>
  <si>
    <t>FUEL_EMI.ktCO2.HU.OIS.OIS.PROC_COOL_STEAM.STEAM.RFO</t>
  </si>
  <si>
    <t>FUEL_EMI.ktCO2.HU.OIS.OIS.PROC_COOL_STEAM.STEAM.OTHER</t>
  </si>
  <si>
    <t>FUEL_EMI.ktCO2.HU.OIS.OIS.PROC_COOL_STEAM.STEAM.NG_BIOGAS</t>
  </si>
  <si>
    <t>FUEL_EMI.ktCO2.HU.OIS.OIS.PROC_COOL_STEAM.STEAM.DERIVED</t>
  </si>
  <si>
    <t>FUEL_EMI.ktCO2.HU.OIS.OIS.PROC_COOL_STEAM.STEAM.BIOMASS_WASTE</t>
  </si>
  <si>
    <t>FUEL_EMI.ktCO2.HU.OIS.OIS.PROC_COOL_STEAM.STEAM.STEAM_DISTR</t>
  </si>
  <si>
    <t>FUEL_EMI.ktCO2.HU.OIS.OIS.PROC_COOL_ELEC.ELEC.ELEC</t>
  </si>
  <si>
    <t>FUEL_EMI.ktCO2.HU.OIS.OIS.MOTOR.MECH.DIESEL_LIQBIO</t>
  </si>
  <si>
    <t>FUEL_EMI.ktCO2.HU.OIS.OIS.GENERIC.MECH.ELEC</t>
  </si>
  <si>
    <t>Hungary</t>
  </si>
  <si>
    <t>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</si>
</sst>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45967.475902777776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HU: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25642.95531868028</v>
      </c>
      <c r="C3" s="203">
        <f>ISI!C$3+NFM!C$3+CHI!C$3+NMM!C$3+PPA!C$3+FBT!C$3+TRE!C$3+MAE!C$3+TEL!C$3+WWP!C$3+OIS!C$3</f>
        <v>26843.502333211716</v>
      </c>
      <c r="D3" s="203">
        <f>ISI!D$3+NFM!D$3+CHI!D$3+NMM!D$3+PPA!D$3+FBT!D$3+TRE!D$3+MAE!D$3+TEL!D$3+WWP!D$3+OIS!D$3</f>
        <v>27479.814527047401</v>
      </c>
      <c r="E3" s="203">
        <f>ISI!E$3+NFM!E$3+CHI!E$3+NMM!E$3+PPA!E$3+FBT!E$3+TRE!E$3+MAE!E$3+TEL!E$3+WWP!E$3+OIS!E$3</f>
        <v>28637.302887212925</v>
      </c>
      <c r="F3" s="203">
        <f>ISI!F$3+NFM!F$3+CHI!F$3+NMM!F$3+PPA!F$3+FBT!F$3+TRE!F$3+MAE!F$3+TEL!F$3+WWP!F$3+OIS!F$3</f>
        <v>29959.584657693507</v>
      </c>
      <c r="G3" s="203">
        <f>ISI!G$3+NFM!G$3+CHI!G$3+NMM!G$3+PPA!G$3+FBT!G$3+TRE!G$3+MAE!G$3+TEL!G$3+WWP!G$3+OIS!G$3</f>
        <v>31543.540505568897</v>
      </c>
      <c r="H3" s="203">
        <f>ISI!H$3+NFM!H$3+CHI!H$3+NMM!H$3+PPA!H$3+FBT!H$3+TRE!H$3+MAE!H$3+TEL!H$3+WWP!H$3+OIS!H$3</f>
        <v>32848.546878100737</v>
      </c>
      <c r="I3" s="203">
        <f>ISI!I$3+NFM!I$3+CHI!I$3+NMM!I$3+PPA!I$3+FBT!I$3+TRE!I$3+MAE!I$3+TEL!I$3+WWP!I$3+OIS!I$3</f>
        <v>32159.19077932998</v>
      </c>
      <c r="J3" s="203">
        <f>ISI!J$3+NFM!J$3+CHI!J$3+NMM!J$3+PPA!J$3+FBT!J$3+TRE!J$3+MAE!J$3+TEL!J$3+WWP!J$3+OIS!J$3</f>
        <v>31224.437852904673</v>
      </c>
      <c r="K3" s="203">
        <f>ISI!K$3+NFM!K$3+CHI!K$3+NMM!K$3+PPA!K$3+FBT!K$3+TRE!K$3+MAE!K$3+TEL!K$3+WWP!K$3+OIS!K$3</f>
        <v>27951.30603820087</v>
      </c>
      <c r="L3" s="203">
        <f>ISI!L$3+NFM!L$3+CHI!L$3+NMM!L$3+PPA!L$3+FBT!L$3+TRE!L$3+MAE!L$3+TEL!L$3+WWP!L$3+OIS!L$3</f>
        <v>28756.123817847569</v>
      </c>
      <c r="M3" s="203">
        <f>ISI!M$3+NFM!M$3+CHI!M$3+NMM!M$3+PPA!M$3+FBT!M$3+TRE!M$3+MAE!M$3+TEL!M$3+WWP!M$3+OIS!M$3</f>
        <v>29839.368051813264</v>
      </c>
      <c r="N3" s="203">
        <f>ISI!N$3+NFM!N$3+CHI!N$3+NMM!N$3+PPA!N$3+FBT!N$3+TRE!N$3+MAE!N$3+TEL!N$3+WWP!N$3+OIS!N$3</f>
        <v>29418.585524097725</v>
      </c>
      <c r="O3" s="203">
        <f>ISI!O$3+NFM!O$3+CHI!O$3+NMM!O$3+PPA!O$3+FBT!O$3+TRE!O$3+MAE!O$3+TEL!O$3+WWP!O$3+OIS!O$3</f>
        <v>31099.113320932316</v>
      </c>
      <c r="P3" s="203">
        <f>ISI!P$3+NFM!P$3+CHI!P$3+NMM!P$3+PPA!P$3+FBT!P$3+TRE!P$3+MAE!P$3+TEL!P$3+WWP!P$3+OIS!P$3</f>
        <v>33699.809035209546</v>
      </c>
      <c r="Q3" s="203">
        <f>ISI!Q$3+NFM!Q$3+CHI!Q$3+NMM!Q$3+PPA!Q$3+FBT!Q$3+TRE!Q$3+MAE!Q$3+TEL!Q$3+WWP!Q$3+OIS!Q$3</f>
        <v>36533.270288999993</v>
      </c>
      <c r="R3" s="203">
        <f>ISI!R$3+NFM!R$3+CHI!R$3+NMM!R$3+PPA!R$3+FBT!R$3+TRE!R$3+MAE!R$3+TEL!R$3+WWP!R$3+OIS!R$3</f>
        <v>35339.323159119136</v>
      </c>
      <c r="S3" s="203">
        <f>ISI!S$3+NFM!S$3+CHI!S$3+NMM!S$3+PPA!S$3+FBT!S$3+TRE!S$3+MAE!S$3+TEL!S$3+WWP!S$3+OIS!S$3</f>
        <v>36953.929044207522</v>
      </c>
      <c r="T3" s="203">
        <f>ISI!T$3+NFM!T$3+CHI!T$3+NMM!T$3+PPA!T$3+FBT!T$3+TRE!T$3+MAE!T$3+TEL!T$3+WWP!T$3+OIS!T$3</f>
        <v>39219.106849812088</v>
      </c>
      <c r="U3" s="203">
        <f>ISI!U$3+NFM!U$3+CHI!U$3+NMM!U$3+PPA!U$3+FBT!U$3+TRE!U$3+MAE!U$3+TEL!U$3+WWP!U$3+OIS!U$3</f>
        <v>40458.126696087827</v>
      </c>
      <c r="V3" s="203">
        <f>ISI!V$3+NFM!V$3+CHI!V$3+NMM!V$3+PPA!V$3+FBT!V$3+TRE!V$3+MAE!V$3+TEL!V$3+WWP!V$3+OIS!V$3</f>
        <v>38582.96699800466</v>
      </c>
      <c r="W3" s="203">
        <f>ISI!W$3+NFM!W$3+CHI!W$3+NMM!W$3+PPA!W$3+FBT!W$3+TRE!W$3+MAE!W$3+TEL!W$3+WWP!W$3+OIS!W$3</f>
        <v>40483.258959018058</v>
      </c>
      <c r="X3" s="203">
        <f>ISI!X$3+NFM!X$3+CHI!X$3+NMM!X$3+PPA!X$3+FBT!X$3+TRE!X$3+MAE!X$3+TEL!X$3+WWP!X$3+OIS!X$3</f>
        <v>42543.170067114144</v>
      </c>
      <c r="Y3" s="203">
        <f>ISI!Y$3+NFM!Y$3+CHI!Y$3+NMM!Y$3+PPA!Y$3+FBT!Y$3+TRE!Y$3+MAE!Y$3+TEL!Y$3+WWP!Y$3+OIS!Y$3</f>
        <v>42530.299999999996</v>
      </c>
    </row>
    <row r="4" spans="1:25" ht="12" customHeight="1" x14ac:dyDescent="0.25">
      <c r="A4" s="12" t="s">
        <v>14</v>
      </c>
      <c r="B4" s="204">
        <f>ISI!B$3</f>
        <v>347.60166920763487</v>
      </c>
      <c r="C4" s="204">
        <f>ISI!C$3</f>
        <v>317.58920036247537</v>
      </c>
      <c r="D4" s="204">
        <f>ISI!D$3</f>
        <v>257.42939606507503</v>
      </c>
      <c r="E4" s="204">
        <f>ISI!E$3</f>
        <v>360.44542033631825</v>
      </c>
      <c r="F4" s="204">
        <f>ISI!F$3</f>
        <v>441.81794928215834</v>
      </c>
      <c r="G4" s="204">
        <f>ISI!G$3</f>
        <v>423.31664816504997</v>
      </c>
      <c r="H4" s="204">
        <f>ISI!H$3</f>
        <v>520.7689156883373</v>
      </c>
      <c r="I4" s="204">
        <f>ISI!I$3</f>
        <v>538.40891900263387</v>
      </c>
      <c r="J4" s="204">
        <f>ISI!J$3</f>
        <v>562.322359817809</v>
      </c>
      <c r="K4" s="204">
        <f>ISI!K$3</f>
        <v>192.03789666240516</v>
      </c>
      <c r="L4" s="204">
        <f>ISI!L$3</f>
        <v>264.1536445310569</v>
      </c>
      <c r="M4" s="204">
        <f>ISI!M$3</f>
        <v>291.33778535989859</v>
      </c>
      <c r="N4" s="204">
        <f>ISI!N$3</f>
        <v>214.03218100564101</v>
      </c>
      <c r="O4" s="204">
        <f>ISI!O$3</f>
        <v>247.58473560738506</v>
      </c>
      <c r="P4" s="204">
        <f>ISI!P$3</f>
        <v>451.26619868836758</v>
      </c>
      <c r="Q4" s="204">
        <f>ISI!Q$3</f>
        <v>491.71678378222794</v>
      </c>
      <c r="R4" s="204">
        <f>ISI!R$3</f>
        <v>516.81896233463976</v>
      </c>
      <c r="S4" s="204">
        <f>ISI!S$3</f>
        <v>521.27102946026957</v>
      </c>
      <c r="T4" s="204">
        <f>ISI!T$3</f>
        <v>572.84653849105746</v>
      </c>
      <c r="U4" s="204">
        <f>ISI!U$3</f>
        <v>390.42123368168569</v>
      </c>
      <c r="V4" s="204">
        <f>ISI!V$3</f>
        <v>333.07680931625902</v>
      </c>
      <c r="W4" s="204">
        <f>ISI!W$3</f>
        <v>391.52521801137095</v>
      </c>
      <c r="X4" s="204">
        <f>ISI!X$3</f>
        <v>149.86652488972311</v>
      </c>
      <c r="Y4" s="204">
        <f>ISI!Y$3</f>
        <v>113.08532186924236</v>
      </c>
    </row>
    <row r="5" spans="1:25" ht="12" customHeight="1" x14ac:dyDescent="0.25">
      <c r="A5" s="13" t="s">
        <v>18</v>
      </c>
      <c r="B5" s="205">
        <f>NFM!B$3</f>
        <v>315.5531696035485</v>
      </c>
      <c r="C5" s="205">
        <f>NFM!C$3</f>
        <v>288.30781806853975</v>
      </c>
      <c r="D5" s="205">
        <f>NFM!D$3</f>
        <v>233.69468294738971</v>
      </c>
      <c r="E5" s="205">
        <f>NFM!E$3</f>
        <v>327.21274070829554</v>
      </c>
      <c r="F5" s="205">
        <f>NFM!F$3</f>
        <v>401.08281010712335</v>
      </c>
      <c r="G5" s="205">
        <f>NFM!G$3</f>
        <v>384.2873090308442</v>
      </c>
      <c r="H5" s="205">
        <f>NFM!H$3</f>
        <v>472.75458242491231</v>
      </c>
      <c r="I5" s="205">
        <f>NFM!I$3</f>
        <v>407.0688154396384</v>
      </c>
      <c r="J5" s="205">
        <f>NFM!J$3</f>
        <v>425.14878343822147</v>
      </c>
      <c r="K5" s="205">
        <f>NFM!K$3</f>
        <v>220.69660734252415</v>
      </c>
      <c r="L5" s="205">
        <f>NFM!L$3</f>
        <v>331.18731264322969</v>
      </c>
      <c r="M5" s="205">
        <f>NFM!M$3</f>
        <v>354.6267816320979</v>
      </c>
      <c r="N5" s="205">
        <f>NFM!N$3</f>
        <v>353.88137384132358</v>
      </c>
      <c r="O5" s="205">
        <f>NFM!O$3</f>
        <v>363.75005637057768</v>
      </c>
      <c r="P5" s="205">
        <f>NFM!P$3</f>
        <v>240.32353764853315</v>
      </c>
      <c r="Q5" s="205">
        <f>NFM!Q$3</f>
        <v>321.44965421777215</v>
      </c>
      <c r="R5" s="205">
        <f>NFM!R$3</f>
        <v>346.35174720541102</v>
      </c>
      <c r="S5" s="205">
        <f>NFM!S$3</f>
        <v>441.79827066571556</v>
      </c>
      <c r="T5" s="205">
        <f>NFM!T$3</f>
        <v>468.99001784716722</v>
      </c>
      <c r="U5" s="205">
        <f>NFM!U$3</f>
        <v>483.40217784682807</v>
      </c>
      <c r="V5" s="205">
        <f>NFM!V$3</f>
        <v>420.83188052576077</v>
      </c>
      <c r="W5" s="205">
        <f>NFM!W$3</f>
        <v>449.24820232011484</v>
      </c>
      <c r="X5" s="205">
        <f>NFM!X$3</f>
        <v>386.79140447927625</v>
      </c>
      <c r="Y5" s="205">
        <f>NFM!Y$3</f>
        <v>454.11467813075768</v>
      </c>
    </row>
    <row r="6" spans="1:25" ht="12" customHeight="1" x14ac:dyDescent="0.25">
      <c r="A6" s="14" t="s">
        <v>45</v>
      </c>
      <c r="B6" s="204">
        <f>NFM!B$4</f>
        <v>128.59523695691399</v>
      </c>
      <c r="C6" s="204">
        <f>NFM!C$4</f>
        <v>117.49212415655541</v>
      </c>
      <c r="D6" s="204">
        <f>NFM!D$4</f>
        <v>103.3417398551865</v>
      </c>
      <c r="E6" s="204">
        <f>NFM!E$4</f>
        <v>116.69276668803199</v>
      </c>
      <c r="F6" s="204">
        <f>NFM!F$4</f>
        <v>124.65046606227671</v>
      </c>
      <c r="G6" s="204">
        <f>NFM!G$4</f>
        <v>119.4306785666508</v>
      </c>
      <c r="H6" s="204">
        <f>NFM!H$4</f>
        <v>134.62285517760739</v>
      </c>
      <c r="I6" s="204">
        <f>NFM!I$4</f>
        <v>124.5285747219543</v>
      </c>
      <c r="J6" s="204">
        <f>NFM!J$4</f>
        <v>130.05951337528859</v>
      </c>
      <c r="K6" s="204">
        <f>NFM!K$4</f>
        <v>83.278642937009636</v>
      </c>
      <c r="L6" s="204">
        <f>NFM!L$4</f>
        <v>92.47492505729187</v>
      </c>
      <c r="M6" s="204">
        <f>NFM!M$4</f>
        <v>101.85071265283921</v>
      </c>
      <c r="N6" s="204">
        <f>NFM!N$4</f>
        <v>81.552549536529426</v>
      </c>
      <c r="O6" s="204">
        <f>NFM!O$4</f>
        <v>95.500022548231101</v>
      </c>
      <c r="P6" s="204">
        <f>NFM!P$4</f>
        <v>86.129415059413247</v>
      </c>
      <c r="Q6" s="204">
        <f>NFM!Q$4</f>
        <v>83.57986168710886</v>
      </c>
      <c r="R6" s="204">
        <f>NFM!R$4</f>
        <v>78.540698882164378</v>
      </c>
      <c r="S6" s="204">
        <f>NFM!S$4</f>
        <v>176.71930826628619</v>
      </c>
      <c r="T6" s="204">
        <f>NFM!T$4</f>
        <v>187.5960071388669</v>
      </c>
      <c r="U6" s="204">
        <f>NFM!U$4</f>
        <v>193.36087113873131</v>
      </c>
      <c r="V6" s="204">
        <f>NFM!V$4</f>
        <v>168.33275221030431</v>
      </c>
      <c r="W6" s="204">
        <f>NFM!W$4</f>
        <v>229.69928092804591</v>
      </c>
      <c r="X6" s="204">
        <f>NFM!X$4</f>
        <v>204.71656179171049</v>
      </c>
      <c r="Y6" s="204">
        <f>NFM!Y$4</f>
        <v>231.6458712523031</v>
      </c>
    </row>
    <row r="7" spans="1:25" ht="12" customHeight="1" x14ac:dyDescent="0.25">
      <c r="A7" s="14" t="s">
        <v>58</v>
      </c>
      <c r="B7" s="204">
        <f>NFM!B$5</f>
        <v>164.75776105406783</v>
      </c>
      <c r="C7" s="204">
        <f>NFM!C$5</f>
        <v>150.53231966909058</v>
      </c>
      <c r="D7" s="204">
        <f>NFM!D$5</f>
        <v>122.01751223423364</v>
      </c>
      <c r="E7" s="204">
        <f>NFM!E$5</f>
        <v>170.84549844704767</v>
      </c>
      <c r="F7" s="204">
        <f>NFM!F$5</f>
        <v>209.4148059851413</v>
      </c>
      <c r="G7" s="204">
        <f>NFM!G$5</f>
        <v>200.6454782785442</v>
      </c>
      <c r="H7" s="204">
        <f>NFM!H$5</f>
        <v>246.83633070850772</v>
      </c>
      <c r="I7" s="204">
        <f>NFM!I$5</f>
        <v>212.5402407176841</v>
      </c>
      <c r="J7" s="204">
        <f>NFM!J$5</f>
        <v>295.08927006293288</v>
      </c>
      <c r="K7" s="204">
        <f>NFM!K$5</f>
        <v>137.41796440551451</v>
      </c>
      <c r="L7" s="204">
        <f>NFM!L$5</f>
        <v>238.71238758593779</v>
      </c>
      <c r="M7" s="204">
        <f>NFM!M$5</f>
        <v>252.7760689792587</v>
      </c>
      <c r="N7" s="204">
        <f>NFM!N$5</f>
        <v>272.32882430479413</v>
      </c>
      <c r="O7" s="204">
        <f>NFM!O$5</f>
        <v>268.25003382234661</v>
      </c>
      <c r="P7" s="204">
        <f>NFM!P$5</f>
        <v>154.1941225891199</v>
      </c>
      <c r="Q7" s="204">
        <f>NFM!Q$5</f>
        <v>237.86979253066329</v>
      </c>
      <c r="R7" s="204">
        <f>NFM!R$5</f>
        <v>267.81104832324661</v>
      </c>
      <c r="S7" s="204">
        <f>NFM!S$5</f>
        <v>265.07896239942937</v>
      </c>
      <c r="T7" s="204">
        <f>NFM!T$5</f>
        <v>281.3940107083003</v>
      </c>
      <c r="U7" s="204">
        <f>NFM!U$5</f>
        <v>290.04130670809678</v>
      </c>
      <c r="V7" s="204">
        <f>NFM!V$5</f>
        <v>252.49912831545649</v>
      </c>
      <c r="W7" s="204">
        <f>NFM!W$5</f>
        <v>219.54892139206891</v>
      </c>
      <c r="X7" s="204">
        <f>NFM!X$5</f>
        <v>182.07484268756579</v>
      </c>
      <c r="Y7" s="204">
        <f>NFM!Y$5</f>
        <v>222.46880687845459</v>
      </c>
    </row>
    <row r="8" spans="1:25" ht="12" customHeight="1" x14ac:dyDescent="0.25">
      <c r="A8" s="14" t="s">
        <v>47</v>
      </c>
      <c r="B8" s="204">
        <f>NFM!B$8</f>
        <v>22.200171592566701</v>
      </c>
      <c r="C8" s="204">
        <f>NFM!C$8</f>
        <v>20.2833742428937</v>
      </c>
      <c r="D8" s="204">
        <f>NFM!D$8</f>
        <v>8.3354308579695982</v>
      </c>
      <c r="E8" s="204">
        <f>NFM!E$8</f>
        <v>39.674475573215858</v>
      </c>
      <c r="F8" s="204">
        <f>NFM!F$8</f>
        <v>67.017538059705288</v>
      </c>
      <c r="G8" s="204">
        <f>NFM!G$8</f>
        <v>64.21115218564924</v>
      </c>
      <c r="H8" s="204">
        <f>NFM!H$8</f>
        <v>91.295396538797178</v>
      </c>
      <c r="I8" s="204">
        <f>NFM!I$8</f>
        <v>70</v>
      </c>
      <c r="J8" s="204">
        <f>NFM!J$8</f>
        <v>0</v>
      </c>
      <c r="K8" s="204">
        <f>NFM!K$8</f>
        <v>0</v>
      </c>
      <c r="L8" s="204">
        <f>NFM!L$8</f>
        <v>0</v>
      </c>
      <c r="M8" s="204">
        <f>NFM!M$8</f>
        <v>0</v>
      </c>
      <c r="N8" s="204">
        <f>NFM!N$8</f>
        <v>0</v>
      </c>
      <c r="O8" s="204">
        <f>NFM!O$8</f>
        <v>0</v>
      </c>
      <c r="P8" s="204">
        <f>NFM!P$8</f>
        <v>0</v>
      </c>
      <c r="Q8" s="204">
        <f>NFM!Q$8</f>
        <v>0</v>
      </c>
      <c r="R8" s="204">
        <f>NFM!R$8</f>
        <v>0</v>
      </c>
      <c r="S8" s="204">
        <f>NFM!S$8</f>
        <v>0</v>
      </c>
      <c r="T8" s="204">
        <f>NFM!T$8</f>
        <v>0</v>
      </c>
      <c r="U8" s="204">
        <f>NFM!U$8</f>
        <v>0</v>
      </c>
      <c r="V8" s="204">
        <f>NFM!V$8</f>
        <v>0</v>
      </c>
      <c r="W8" s="204">
        <f>NFM!W$8</f>
        <v>0</v>
      </c>
      <c r="X8" s="204">
        <f>NFM!X$8</f>
        <v>0</v>
      </c>
      <c r="Y8" s="204">
        <f>NFM!Y$8</f>
        <v>0</v>
      </c>
    </row>
    <row r="9" spans="1:25" ht="12" customHeight="1" x14ac:dyDescent="0.25">
      <c r="A9" s="13" t="s">
        <v>19</v>
      </c>
      <c r="B9" s="205">
        <f>CHI!B$3</f>
        <v>2162.403143535927</v>
      </c>
      <c r="C9" s="205">
        <f>CHI!C$3</f>
        <v>2446.9370844731829</v>
      </c>
      <c r="D9" s="205">
        <f>CHI!D$3</f>
        <v>2325.8992060140217</v>
      </c>
      <c r="E9" s="205">
        <f>CHI!E$3</f>
        <v>2474.0240805223075</v>
      </c>
      <c r="F9" s="205">
        <f>CHI!F$3</f>
        <v>2515.0388926432015</v>
      </c>
      <c r="G9" s="205">
        <f>CHI!G$3</f>
        <v>2561.1342083424324</v>
      </c>
      <c r="H9" s="205">
        <f>CHI!H$3</f>
        <v>2889.3591883077133</v>
      </c>
      <c r="I9" s="205">
        <f>CHI!I$3</f>
        <v>2849.9564697658871</v>
      </c>
      <c r="J9" s="205">
        <f>CHI!J$3</f>
        <v>2625.9132242302026</v>
      </c>
      <c r="K9" s="205">
        <f>CHI!K$3</f>
        <v>2319.7963031423296</v>
      </c>
      <c r="L9" s="205">
        <f>CHI!L$3</f>
        <v>2689.2348532794877</v>
      </c>
      <c r="M9" s="205">
        <f>CHI!M$3</f>
        <v>2811.0371185358163</v>
      </c>
      <c r="N9" s="205">
        <f>CHI!N$3</f>
        <v>3026.7571582346604</v>
      </c>
      <c r="O9" s="205">
        <f>CHI!O$3</f>
        <v>2862.0861677797093</v>
      </c>
      <c r="P9" s="205">
        <f>CHI!P$3</f>
        <v>3353.5358886120421</v>
      </c>
      <c r="Q9" s="205">
        <f>CHI!Q$3</f>
        <v>3863.4636650000002</v>
      </c>
      <c r="R9" s="205">
        <f>CHI!R$3</f>
        <v>3751.5588460856025</v>
      </c>
      <c r="S9" s="205">
        <f>CHI!S$3</f>
        <v>4316.2541612606001</v>
      </c>
      <c r="T9" s="205">
        <f>CHI!T$3</f>
        <v>3991.1960313398531</v>
      </c>
      <c r="U9" s="205">
        <f>CHI!U$3</f>
        <v>3708.4839552171316</v>
      </c>
      <c r="V9" s="205">
        <f>CHI!V$3</f>
        <v>3913.3060373075591</v>
      </c>
      <c r="W9" s="205">
        <f>CHI!W$3</f>
        <v>4356.4050982914641</v>
      </c>
      <c r="X9" s="205">
        <f>CHI!X$3</f>
        <v>3898.4476258593277</v>
      </c>
      <c r="Y9" s="205">
        <f>CHI!Y$3</f>
        <v>3600.4</v>
      </c>
    </row>
    <row r="10" spans="1:25" ht="12" customHeight="1" x14ac:dyDescent="0.25">
      <c r="A10" s="14" t="s">
        <v>59</v>
      </c>
      <c r="B10" s="204">
        <f>CHI!B$5</f>
        <v>760.60044195536341</v>
      </c>
      <c r="C10" s="204">
        <f>CHI!C$5</f>
        <v>732.25939806377562</v>
      </c>
      <c r="D10" s="204">
        <f>CHI!D$5</f>
        <v>772.3920988668051</v>
      </c>
      <c r="E10" s="204">
        <f>CHI!E$5</f>
        <v>749.22960401600483</v>
      </c>
      <c r="F10" s="204">
        <f>CHI!F$5</f>
        <v>546.61702296408214</v>
      </c>
      <c r="G10" s="204">
        <f>CHI!G$5</f>
        <v>484.77137484176598</v>
      </c>
      <c r="H10" s="204">
        <f>CHI!H$5</f>
        <v>523.74075735845543</v>
      </c>
      <c r="I10" s="204">
        <f>CHI!I$5</f>
        <v>558.67346069113</v>
      </c>
      <c r="J10" s="204">
        <f>CHI!J$5</f>
        <v>574.71423291319979</v>
      </c>
      <c r="K10" s="204">
        <f>CHI!K$5</f>
        <v>280.32168884841752</v>
      </c>
      <c r="L10" s="204">
        <f>CHI!L$5</f>
        <v>370.97842965097652</v>
      </c>
      <c r="M10" s="204">
        <f>CHI!M$5</f>
        <v>551.75845926759803</v>
      </c>
      <c r="N10" s="204">
        <f>CHI!N$5</f>
        <v>494.2429256698008</v>
      </c>
      <c r="O10" s="204">
        <f>CHI!O$5</f>
        <v>616.39092451317993</v>
      </c>
      <c r="P10" s="204">
        <f>CHI!P$5</f>
        <v>833.58091490227559</v>
      </c>
      <c r="Q10" s="204">
        <f>CHI!Q$5</f>
        <v>1331.3639973669281</v>
      </c>
      <c r="R10" s="204">
        <f>CHI!R$5</f>
        <v>1483.5260958928541</v>
      </c>
      <c r="S10" s="204">
        <f>CHI!S$5</f>
        <v>1672.279631001649</v>
      </c>
      <c r="T10" s="204">
        <f>CHI!T$5</f>
        <v>1569.132951536139</v>
      </c>
      <c r="U10" s="204">
        <f>CHI!U$5</f>
        <v>1182.3410791738129</v>
      </c>
      <c r="V10" s="204">
        <f>CHI!V$5</f>
        <v>1275.761960720683</v>
      </c>
      <c r="W10" s="204">
        <f>CHI!W$5</f>
        <v>1837.4082653689511</v>
      </c>
      <c r="X10" s="204">
        <f>CHI!X$5</f>
        <v>1118.0250245996581</v>
      </c>
      <c r="Y10" s="204">
        <f>CHI!Y$5</f>
        <v>846.11045920647064</v>
      </c>
    </row>
    <row r="11" spans="1:25" ht="12" customHeight="1" x14ac:dyDescent="0.25">
      <c r="A11" s="14" t="s">
        <v>49</v>
      </c>
      <c r="B11" s="204">
        <f>CHI!B$6</f>
        <v>182.74178495191961</v>
      </c>
      <c r="C11" s="204">
        <f>CHI!C$6</f>
        <v>325.70586209815212</v>
      </c>
      <c r="D11" s="204">
        <f>CHI!D$6</f>
        <v>181.06720874846161</v>
      </c>
      <c r="E11" s="204">
        <f>CHI!E$6</f>
        <v>147.9024537762815</v>
      </c>
      <c r="F11" s="204">
        <f>CHI!F$6</f>
        <v>389.32488547395832</v>
      </c>
      <c r="G11" s="204">
        <f>CHI!G$6</f>
        <v>405.95004031438162</v>
      </c>
      <c r="H11" s="204">
        <f>CHI!H$6</f>
        <v>515.9416685907637</v>
      </c>
      <c r="I11" s="204">
        <f>CHI!I$6</f>
        <v>624.32462365439687</v>
      </c>
      <c r="J11" s="204">
        <f>CHI!J$6</f>
        <v>439.32996258047888</v>
      </c>
      <c r="K11" s="204">
        <f>CHI!K$6</f>
        <v>361.54497781824921</v>
      </c>
      <c r="L11" s="204">
        <f>CHI!L$6</f>
        <v>340.91981532858011</v>
      </c>
      <c r="M11" s="204">
        <f>CHI!M$6</f>
        <v>236.35232551574839</v>
      </c>
      <c r="N11" s="204">
        <f>CHI!N$6</f>
        <v>421.8025035805598</v>
      </c>
      <c r="O11" s="204">
        <f>CHI!O$6</f>
        <v>420.49639798450772</v>
      </c>
      <c r="P11" s="204">
        <f>CHI!P$6</f>
        <v>524.22044834419137</v>
      </c>
      <c r="Q11" s="204">
        <f>CHI!Q$6</f>
        <v>464.53240063307248</v>
      </c>
      <c r="R11" s="204">
        <f>CHI!R$6</f>
        <v>301.61060343486753</v>
      </c>
      <c r="S11" s="204">
        <f>CHI!S$6</f>
        <v>438.6486422538369</v>
      </c>
      <c r="T11" s="204">
        <f>CHI!T$6</f>
        <v>408.82361559609723</v>
      </c>
      <c r="U11" s="204">
        <f>CHI!U$6</f>
        <v>431.61230305411692</v>
      </c>
      <c r="V11" s="204">
        <f>CHI!V$6</f>
        <v>521.53035901131807</v>
      </c>
      <c r="W11" s="204">
        <f>CHI!W$6</f>
        <v>541.75902749643728</v>
      </c>
      <c r="X11" s="204">
        <f>CHI!X$6</f>
        <v>428.37672645004642</v>
      </c>
      <c r="Y11" s="204">
        <f>CHI!Y$6</f>
        <v>435.48954079352927</v>
      </c>
    </row>
    <row r="12" spans="1:25" ht="12" customHeight="1" x14ac:dyDescent="0.25">
      <c r="A12" s="14" t="s">
        <v>50</v>
      </c>
      <c r="B12" s="204">
        <f>CHI!B$7</f>
        <v>1219.060916628644</v>
      </c>
      <c r="C12" s="204">
        <f>CHI!C$7</f>
        <v>1388.971824311255</v>
      </c>
      <c r="D12" s="204">
        <f>CHI!D$7</f>
        <v>1372.4398983987551</v>
      </c>
      <c r="E12" s="204">
        <f>CHI!E$7</f>
        <v>1576.8920227300209</v>
      </c>
      <c r="F12" s="204">
        <f>CHI!F$7</f>
        <v>1579.0969842051611</v>
      </c>
      <c r="G12" s="204">
        <f>CHI!G$7</f>
        <v>1670.4127931862849</v>
      </c>
      <c r="H12" s="204">
        <f>CHI!H$7</f>
        <v>1849.676762358494</v>
      </c>
      <c r="I12" s="204">
        <f>CHI!I$7</f>
        <v>1666.9583854203599</v>
      </c>
      <c r="J12" s="204">
        <f>CHI!J$7</f>
        <v>1611.8690287365239</v>
      </c>
      <c r="K12" s="204">
        <f>CHI!K$7</f>
        <v>1677.9296364756631</v>
      </c>
      <c r="L12" s="204">
        <f>CHI!L$7</f>
        <v>1977.336608299931</v>
      </c>
      <c r="M12" s="204">
        <f>CHI!M$7</f>
        <v>2022.9263337524701</v>
      </c>
      <c r="N12" s="204">
        <f>CHI!N$7</f>
        <v>2110.7117289843</v>
      </c>
      <c r="O12" s="204">
        <f>CHI!O$7</f>
        <v>1825.1988452820219</v>
      </c>
      <c r="P12" s="204">
        <f>CHI!P$7</f>
        <v>1995.7345253655751</v>
      </c>
      <c r="Q12" s="204">
        <f>CHI!Q$7</f>
        <v>2067.5672669999999</v>
      </c>
      <c r="R12" s="204">
        <f>CHI!R$7</f>
        <v>1966.4221467578809</v>
      </c>
      <c r="S12" s="204">
        <f>CHI!S$7</f>
        <v>2205.3258880051148</v>
      </c>
      <c r="T12" s="204">
        <f>CHI!T$7</f>
        <v>2013.2394642076169</v>
      </c>
      <c r="U12" s="204">
        <f>CHI!U$7</f>
        <v>2094.530572989202</v>
      </c>
      <c r="V12" s="204">
        <f>CHI!V$7</f>
        <v>2116.0137175755581</v>
      </c>
      <c r="W12" s="204">
        <f>CHI!W$7</f>
        <v>1977.237805426076</v>
      </c>
      <c r="X12" s="204">
        <f>CHI!X$7</f>
        <v>2352.045874809623</v>
      </c>
      <c r="Y12" s="204">
        <f>CHI!Y$7</f>
        <v>2318.8000000000002</v>
      </c>
    </row>
    <row r="13" spans="1:25" ht="12" customHeight="1" x14ac:dyDescent="0.25">
      <c r="A13" s="13" t="s">
        <v>20</v>
      </c>
      <c r="B13" s="205">
        <f>NMM!B$3</f>
        <v>1061.7627338378513</v>
      </c>
      <c r="C13" s="205">
        <f>NMM!C$3</f>
        <v>1091.3209898035316</v>
      </c>
      <c r="D13" s="205">
        <f>NMM!D$3</f>
        <v>1075.6405596515151</v>
      </c>
      <c r="E13" s="205">
        <f>NMM!E$3</f>
        <v>1095.7888598718414</v>
      </c>
      <c r="F13" s="205">
        <f>NMM!F$3</f>
        <v>1033.8628380313148</v>
      </c>
      <c r="G13" s="205">
        <f>NMM!G$3</f>
        <v>1094.4832430661716</v>
      </c>
      <c r="H13" s="205">
        <f>NMM!H$3</f>
        <v>1223.0535091332076</v>
      </c>
      <c r="I13" s="205">
        <f>NMM!I$3</f>
        <v>1398.5071601511452</v>
      </c>
      <c r="J13" s="205">
        <f>NMM!J$3</f>
        <v>1313.7827173660125</v>
      </c>
      <c r="K13" s="205">
        <f>NMM!K$3</f>
        <v>912.07948243992587</v>
      </c>
      <c r="L13" s="205">
        <f>NMM!L$3</f>
        <v>875.39231086063319</v>
      </c>
      <c r="M13" s="205">
        <f>NMM!M$3</f>
        <v>827.50923796978202</v>
      </c>
      <c r="N13" s="205">
        <f>NMM!N$3</f>
        <v>787.8394489916119</v>
      </c>
      <c r="O13" s="205">
        <f>NMM!O$3</f>
        <v>858.4670620762563</v>
      </c>
      <c r="P13" s="205">
        <f>NMM!P$3</f>
        <v>920.42777448737831</v>
      </c>
      <c r="Q13" s="205">
        <f>NMM!Q$3</f>
        <v>1017.9491839999997</v>
      </c>
      <c r="R13" s="205">
        <f>NMM!R$3</f>
        <v>1046.4159996451313</v>
      </c>
      <c r="S13" s="205">
        <f>NMM!S$3</f>
        <v>1087.108032944097</v>
      </c>
      <c r="T13" s="205">
        <f>NMM!T$3</f>
        <v>1156.8032996175568</v>
      </c>
      <c r="U13" s="205">
        <f>NMM!U$3</f>
        <v>1258.8502468845518</v>
      </c>
      <c r="V13" s="205">
        <f>NMM!V$3</f>
        <v>1142.1716651106594</v>
      </c>
      <c r="W13" s="205">
        <f>NMM!W$3</f>
        <v>1259.4708253663348</v>
      </c>
      <c r="X13" s="205">
        <f>NMM!X$3</f>
        <v>1084.5485119022578</v>
      </c>
      <c r="Y13" s="205">
        <f>NMM!Y$3</f>
        <v>1023.5999999999999</v>
      </c>
    </row>
    <row r="14" spans="1:25" ht="12" customHeight="1" x14ac:dyDescent="0.25">
      <c r="A14" s="14" t="s">
        <v>51</v>
      </c>
      <c r="B14" s="204">
        <f>NMM!B$4</f>
        <v>531.12950054377086</v>
      </c>
      <c r="C14" s="204">
        <f>NMM!C$4</f>
        <v>461.26356767772421</v>
      </c>
      <c r="D14" s="204">
        <f>NMM!D$4</f>
        <v>451.64223272000771</v>
      </c>
      <c r="E14" s="204">
        <f>NMM!E$4</f>
        <v>411.98391744299141</v>
      </c>
      <c r="F14" s="204">
        <f>NMM!F$4</f>
        <v>415.13143048433119</v>
      </c>
      <c r="G14" s="204">
        <f>NMM!G$4</f>
        <v>421.81949086926602</v>
      </c>
      <c r="H14" s="204">
        <f>NMM!H$4</f>
        <v>516.04546071472532</v>
      </c>
      <c r="I14" s="204">
        <f>NMM!I$4</f>
        <v>559.97658809290749</v>
      </c>
      <c r="J14" s="204">
        <f>NMM!J$4</f>
        <v>540.35652228505649</v>
      </c>
      <c r="K14" s="204">
        <f>NMM!K$4</f>
        <v>439.71441644642022</v>
      </c>
      <c r="L14" s="204">
        <f>NMM!L$4</f>
        <v>351.93040598979741</v>
      </c>
      <c r="M14" s="204">
        <f>NMM!M$4</f>
        <v>265.29667029214869</v>
      </c>
      <c r="N14" s="204">
        <f>NMM!N$4</f>
        <v>250.4984599435727</v>
      </c>
      <c r="O14" s="204">
        <f>NMM!O$4</f>
        <v>262.06291264030159</v>
      </c>
      <c r="P14" s="204">
        <f>NMM!P$4</f>
        <v>290.91469510588593</v>
      </c>
      <c r="Q14" s="204">
        <f>NMM!Q$4</f>
        <v>324.17818742577288</v>
      </c>
      <c r="R14" s="204">
        <f>NMM!R$4</f>
        <v>349.74210292563049</v>
      </c>
      <c r="S14" s="204">
        <f>NMM!S$4</f>
        <v>429.25932236082502</v>
      </c>
      <c r="T14" s="204">
        <f>NMM!T$4</f>
        <v>334.75861360427552</v>
      </c>
      <c r="U14" s="204">
        <f>NMM!U$4</f>
        <v>497.62912409229489</v>
      </c>
      <c r="V14" s="204">
        <f>NMM!V$4</f>
        <v>431.32575305635697</v>
      </c>
      <c r="W14" s="204">
        <f>NMM!W$4</f>
        <v>469.49203528201929</v>
      </c>
      <c r="X14" s="204">
        <f>NMM!X$4</f>
        <v>347.9741824948635</v>
      </c>
      <c r="Y14" s="204">
        <f>NMM!Y$4</f>
        <v>413.3895377869801</v>
      </c>
    </row>
    <row r="15" spans="1:25" ht="12" customHeight="1" x14ac:dyDescent="0.25">
      <c r="A15" s="14" t="s">
        <v>52</v>
      </c>
      <c r="B15" s="204">
        <f>NMM!B$5</f>
        <v>352.22039986761598</v>
      </c>
      <c r="C15" s="204">
        <f>NMM!C$5</f>
        <v>478.94992089890292</v>
      </c>
      <c r="D15" s="204">
        <f>NMM!D$5</f>
        <v>475.29431504476747</v>
      </c>
      <c r="E15" s="204">
        <f>NMM!E$5</f>
        <v>558.88195431634881</v>
      </c>
      <c r="F15" s="204">
        <f>NMM!F$5</f>
        <v>499.25125342893028</v>
      </c>
      <c r="G15" s="204">
        <f>NMM!G$5</f>
        <v>522.47661754272076</v>
      </c>
      <c r="H15" s="204">
        <f>NMM!H$5</f>
        <v>552.60400016534334</v>
      </c>
      <c r="I15" s="204">
        <f>NMM!I$5</f>
        <v>658.93335963116374</v>
      </c>
      <c r="J15" s="204">
        <f>NMM!J$5</f>
        <v>589.69081975243796</v>
      </c>
      <c r="K15" s="204">
        <f>NMM!K$5</f>
        <v>341.27474940685522</v>
      </c>
      <c r="L15" s="204">
        <f>NMM!L$5</f>
        <v>373.26846402977202</v>
      </c>
      <c r="M15" s="204">
        <f>NMM!M$5</f>
        <v>402.2194929942458</v>
      </c>
      <c r="N15" s="204">
        <f>NMM!N$5</f>
        <v>395.87158152440702</v>
      </c>
      <c r="O15" s="204">
        <f>NMM!O$5</f>
        <v>422.19180502764408</v>
      </c>
      <c r="P15" s="204">
        <f>NMM!P$5</f>
        <v>452.62561943749131</v>
      </c>
      <c r="Q15" s="204">
        <f>NMM!Q$5</f>
        <v>513.93630342799906</v>
      </c>
      <c r="R15" s="204">
        <f>NMM!R$5</f>
        <v>494.184702409181</v>
      </c>
      <c r="S15" s="204">
        <f>NMM!S$5</f>
        <v>456.18578636599068</v>
      </c>
      <c r="T15" s="204">
        <f>NMM!T$5</f>
        <v>626.08994663069393</v>
      </c>
      <c r="U15" s="204">
        <f>NMM!U$5</f>
        <v>572.92427700698988</v>
      </c>
      <c r="V15" s="204">
        <f>NMM!V$5</f>
        <v>563.96534278621402</v>
      </c>
      <c r="W15" s="204">
        <f>NMM!W$5</f>
        <v>627.73520142592429</v>
      </c>
      <c r="X15" s="204">
        <f>NMM!X$5</f>
        <v>591.02175446569208</v>
      </c>
      <c r="Y15" s="204">
        <f>NMM!Y$5</f>
        <v>405.23572255039272</v>
      </c>
    </row>
    <row r="16" spans="1:25" ht="12" customHeight="1" x14ac:dyDescent="0.25">
      <c r="A16" s="14" t="s">
        <v>60</v>
      </c>
      <c r="B16" s="204">
        <f>NMM!B$6</f>
        <v>178.4128334264644</v>
      </c>
      <c r="C16" s="204">
        <f>NMM!C$6</f>
        <v>151.10750122690439</v>
      </c>
      <c r="D16" s="204">
        <f>NMM!D$6</f>
        <v>148.70401188673989</v>
      </c>
      <c r="E16" s="204">
        <f>NMM!E$6</f>
        <v>124.9229881125011</v>
      </c>
      <c r="F16" s="204">
        <f>NMM!F$6</f>
        <v>119.48015411805331</v>
      </c>
      <c r="G16" s="204">
        <f>NMM!G$6</f>
        <v>150.1871346541848</v>
      </c>
      <c r="H16" s="204">
        <f>NMM!H$6</f>
        <v>154.40404825313919</v>
      </c>
      <c r="I16" s="204">
        <f>NMM!I$6</f>
        <v>179.597212427074</v>
      </c>
      <c r="J16" s="204">
        <f>NMM!J$6</f>
        <v>183.7353753285181</v>
      </c>
      <c r="K16" s="204">
        <f>NMM!K$6</f>
        <v>131.09031658665049</v>
      </c>
      <c r="L16" s="204">
        <f>NMM!L$6</f>
        <v>150.1934408410637</v>
      </c>
      <c r="M16" s="204">
        <f>NMM!M$6</f>
        <v>159.99307468338759</v>
      </c>
      <c r="N16" s="204">
        <f>NMM!N$6</f>
        <v>141.46940752363221</v>
      </c>
      <c r="O16" s="204">
        <f>NMM!O$6</f>
        <v>174.2123444083106</v>
      </c>
      <c r="P16" s="204">
        <f>NMM!P$6</f>
        <v>176.88745994400111</v>
      </c>
      <c r="Q16" s="204">
        <f>NMM!Q$6</f>
        <v>179.83469314622781</v>
      </c>
      <c r="R16" s="204">
        <f>NMM!R$6</f>
        <v>202.4891943103199</v>
      </c>
      <c r="S16" s="204">
        <f>NMM!S$6</f>
        <v>201.6629242172811</v>
      </c>
      <c r="T16" s="204">
        <f>NMM!T$6</f>
        <v>195.95473938258741</v>
      </c>
      <c r="U16" s="204">
        <f>NMM!U$6</f>
        <v>188.29684578526721</v>
      </c>
      <c r="V16" s="204">
        <f>NMM!V$6</f>
        <v>146.88056926808861</v>
      </c>
      <c r="W16" s="204">
        <f>NMM!W$6</f>
        <v>162.24358865839119</v>
      </c>
      <c r="X16" s="204">
        <f>NMM!X$6</f>
        <v>145.5525749417022</v>
      </c>
      <c r="Y16" s="204">
        <f>NMM!Y$6</f>
        <v>204.97473966262709</v>
      </c>
    </row>
    <row r="17" spans="1:25" ht="12" customHeight="1" x14ac:dyDescent="0.25">
      <c r="A17" s="13" t="s">
        <v>21</v>
      </c>
      <c r="B17" s="205">
        <f>PPA!B$3</f>
        <v>798.55639956575772</v>
      </c>
      <c r="C17" s="205">
        <f>PPA!C$3</f>
        <v>932.97937909309451</v>
      </c>
      <c r="D17" s="205">
        <f>PPA!D$3</f>
        <v>961.8560556514185</v>
      </c>
      <c r="E17" s="205">
        <f>PPA!E$3</f>
        <v>930.27014145810676</v>
      </c>
      <c r="F17" s="205">
        <f>PPA!F$3</f>
        <v>901.29546657198148</v>
      </c>
      <c r="G17" s="205">
        <f>PPA!G$3</f>
        <v>886.68959816553843</v>
      </c>
      <c r="H17" s="205">
        <f>PPA!H$3</f>
        <v>855.04671460534087</v>
      </c>
      <c r="I17" s="205">
        <f>PPA!I$3</f>
        <v>895.98833385673629</v>
      </c>
      <c r="J17" s="205">
        <f>PPA!J$3</f>
        <v>824.45304040952465</v>
      </c>
      <c r="K17" s="205">
        <f>PPA!K$3</f>
        <v>755.17215033887874</v>
      </c>
      <c r="L17" s="205">
        <f>PPA!L$3</f>
        <v>783.37339943541997</v>
      </c>
      <c r="M17" s="205">
        <f>PPA!M$3</f>
        <v>799.16502704428876</v>
      </c>
      <c r="N17" s="205">
        <f>PPA!N$3</f>
        <v>799.08811767573172</v>
      </c>
      <c r="O17" s="205">
        <f>PPA!O$3</f>
        <v>841.72211854155876</v>
      </c>
      <c r="P17" s="205">
        <f>PPA!P$3</f>
        <v>878.51763949023791</v>
      </c>
      <c r="Q17" s="205">
        <f>PPA!Q$3</f>
        <v>895.96001700000011</v>
      </c>
      <c r="R17" s="205">
        <f>PPA!R$3</f>
        <v>939.74456262445051</v>
      </c>
      <c r="S17" s="205">
        <f>PPA!S$3</f>
        <v>955.19170568436107</v>
      </c>
      <c r="T17" s="205">
        <f>PPA!T$3</f>
        <v>989.11042924804826</v>
      </c>
      <c r="U17" s="205">
        <f>PPA!U$3</f>
        <v>1042.7060961493244</v>
      </c>
      <c r="V17" s="205">
        <f>PPA!V$3</f>
        <v>998.27909275632942</v>
      </c>
      <c r="W17" s="205">
        <f>PPA!W$3</f>
        <v>1021.0911013402178</v>
      </c>
      <c r="X17" s="205">
        <f>PPA!X$3</f>
        <v>1233.3214181735566</v>
      </c>
      <c r="Y17" s="205">
        <f>PPA!Y$3</f>
        <v>1189.6000000000001</v>
      </c>
    </row>
    <row r="18" spans="1:25" ht="12" customHeight="1" x14ac:dyDescent="0.25">
      <c r="A18" s="14" t="s">
        <v>54</v>
      </c>
      <c r="B18" s="204">
        <f>PPA!B$5</f>
        <v>0</v>
      </c>
      <c r="C18" s="204">
        <f>PPA!C$5</f>
        <v>0</v>
      </c>
      <c r="D18" s="204">
        <f>PPA!D$5</f>
        <v>0</v>
      </c>
      <c r="E18" s="204">
        <f>PPA!E$5</f>
        <v>0</v>
      </c>
      <c r="F18" s="204">
        <f>PPA!F$5</f>
        <v>0</v>
      </c>
      <c r="G18" s="204">
        <f>PPA!G$5</f>
        <v>0</v>
      </c>
      <c r="H18" s="204">
        <f>PPA!H$5</f>
        <v>0</v>
      </c>
      <c r="I18" s="204">
        <f>PPA!I$5</f>
        <v>0</v>
      </c>
      <c r="J18" s="204">
        <f>PPA!J$5</f>
        <v>0</v>
      </c>
      <c r="K18" s="204">
        <f>PPA!K$5</f>
        <v>0</v>
      </c>
      <c r="L18" s="204">
        <f>PPA!L$5</f>
        <v>0</v>
      </c>
      <c r="M18" s="204">
        <f>PPA!M$5</f>
        <v>0</v>
      </c>
      <c r="N18" s="204">
        <f>PPA!N$5</f>
        <v>0</v>
      </c>
      <c r="O18" s="204">
        <f>PPA!O$5</f>
        <v>0</v>
      </c>
      <c r="P18" s="204">
        <f>PPA!P$5</f>
        <v>0</v>
      </c>
      <c r="Q18" s="204">
        <f>PPA!Q$5</f>
        <v>0</v>
      </c>
      <c r="R18" s="204">
        <f>PPA!R$5</f>
        <v>0</v>
      </c>
      <c r="S18" s="204">
        <f>PPA!S$5</f>
        <v>0</v>
      </c>
      <c r="T18" s="204">
        <f>PPA!T$5</f>
        <v>0</v>
      </c>
      <c r="U18" s="204">
        <f>PPA!U$5</f>
        <v>0</v>
      </c>
      <c r="V18" s="204">
        <f>PPA!V$5</f>
        <v>10.126126087652359</v>
      </c>
      <c r="W18" s="204">
        <f>PPA!W$5</f>
        <v>8.4077973453879409</v>
      </c>
      <c r="X18" s="204">
        <f>PPA!X$5</f>
        <v>10.584382470877999</v>
      </c>
      <c r="Y18" s="204">
        <f>PPA!Y$5</f>
        <v>19.943192180553972</v>
      </c>
    </row>
    <row r="19" spans="1:25" ht="12" customHeight="1" x14ac:dyDescent="0.25">
      <c r="A19" s="14" t="s">
        <v>61</v>
      </c>
      <c r="B19" s="204">
        <f>PPA!B$6</f>
        <v>345.43038436728079</v>
      </c>
      <c r="C19" s="204">
        <f>PPA!C$6</f>
        <v>428.32681063306529</v>
      </c>
      <c r="D19" s="204">
        <f>PPA!D$6</f>
        <v>427.20597661482032</v>
      </c>
      <c r="E19" s="204">
        <f>PPA!E$6</f>
        <v>424.78559061782141</v>
      </c>
      <c r="F19" s="204">
        <f>PPA!F$6</f>
        <v>385.3400036652273</v>
      </c>
      <c r="G19" s="204">
        <f>PPA!G$6</f>
        <v>366.74027626119238</v>
      </c>
      <c r="H19" s="204">
        <f>PPA!H$6</f>
        <v>357.73169072876431</v>
      </c>
      <c r="I19" s="204">
        <f>PPA!I$6</f>
        <v>392.17472673305451</v>
      </c>
      <c r="J19" s="204">
        <f>PPA!J$6</f>
        <v>377.80546808345611</v>
      </c>
      <c r="K19" s="204">
        <f>PPA!K$6</f>
        <v>378.62421441774501</v>
      </c>
      <c r="L19" s="204">
        <f>PPA!L$6</f>
        <v>417.29506343992051</v>
      </c>
      <c r="M19" s="204">
        <f>PPA!M$6</f>
        <v>417.36850587789161</v>
      </c>
      <c r="N19" s="204">
        <f>PPA!N$6</f>
        <v>430.62211142027343</v>
      </c>
      <c r="O19" s="204">
        <f>PPA!O$6</f>
        <v>457.59888797405949</v>
      </c>
      <c r="P19" s="204">
        <f>PPA!P$6</f>
        <v>506.25702863328172</v>
      </c>
      <c r="Q19" s="204">
        <f>PPA!Q$6</f>
        <v>519.62556700000005</v>
      </c>
      <c r="R19" s="204">
        <f>PPA!R$6</f>
        <v>584.31309465134154</v>
      </c>
      <c r="S19" s="204">
        <f>PPA!S$6</f>
        <v>575.99902408755008</v>
      </c>
      <c r="T19" s="204">
        <f>PPA!T$6</f>
        <v>614.60956665767173</v>
      </c>
      <c r="U19" s="204">
        <f>PPA!U$6</f>
        <v>670.65047839534088</v>
      </c>
      <c r="V19" s="204">
        <f>PPA!V$6</f>
        <v>650.84382009280796</v>
      </c>
      <c r="W19" s="204">
        <f>PPA!W$6</f>
        <v>618.01157193269182</v>
      </c>
      <c r="X19" s="204">
        <f>PPA!X$6</f>
        <v>812.86469151749316</v>
      </c>
      <c r="Y19" s="204">
        <f>PPA!Y$6</f>
        <v>737.05680781944602</v>
      </c>
    </row>
    <row r="20" spans="1:25" ht="12" customHeight="1" x14ac:dyDescent="0.25">
      <c r="A20" s="14" t="s">
        <v>62</v>
      </c>
      <c r="B20" s="204">
        <f>PPA!B$7</f>
        <v>453.12601519847692</v>
      </c>
      <c r="C20" s="204">
        <f>PPA!C$7</f>
        <v>504.65256846002922</v>
      </c>
      <c r="D20" s="204">
        <f>PPA!D$7</f>
        <v>534.65007903659819</v>
      </c>
      <c r="E20" s="204">
        <f>PPA!E$7</f>
        <v>505.48455084028529</v>
      </c>
      <c r="F20" s="204">
        <f>PPA!F$7</f>
        <v>515.95546290675418</v>
      </c>
      <c r="G20" s="204">
        <f>PPA!G$7</f>
        <v>519.94932190434599</v>
      </c>
      <c r="H20" s="204">
        <f>PPA!H$7</f>
        <v>497.3150238765765</v>
      </c>
      <c r="I20" s="204">
        <f>PPA!I$7</f>
        <v>503.81360712368172</v>
      </c>
      <c r="J20" s="204">
        <f>PPA!J$7</f>
        <v>446.64757232606848</v>
      </c>
      <c r="K20" s="204">
        <f>PPA!K$7</f>
        <v>376.54793592113373</v>
      </c>
      <c r="L20" s="204">
        <f>PPA!L$7</f>
        <v>366.07833599549951</v>
      </c>
      <c r="M20" s="204">
        <f>PPA!M$7</f>
        <v>381.79652116639721</v>
      </c>
      <c r="N20" s="204">
        <f>PPA!N$7</f>
        <v>368.4660062554583</v>
      </c>
      <c r="O20" s="204">
        <f>PPA!O$7</f>
        <v>384.12323056749921</v>
      </c>
      <c r="P20" s="204">
        <f>PPA!P$7</f>
        <v>372.26061085695619</v>
      </c>
      <c r="Q20" s="204">
        <f>PPA!Q$7</f>
        <v>376.33445</v>
      </c>
      <c r="R20" s="204">
        <f>PPA!R$7</f>
        <v>355.43146797310891</v>
      </c>
      <c r="S20" s="204">
        <f>PPA!S$7</f>
        <v>379.19268159681093</v>
      </c>
      <c r="T20" s="204">
        <f>PPA!T$7</f>
        <v>374.50086259037653</v>
      </c>
      <c r="U20" s="204">
        <f>PPA!U$7</f>
        <v>372.05561775398348</v>
      </c>
      <c r="V20" s="204">
        <f>PPA!V$7</f>
        <v>337.30914657586908</v>
      </c>
      <c r="W20" s="204">
        <f>PPA!W$7</f>
        <v>394.67173206213801</v>
      </c>
      <c r="X20" s="204">
        <f>PPA!X$7</f>
        <v>409.87234418518551</v>
      </c>
      <c r="Y20" s="204">
        <f>PPA!Y$7</f>
        <v>432.60000000000008</v>
      </c>
    </row>
    <row r="21" spans="1:25" ht="12" customHeight="1" x14ac:dyDescent="0.25">
      <c r="A21" s="15" t="s">
        <v>63</v>
      </c>
      <c r="B21" s="206">
        <f>FBT!B$3</f>
        <v>3183.9475920011332</v>
      </c>
      <c r="C21" s="206">
        <f>FBT!C$3</f>
        <v>3533.5490300920169</v>
      </c>
      <c r="D21" s="206">
        <f>FBT!D$3</f>
        <v>3775.9661831959738</v>
      </c>
      <c r="E21" s="206">
        <f>FBT!E$3</f>
        <v>3473.4892878732931</v>
      </c>
      <c r="F21" s="206">
        <f>FBT!F$3</f>
        <v>3484.000649432463</v>
      </c>
      <c r="G21" s="206">
        <f>FBT!G$3</f>
        <v>3190.7179384145011</v>
      </c>
      <c r="H21" s="206">
        <f>FBT!H$3</f>
        <v>3237.6061678373048</v>
      </c>
      <c r="I21" s="206">
        <f>FBT!I$3</f>
        <v>2925.0537578637059</v>
      </c>
      <c r="J21" s="206">
        <f>FBT!J$3</f>
        <v>2680.9869076242921</v>
      </c>
      <c r="K21" s="206">
        <f>FBT!K$3</f>
        <v>3094.2481823783119</v>
      </c>
      <c r="L21" s="206">
        <f>FBT!L$3</f>
        <v>2835.0384617702898</v>
      </c>
      <c r="M21" s="206">
        <f>FBT!M$3</f>
        <v>2651.884374189171</v>
      </c>
      <c r="N21" s="206">
        <f>FBT!N$3</f>
        <v>2606.5184332920371</v>
      </c>
      <c r="O21" s="206">
        <f>FBT!O$3</f>
        <v>2849.9605190132038</v>
      </c>
      <c r="P21" s="206">
        <f>FBT!P$3</f>
        <v>2950.096457601504</v>
      </c>
      <c r="Q21" s="206">
        <f>FBT!Q$3</f>
        <v>2992.2139099999999</v>
      </c>
      <c r="R21" s="206">
        <f>FBT!R$3</f>
        <v>3054.414808863829</v>
      </c>
      <c r="S21" s="206">
        <f>FBT!S$3</f>
        <v>3051.2994199056061</v>
      </c>
      <c r="T21" s="206">
        <f>FBT!T$3</f>
        <v>3259.505390491965</v>
      </c>
      <c r="U21" s="206">
        <f>FBT!U$3</f>
        <v>3205.6887382662012</v>
      </c>
      <c r="V21" s="206">
        <f>FBT!V$3</f>
        <v>3193.4532227652999</v>
      </c>
      <c r="W21" s="206">
        <f>FBT!W$3</f>
        <v>3182.7760003172111</v>
      </c>
      <c r="X21" s="206">
        <f>FBT!X$3</f>
        <v>3399.4310342216199</v>
      </c>
      <c r="Y21" s="206">
        <f>FBT!Y$3</f>
        <v>3722.9</v>
      </c>
    </row>
    <row r="22" spans="1:25" ht="12" customHeight="1" x14ac:dyDescent="0.25">
      <c r="A22" s="12" t="s">
        <v>64</v>
      </c>
      <c r="B22" s="204">
        <f>TRE!B$3</f>
        <v>2953.8096257021039</v>
      </c>
      <c r="C22" s="204">
        <f>TRE!C$3</f>
        <v>2706.1307248058802</v>
      </c>
      <c r="D22" s="204">
        <f>TRE!D$3</f>
        <v>2737.511221990274</v>
      </c>
      <c r="E22" s="204">
        <f>TRE!E$3</f>
        <v>3217.1413142304441</v>
      </c>
      <c r="F22" s="204">
        <f>TRE!F$3</f>
        <v>3262.9465907659178</v>
      </c>
      <c r="G22" s="204">
        <f>TRE!G$3</f>
        <v>3658.2536394409258</v>
      </c>
      <c r="H22" s="204">
        <f>TRE!H$3</f>
        <v>4645.9277023943359</v>
      </c>
      <c r="I22" s="204">
        <f>TRE!I$3</f>
        <v>5130.6409682615267</v>
      </c>
      <c r="J22" s="204">
        <f>TRE!J$3</f>
        <v>4893.1590853563948</v>
      </c>
      <c r="K22" s="204">
        <f>TRE!K$3</f>
        <v>3686.4324707332098</v>
      </c>
      <c r="L22" s="204">
        <f>TRE!L$3</f>
        <v>4550.5848336899626</v>
      </c>
      <c r="M22" s="204">
        <f>TRE!M$3</f>
        <v>4339.2152505837976</v>
      </c>
      <c r="N22" s="204">
        <f>TRE!N$3</f>
        <v>3926.7948666653128</v>
      </c>
      <c r="O22" s="204">
        <f>TRE!O$3</f>
        <v>4994.3237621850194</v>
      </c>
      <c r="P22" s="204">
        <f>TRE!P$3</f>
        <v>5756.3352891920604</v>
      </c>
      <c r="Q22" s="204">
        <f>TRE!Q$3</f>
        <v>6660.5517130000007</v>
      </c>
      <c r="R22" s="204">
        <f>TRE!R$3</f>
        <v>7123.6081570490715</v>
      </c>
      <c r="S22" s="204">
        <f>TRE!S$3</f>
        <v>6756.7062155657104</v>
      </c>
      <c r="T22" s="204">
        <f>TRE!T$3</f>
        <v>6910.690582225242</v>
      </c>
      <c r="U22" s="204">
        <f>TRE!U$3</f>
        <v>6595.6715087992179</v>
      </c>
      <c r="V22" s="204">
        <f>TRE!V$3</f>
        <v>5901.5452303805814</v>
      </c>
      <c r="W22" s="204">
        <f>TRE!W$3</f>
        <v>5291.5293385262003</v>
      </c>
      <c r="X22" s="204">
        <f>TRE!X$3</f>
        <v>5583.2261041878783</v>
      </c>
      <c r="Y22" s="204">
        <f>TRE!Y$3</f>
        <v>5773.1</v>
      </c>
    </row>
    <row r="23" spans="1:25" ht="12" customHeight="1" x14ac:dyDescent="0.25">
      <c r="A23" s="12" t="s">
        <v>65</v>
      </c>
      <c r="B23" s="204">
        <f>MAE!B$3</f>
        <v>6111.8387671297533</v>
      </c>
      <c r="C23" s="204">
        <f>MAE!C$3</f>
        <v>6053.0838790792786</v>
      </c>
      <c r="D23" s="204">
        <f>MAE!D$3</f>
        <v>6175.8938616919859</v>
      </c>
      <c r="E23" s="204">
        <f>MAE!E$3</f>
        <v>7151.3014750332504</v>
      </c>
      <c r="F23" s="204">
        <f>MAE!F$3</f>
        <v>8164.6861477315679</v>
      </c>
      <c r="G23" s="204">
        <f>MAE!G$3</f>
        <v>8999.6358025769823</v>
      </c>
      <c r="H23" s="204">
        <f>MAE!H$3</f>
        <v>8833.2696183087137</v>
      </c>
      <c r="I23" s="204">
        <f>MAE!I$3</f>
        <v>8402.4082592971536</v>
      </c>
      <c r="J23" s="204">
        <f>MAE!J$3</f>
        <v>8285.697982432328</v>
      </c>
      <c r="K23" s="204">
        <f>MAE!K$3</f>
        <v>7796.4257547751095</v>
      </c>
      <c r="L23" s="204">
        <f>MAE!L$3</f>
        <v>8106.5094341139002</v>
      </c>
      <c r="M23" s="204">
        <f>MAE!M$3</f>
        <v>9233.6935931980115</v>
      </c>
      <c r="N23" s="204">
        <f>MAE!N$3</f>
        <v>9244.5308802323452</v>
      </c>
      <c r="O23" s="204">
        <f>MAE!O$3</f>
        <v>9175.9403510911889</v>
      </c>
      <c r="P23" s="204">
        <f>MAE!P$3</f>
        <v>9641.2162803284045</v>
      </c>
      <c r="Q23" s="204">
        <f>MAE!Q$3</f>
        <v>10323.208995999999</v>
      </c>
      <c r="R23" s="204">
        <f>MAE!R$3</f>
        <v>9086.3905959820986</v>
      </c>
      <c r="S23" s="204">
        <f>MAE!S$3</f>
        <v>9183.9399334348745</v>
      </c>
      <c r="T23" s="204">
        <f>MAE!T$3</f>
        <v>9287.8592544688127</v>
      </c>
      <c r="U23" s="204">
        <f>MAE!U$3</f>
        <v>9334.7816970826025</v>
      </c>
      <c r="V23" s="204">
        <f>MAE!V$3</f>
        <v>9089.409130100501</v>
      </c>
      <c r="W23" s="204">
        <f>MAE!W$3</f>
        <v>9280.5418542766274</v>
      </c>
      <c r="X23" s="204">
        <f>MAE!X$3</f>
        <v>10282.538001396801</v>
      </c>
      <c r="Y23" s="204">
        <f>MAE!Y$3</f>
        <v>11113.3</v>
      </c>
    </row>
    <row r="24" spans="1:25" ht="12" customHeight="1" x14ac:dyDescent="0.25">
      <c r="A24" s="12" t="s">
        <v>66</v>
      </c>
      <c r="B24" s="204">
        <f>TEL!B$3</f>
        <v>1572.534958070454</v>
      </c>
      <c r="C24" s="204">
        <f>TEL!C$3</f>
        <v>1607.7461687253031</v>
      </c>
      <c r="D24" s="204">
        <f>TEL!D$3</f>
        <v>1395.231071639738</v>
      </c>
      <c r="E24" s="204">
        <f>TEL!E$3</f>
        <v>1165.3273255954541</v>
      </c>
      <c r="F24" s="204">
        <f>TEL!F$3</f>
        <v>1069.8105547092439</v>
      </c>
      <c r="G24" s="204">
        <f>TEL!G$3</f>
        <v>896.14886110504483</v>
      </c>
      <c r="H24" s="204">
        <f>TEL!H$3</f>
        <v>906.89646916081347</v>
      </c>
      <c r="I24" s="204">
        <f>TEL!I$3</f>
        <v>791.54268029540196</v>
      </c>
      <c r="J24" s="204">
        <f>TEL!J$3</f>
        <v>701.50104223221899</v>
      </c>
      <c r="K24" s="204">
        <f>TEL!K$3</f>
        <v>622.43863216266175</v>
      </c>
      <c r="L24" s="204">
        <f>TEL!L$3</f>
        <v>599.90623650080875</v>
      </c>
      <c r="M24" s="204">
        <f>TEL!M$3</f>
        <v>655.31815659740937</v>
      </c>
      <c r="N24" s="204">
        <f>TEL!N$3</f>
        <v>640.45304648942874</v>
      </c>
      <c r="O24" s="204">
        <f>TEL!O$3</f>
        <v>649.87703270006807</v>
      </c>
      <c r="P24" s="204">
        <f>TEL!P$3</f>
        <v>660.26589841516227</v>
      </c>
      <c r="Q24" s="204">
        <f>TEL!Q$3</f>
        <v>645.02304600000002</v>
      </c>
      <c r="R24" s="204">
        <f>TEL!R$3</f>
        <v>664.52665556059378</v>
      </c>
      <c r="S24" s="204">
        <f>TEL!S$3</f>
        <v>670.7971944867528</v>
      </c>
      <c r="T24" s="204">
        <f>TEL!T$3</f>
        <v>685.43965217229481</v>
      </c>
      <c r="U24" s="204">
        <f>TEL!U$3</f>
        <v>679.12671960064381</v>
      </c>
      <c r="V24" s="204">
        <f>TEL!V$3</f>
        <v>571.93073022498038</v>
      </c>
      <c r="W24" s="204">
        <f>TEL!W$3</f>
        <v>571.86107023588193</v>
      </c>
      <c r="X24" s="204">
        <f>TEL!X$3</f>
        <v>548.72705670506468</v>
      </c>
      <c r="Y24" s="204">
        <f>TEL!Y$3</f>
        <v>573.79999999999995</v>
      </c>
    </row>
    <row r="25" spans="1:25" ht="12" customHeight="1" x14ac:dyDescent="0.25">
      <c r="A25" s="12" t="s">
        <v>67</v>
      </c>
      <c r="B25" s="204">
        <f>WWP!B$3</f>
        <v>487.98186252143682</v>
      </c>
      <c r="C25" s="204">
        <f>WWP!C$3</f>
        <v>519.56454171156986</v>
      </c>
      <c r="D25" s="204">
        <f>WWP!D$3</f>
        <v>455.8234648196638</v>
      </c>
      <c r="E25" s="204">
        <f>WWP!E$3</f>
        <v>445.90468020795549</v>
      </c>
      <c r="F25" s="204">
        <f>WWP!F$3</f>
        <v>462.44053626856947</v>
      </c>
      <c r="G25" s="204">
        <f>WWP!G$3</f>
        <v>418.99882725485912</v>
      </c>
      <c r="H25" s="204">
        <f>WWP!H$3</f>
        <v>413.69148680387809</v>
      </c>
      <c r="I25" s="204">
        <f>WWP!I$3</f>
        <v>422.96173756242848</v>
      </c>
      <c r="J25" s="204">
        <f>WWP!J$3</f>
        <v>414.01641491507019</v>
      </c>
      <c r="K25" s="204">
        <f>WWP!K$3</f>
        <v>320.04349969192862</v>
      </c>
      <c r="L25" s="204">
        <f>WWP!L$3</f>
        <v>318.99889294073921</v>
      </c>
      <c r="M25" s="204">
        <f>WWP!M$3</f>
        <v>312.77836756282062</v>
      </c>
      <c r="N25" s="204">
        <f>WWP!N$3</f>
        <v>305.87725998740791</v>
      </c>
      <c r="O25" s="204">
        <f>WWP!O$3</f>
        <v>313.67898535256512</v>
      </c>
      <c r="P25" s="204">
        <f>WWP!P$3</f>
        <v>335.57111551343849</v>
      </c>
      <c r="Q25" s="204">
        <f>WWP!Q$3</f>
        <v>354.464448</v>
      </c>
      <c r="R25" s="204">
        <f>WWP!R$3</f>
        <v>361.87095104784811</v>
      </c>
      <c r="S25" s="204">
        <f>WWP!S$3</f>
        <v>377.18990334894039</v>
      </c>
      <c r="T25" s="204">
        <f>WWP!T$3</f>
        <v>395.11558897149831</v>
      </c>
      <c r="U25" s="204">
        <f>WWP!U$3</f>
        <v>418.80337228020039</v>
      </c>
      <c r="V25" s="204">
        <f>WWP!V$3</f>
        <v>425.30848847639447</v>
      </c>
      <c r="W25" s="204">
        <f>WWP!W$3</f>
        <v>527.81400311924506</v>
      </c>
      <c r="X25" s="204">
        <f>WWP!X$3</f>
        <v>627.47512516513382</v>
      </c>
      <c r="Y25" s="204">
        <f>WWP!Y$3</f>
        <v>477.1</v>
      </c>
    </row>
    <row r="26" spans="1:25" ht="12" customHeight="1" x14ac:dyDescent="0.25">
      <c r="A26" s="16" t="s">
        <v>68</v>
      </c>
      <c r="B26" s="207">
        <f>OIS!B$3</f>
        <v>6646.9653975046813</v>
      </c>
      <c r="C26" s="207">
        <f>OIS!C$3</f>
        <v>7346.2935169968441</v>
      </c>
      <c r="D26" s="207">
        <f>OIS!D$3</f>
        <v>8084.8688233803523</v>
      </c>
      <c r="E26" s="207">
        <f>OIS!E$3</f>
        <v>7996.3975613756602</v>
      </c>
      <c r="F26" s="207">
        <f>OIS!F$3</f>
        <v>8222.6022221499643</v>
      </c>
      <c r="G26" s="207">
        <f>OIS!G$3</f>
        <v>9029.8744300065518</v>
      </c>
      <c r="H26" s="207">
        <f>OIS!H$3</f>
        <v>8850.1725234361875</v>
      </c>
      <c r="I26" s="207">
        <f>OIS!I$3</f>
        <v>8396.6536778337213</v>
      </c>
      <c r="J26" s="207">
        <f>OIS!J$3</f>
        <v>8497.4562950826021</v>
      </c>
      <c r="K26" s="207">
        <f>OIS!K$3</f>
        <v>8031.9350585335806</v>
      </c>
      <c r="L26" s="207">
        <f>OIS!L$3</f>
        <v>7401.7444380820361</v>
      </c>
      <c r="M26" s="207">
        <f>OIS!M$3</f>
        <v>7562.8023591401716</v>
      </c>
      <c r="N26" s="207">
        <f>OIS!N$3</f>
        <v>7512.8127576822299</v>
      </c>
      <c r="O26" s="207">
        <f>OIS!O$3</f>
        <v>7941.7225302147817</v>
      </c>
      <c r="P26" s="207">
        <f>OIS!P$3</f>
        <v>8512.2529552324177</v>
      </c>
      <c r="Q26" s="207">
        <f>OIS!Q$3</f>
        <v>8967.2688720000006</v>
      </c>
      <c r="R26" s="207">
        <f>OIS!R$3</f>
        <v>8447.6218727204632</v>
      </c>
      <c r="S26" s="207">
        <f>OIS!S$3</f>
        <v>9592.3731774505959</v>
      </c>
      <c r="T26" s="207">
        <f>OIS!T$3</f>
        <v>11501.55006493859</v>
      </c>
      <c r="U26" s="207">
        <f>OIS!U$3</f>
        <v>13340.190950279441</v>
      </c>
      <c r="V26" s="207">
        <f>OIS!V$3</f>
        <v>12593.65471104033</v>
      </c>
      <c r="W26" s="207">
        <f>OIS!W$3</f>
        <v>14150.99624721339</v>
      </c>
      <c r="X26" s="207">
        <f>OIS!X$3</f>
        <v>15348.79726013351</v>
      </c>
      <c r="Y26" s="207">
        <f>OIS!Y$3</f>
        <v>14489.3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3258.9628546861563</v>
      </c>
      <c r="C29" s="208">
        <f>ISI!C25+NFM!C43+CHI!C32+NMM!C31+PPA!C32+FBT!C12+TRE!C12+MAE!C12+TEL!C12+WWP!C12+OIS!C12</f>
        <v>3394.446689595874</v>
      </c>
      <c r="D29" s="208">
        <f>ISI!D25+NFM!D43+CHI!D32+NMM!D31+PPA!D32+FBT!D12+TRE!D12+MAE!D12+TEL!D12+WWP!D12+OIS!D12</f>
        <v>3459.3629406706796</v>
      </c>
      <c r="E29" s="208">
        <f>ISI!E25+NFM!E43+CHI!E32+NMM!E31+PPA!E32+FBT!E12+TRE!E12+MAE!E12+TEL!E12+WWP!E12+OIS!E12</f>
        <v>3374.8252794496984</v>
      </c>
      <c r="F29" s="208">
        <f>ISI!F25+NFM!F43+CHI!F32+NMM!F31+PPA!F32+FBT!F12+TRE!F12+MAE!F12+TEL!F12+WWP!F12+OIS!F12</f>
        <v>3081.6947549441097</v>
      </c>
      <c r="G29" s="208">
        <f>ISI!G25+NFM!G43+CHI!G32+NMM!G31+PPA!G32+FBT!G12+TRE!G12+MAE!G12+TEL!G12+WWP!G12+OIS!G12</f>
        <v>3097.952364574377</v>
      </c>
      <c r="H29" s="208">
        <f>ISI!H25+NFM!H43+CHI!H32+NMM!H31+PPA!H32+FBT!H12+TRE!H12+MAE!H12+TEL!H12+WWP!H12+OIS!H12</f>
        <v>3117.7234737747212</v>
      </c>
      <c r="I29" s="208">
        <f>ISI!I25+NFM!I43+CHI!I32+NMM!I31+PPA!I32+FBT!I12+TRE!I12+MAE!I12+TEL!I12+WWP!I12+OIS!I12</f>
        <v>3073.7249355116078</v>
      </c>
      <c r="J29" s="208">
        <f>ISI!J25+NFM!J43+CHI!J32+NMM!J31+PPA!J32+FBT!J12+TRE!J12+MAE!J12+TEL!J12+WWP!J12+OIS!J12</f>
        <v>3081.3799656061906</v>
      </c>
      <c r="K29" s="208">
        <f>ISI!K25+NFM!K43+CHI!K32+NMM!K31+PPA!K32+FBT!K12+TRE!K12+MAE!K12+TEL!K12+WWP!K12+OIS!K12</f>
        <v>2424.5698194325028</v>
      </c>
      <c r="L29" s="208">
        <f>ISI!L25+NFM!L43+CHI!L32+NMM!L31+PPA!L32+FBT!L12+TRE!L12+MAE!L12+TEL!L12+WWP!L12+OIS!L12</f>
        <v>2604.7911435941528</v>
      </c>
      <c r="M29" s="208">
        <f>ISI!M25+NFM!M43+CHI!M32+NMM!M31+PPA!M32+FBT!M12+TRE!M12+MAE!M12+TEL!M12+WWP!M12+OIS!M12</f>
        <v>2998.1496990541705</v>
      </c>
      <c r="N29" s="208">
        <f>ISI!N25+NFM!N43+CHI!N32+NMM!N31+PPA!N32+FBT!N12+TRE!N12+MAE!N12+TEL!N12+WWP!N12+OIS!N12</f>
        <v>3182.3923473774717</v>
      </c>
      <c r="O29" s="208">
        <f>ISI!O25+NFM!O43+CHI!O32+NMM!O31+PPA!O32+FBT!O12+TRE!O12+MAE!O12+TEL!O12+WWP!O12+OIS!O12</f>
        <v>3725.7009458297503</v>
      </c>
      <c r="P29" s="208">
        <f>ISI!P25+NFM!P43+CHI!P32+NMM!P31+PPA!P32+FBT!P12+TRE!P12+MAE!P12+TEL!P12+WWP!P12+OIS!P12</f>
        <v>3705.0251074806529</v>
      </c>
      <c r="Q29" s="208">
        <f>ISI!Q25+NFM!Q43+CHI!Q32+NMM!Q31+PPA!Q32+FBT!Q12+TRE!Q12+MAE!Q12+TEL!Q12+WWP!Q12+OIS!Q12</f>
        <v>3867.2212381771287</v>
      </c>
      <c r="R29" s="208">
        <f>ISI!R25+NFM!R43+CHI!R32+NMM!R31+PPA!R32+FBT!R12+TRE!R12+MAE!R12+TEL!R12+WWP!R12+OIS!R12</f>
        <v>3988.2987102321576</v>
      </c>
      <c r="S29" s="208">
        <f>ISI!S25+NFM!S43+CHI!S32+NMM!S31+PPA!S32+FBT!S12+TRE!S12+MAE!S12+TEL!S12+WWP!S12+OIS!S12</f>
        <v>4282.7743766122094</v>
      </c>
      <c r="T29" s="208">
        <f>ISI!T25+NFM!T43+CHI!T32+NMM!T31+PPA!T32+FBT!T12+TRE!T12+MAE!T12+TEL!T12+WWP!T12+OIS!T12</f>
        <v>4453.8780739466893</v>
      </c>
      <c r="U29" s="208">
        <f>ISI!U25+NFM!U43+CHI!U32+NMM!U31+PPA!U32+FBT!U12+TRE!U12+MAE!U12+TEL!U12+WWP!U12+OIS!U12</f>
        <v>4459.6171109200332</v>
      </c>
      <c r="V29" s="208">
        <f>ISI!V25+NFM!V43+CHI!V32+NMM!V31+PPA!V32+FBT!V12+TRE!V12+MAE!V12+TEL!V12+WWP!V12+OIS!V12</f>
        <v>4421.598280309544</v>
      </c>
      <c r="W29" s="208">
        <f>ISI!W25+NFM!W43+CHI!W32+NMM!W31+PPA!W32+FBT!W12+TRE!W12+MAE!W12+TEL!W12+WWP!W12+OIS!W12</f>
        <v>4729.2868443680136</v>
      </c>
      <c r="X29" s="208">
        <f>ISI!X25+NFM!X43+CHI!X32+NMM!X31+PPA!X32+FBT!X12+TRE!X12+MAE!X12+TEL!X12+WWP!X12+OIS!X12</f>
        <v>4303.2595012897673</v>
      </c>
      <c r="Y29" s="208">
        <f>ISI!Y25+NFM!Y43+CHI!Y32+NMM!Y31+PPA!Y32+FBT!Y12+TRE!Y12+MAE!Y12+TEL!Y12+WWP!Y12+OIS!Y12</f>
        <v>3994.5771281169386</v>
      </c>
    </row>
    <row r="30" spans="1:25" ht="12" customHeight="1" x14ac:dyDescent="0.25">
      <c r="A30" s="17" t="s">
        <v>28</v>
      </c>
      <c r="B30" s="209">
        <f t="shared" ref="B30:Y30" si="0">B31+B32</f>
        <v>154.51822871883058</v>
      </c>
      <c r="C30" s="209">
        <f t="shared" si="0"/>
        <v>190.04273430782459</v>
      </c>
      <c r="D30" s="209">
        <f t="shared" si="0"/>
        <v>176.09888220120376</v>
      </c>
      <c r="E30" s="209">
        <f t="shared" si="0"/>
        <v>181.72072226999143</v>
      </c>
      <c r="F30" s="209">
        <f t="shared" si="0"/>
        <v>221.91160791057607</v>
      </c>
      <c r="G30" s="209">
        <f t="shared" si="0"/>
        <v>213.62527944969901</v>
      </c>
      <c r="H30" s="209">
        <f t="shared" si="0"/>
        <v>210.34290627687017</v>
      </c>
      <c r="I30" s="209">
        <f t="shared" si="0"/>
        <v>216.69535683576953</v>
      </c>
      <c r="J30" s="209">
        <f t="shared" si="0"/>
        <v>207.58099742046431</v>
      </c>
      <c r="K30" s="209">
        <f t="shared" si="0"/>
        <v>86.679019776440242</v>
      </c>
      <c r="L30" s="209">
        <f t="shared" si="0"/>
        <v>85.482803095442804</v>
      </c>
      <c r="M30" s="209">
        <f t="shared" si="0"/>
        <v>86.054342218400677</v>
      </c>
      <c r="N30" s="209">
        <f t="shared" si="0"/>
        <v>75.580481513327598</v>
      </c>
      <c r="O30" s="209">
        <f t="shared" si="0"/>
        <v>47.724935511607903</v>
      </c>
      <c r="P30" s="209">
        <f t="shared" si="0"/>
        <v>56.940240756663798</v>
      </c>
      <c r="Q30" s="209">
        <f t="shared" si="0"/>
        <v>77.252622527944965</v>
      </c>
      <c r="R30" s="209">
        <f t="shared" si="0"/>
        <v>76.027257093723122</v>
      </c>
      <c r="S30" s="209">
        <f t="shared" si="0"/>
        <v>146.54668959587275</v>
      </c>
      <c r="T30" s="209">
        <f t="shared" si="0"/>
        <v>128.83301805674978</v>
      </c>
      <c r="U30" s="209">
        <f t="shared" si="0"/>
        <v>110.97901977644023</v>
      </c>
      <c r="V30" s="209">
        <f t="shared" si="0"/>
        <v>97.297162510748052</v>
      </c>
      <c r="W30" s="209">
        <f t="shared" si="0"/>
        <v>74.146947549441094</v>
      </c>
      <c r="X30" s="209">
        <f t="shared" si="0"/>
        <v>72.357265692175389</v>
      </c>
      <c r="Y30" s="209">
        <f t="shared" si="0"/>
        <v>49.248925193465169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77.725451418744612</v>
      </c>
      <c r="C31" s="204">
        <f>ISI!C27+NFM!C44+CHI!C33+NMM!C32+PPA!C33+FBT!C13+TRE!C13+MAE!C13+TEL!C13+WWP!C13+OIS!C13</f>
        <v>100.4511607910576</v>
      </c>
      <c r="D31" s="204">
        <f>ISI!D27+NFM!D44+CHI!D33+NMM!D32+PPA!D33+FBT!D13+TRE!D13+MAE!D13+TEL!D13+WWP!D13+OIS!D13</f>
        <v>96.341530524505586</v>
      </c>
      <c r="E31" s="204">
        <f>ISI!E27+NFM!E44+CHI!E33+NMM!E32+PPA!E33+FBT!E13+TRE!E13+MAE!E13+TEL!E13+WWP!E13+OIS!E13</f>
        <v>68.169303525365422</v>
      </c>
      <c r="F31" s="204">
        <f>ISI!F27+NFM!F44+CHI!F33+NMM!F32+PPA!F33+FBT!F13+TRE!F13+MAE!F13+TEL!F13+WWP!F13+OIS!F13</f>
        <v>102.98306104901117</v>
      </c>
      <c r="G31" s="204">
        <f>ISI!G27+NFM!G44+CHI!G33+NMM!G32+PPA!G33+FBT!G13+TRE!G13+MAE!G13+TEL!G13+WWP!G13+OIS!G13</f>
        <v>127.89131556319859</v>
      </c>
      <c r="H31" s="204">
        <f>ISI!H27+NFM!H44+CHI!H33+NMM!H32+PPA!H33+FBT!H13+TRE!H13+MAE!H13+TEL!H13+WWP!H13+OIS!H13</f>
        <v>132.21238177128117</v>
      </c>
      <c r="I31" s="204">
        <f>ISI!I27+NFM!I44+CHI!I33+NMM!I32+PPA!I33+FBT!I13+TRE!I13+MAE!I13+TEL!I13+WWP!I13+OIS!I13</f>
        <v>121.57497850386929</v>
      </c>
      <c r="J31" s="204">
        <f>ISI!J27+NFM!J44+CHI!J33+NMM!J32+PPA!J33+FBT!J13+TRE!J13+MAE!J13+TEL!J13+WWP!J13+OIS!J13</f>
        <v>120.97454858125538</v>
      </c>
      <c r="K31" s="204">
        <f>ISI!K27+NFM!K44+CHI!K33+NMM!K32+PPA!K33+FBT!K13+TRE!K13+MAE!K13+TEL!K13+WWP!K13+OIS!K13</f>
        <v>59.84995700773861</v>
      </c>
      <c r="L31" s="204">
        <f>ISI!L27+NFM!L44+CHI!L33+NMM!L32+PPA!L33+FBT!L13+TRE!L13+MAE!L13+TEL!L13+WWP!L13+OIS!L13</f>
        <v>48.309802235597587</v>
      </c>
      <c r="M31" s="204">
        <f>ISI!M27+NFM!M44+CHI!M33+NMM!M32+PPA!M33+FBT!M13+TRE!M13+MAE!M13+TEL!M13+WWP!M13+OIS!M13</f>
        <v>48.28039552880481</v>
      </c>
      <c r="N31" s="204">
        <f>ISI!N27+NFM!N44+CHI!N33+NMM!N32+PPA!N33+FBT!N13+TRE!N13+MAE!N13+TEL!N13+WWP!N13+OIS!N13</f>
        <v>41.066981943250205</v>
      </c>
      <c r="O31" s="204">
        <f>ISI!O27+NFM!O44+CHI!O33+NMM!O32+PPA!O33+FBT!O13+TRE!O13+MAE!O13+TEL!O13+WWP!O13+OIS!O13</f>
        <v>28.907222699914012</v>
      </c>
      <c r="P31" s="204">
        <f>ISI!P27+NFM!P44+CHI!P33+NMM!P32+PPA!P33+FBT!P13+TRE!P13+MAE!P13+TEL!P13+WWP!P13+OIS!P13</f>
        <v>35.802407566638003</v>
      </c>
      <c r="Q31" s="204">
        <f>ISI!Q27+NFM!Q44+CHI!Q33+NMM!Q32+PPA!Q33+FBT!Q13+TRE!Q13+MAE!Q13+TEL!Q13+WWP!Q13+OIS!Q13</f>
        <v>41.985812553740317</v>
      </c>
      <c r="R31" s="204">
        <f>ISI!R27+NFM!R44+CHI!R33+NMM!R32+PPA!R33+FBT!R13+TRE!R13+MAE!R13+TEL!R13+WWP!R13+OIS!R13</f>
        <v>50.223301805674971</v>
      </c>
      <c r="S31" s="204">
        <f>ISI!S27+NFM!S44+CHI!S33+NMM!S32+PPA!S33+FBT!S13+TRE!S13+MAE!S13+TEL!S13+WWP!S13+OIS!S13</f>
        <v>110.46732588134135</v>
      </c>
      <c r="T31" s="204">
        <f>ISI!T27+NFM!T44+CHI!T33+NMM!T32+PPA!T33+FBT!T13+TRE!T13+MAE!T13+TEL!T13+WWP!T13+OIS!T13</f>
        <v>92.190369733447966</v>
      </c>
      <c r="U31" s="204">
        <f>ISI!U27+NFM!U44+CHI!U33+NMM!U32+PPA!U33+FBT!U13+TRE!U13+MAE!U13+TEL!U13+WWP!U13+OIS!U13</f>
        <v>78.817024935511597</v>
      </c>
      <c r="V31" s="204">
        <f>ISI!V27+NFM!V44+CHI!V33+NMM!V32+PPA!V33+FBT!V13+TRE!V13+MAE!V13+TEL!V13+WWP!V13+OIS!V13</f>
        <v>67.846603611349948</v>
      </c>
      <c r="W31" s="204">
        <f>ISI!W27+NFM!W44+CHI!W33+NMM!W32+PPA!W33+FBT!W13+TRE!W13+MAE!W13+TEL!W13+WWP!W13+OIS!W13</f>
        <v>53.087876182287182</v>
      </c>
      <c r="X31" s="204">
        <f>ISI!X27+NFM!X44+CHI!X33+NMM!X32+PPA!X33+FBT!X13+TRE!X13+MAE!X13+TEL!X13+WWP!X13+OIS!X13</f>
        <v>55.743938091143583</v>
      </c>
      <c r="Y31" s="204">
        <f>ISI!Y27+NFM!Y44+CHI!Y33+NMM!Y32+PPA!Y33+FBT!Y13+TRE!Y13+MAE!Y13+TEL!Y13+WWP!Y13+OIS!Y13</f>
        <v>41.501031814273425</v>
      </c>
    </row>
    <row r="32" spans="1:25" ht="12" customHeight="1" x14ac:dyDescent="0.25">
      <c r="A32" s="18" t="s">
        <v>42</v>
      </c>
      <c r="B32" s="204">
        <f>ISI!B28</f>
        <v>76.792777300085987</v>
      </c>
      <c r="C32" s="204">
        <f>ISI!C28</f>
        <v>89.591573516766985</v>
      </c>
      <c r="D32" s="204">
        <f>ISI!D28</f>
        <v>79.757351676698192</v>
      </c>
      <c r="E32" s="204">
        <f>ISI!E28</f>
        <v>113.55141874462601</v>
      </c>
      <c r="F32" s="204">
        <f>ISI!F28</f>
        <v>118.9285468615649</v>
      </c>
      <c r="G32" s="204">
        <f>ISI!G28</f>
        <v>85.733963886500419</v>
      </c>
      <c r="H32" s="204">
        <f>ISI!H28</f>
        <v>78.130524505588994</v>
      </c>
      <c r="I32" s="204">
        <f>ISI!I28</f>
        <v>95.120378331900255</v>
      </c>
      <c r="J32" s="204">
        <f>ISI!J28</f>
        <v>86.606448839208937</v>
      </c>
      <c r="K32" s="204">
        <f>ISI!K28</f>
        <v>26.829062768701629</v>
      </c>
      <c r="L32" s="204">
        <f>ISI!L28</f>
        <v>37.173000859845217</v>
      </c>
      <c r="M32" s="204">
        <f>ISI!M28</f>
        <v>37.773946689595867</v>
      </c>
      <c r="N32" s="204">
        <f>ISI!N28</f>
        <v>34.513499570077393</v>
      </c>
      <c r="O32" s="204">
        <f>ISI!O28</f>
        <v>18.817712811693891</v>
      </c>
      <c r="P32" s="204">
        <f>ISI!P28</f>
        <v>21.137833190025791</v>
      </c>
      <c r="Q32" s="204">
        <f>ISI!Q28</f>
        <v>35.266809974204641</v>
      </c>
      <c r="R32" s="204">
        <f>ISI!R28</f>
        <v>25.803955288048151</v>
      </c>
      <c r="S32" s="204">
        <f>ISI!S28</f>
        <v>36.079363714531382</v>
      </c>
      <c r="T32" s="204">
        <f>ISI!T28</f>
        <v>36.642648323301813</v>
      </c>
      <c r="U32" s="204">
        <f>ISI!U28</f>
        <v>32.161994840928628</v>
      </c>
      <c r="V32" s="204">
        <f>ISI!V28</f>
        <v>29.450558899398111</v>
      </c>
      <c r="W32" s="204">
        <f>ISI!W28</f>
        <v>21.059071367153908</v>
      </c>
      <c r="X32" s="204">
        <f>ISI!X28</f>
        <v>16.613327601031809</v>
      </c>
      <c r="Y32" s="204">
        <f>ISI!Y28</f>
        <v>7.747893379191745</v>
      </c>
    </row>
    <row r="33" spans="1:25" ht="12" customHeight="1" x14ac:dyDescent="0.25">
      <c r="A33" s="19" t="s">
        <v>29</v>
      </c>
      <c r="B33" s="205">
        <f t="shared" ref="B33:Y33" si="1">SUM(B34:B38)</f>
        <v>269.97446259673256</v>
      </c>
      <c r="C33" s="205">
        <f t="shared" si="1"/>
        <v>212.85924333619948</v>
      </c>
      <c r="D33" s="205">
        <f t="shared" si="1"/>
        <v>215.66827171109199</v>
      </c>
      <c r="E33" s="205">
        <f t="shared" si="1"/>
        <v>264.35950128976782</v>
      </c>
      <c r="F33" s="205">
        <f t="shared" si="1"/>
        <v>265.40541702493545</v>
      </c>
      <c r="G33" s="205">
        <f t="shared" si="1"/>
        <v>241.80756663800514</v>
      </c>
      <c r="H33" s="205">
        <f t="shared" si="1"/>
        <v>201.10352536543422</v>
      </c>
      <c r="I33" s="205">
        <f t="shared" si="1"/>
        <v>203.80025795356835</v>
      </c>
      <c r="J33" s="205">
        <f t="shared" si="1"/>
        <v>193.04024075666376</v>
      </c>
      <c r="K33" s="205">
        <f t="shared" si="1"/>
        <v>153.99845227858984</v>
      </c>
      <c r="L33" s="205">
        <f t="shared" si="1"/>
        <v>140.80937231298364</v>
      </c>
      <c r="M33" s="205">
        <f t="shared" si="1"/>
        <v>539.46715391229577</v>
      </c>
      <c r="N33" s="205">
        <f t="shared" si="1"/>
        <v>480.62966466036107</v>
      </c>
      <c r="O33" s="205">
        <f t="shared" si="1"/>
        <v>535.66938950988822</v>
      </c>
      <c r="P33" s="205">
        <f t="shared" si="1"/>
        <v>568.67798796216675</v>
      </c>
      <c r="Q33" s="205">
        <f t="shared" si="1"/>
        <v>626.6506448839209</v>
      </c>
      <c r="R33" s="205">
        <f t="shared" si="1"/>
        <v>619.92914875322435</v>
      </c>
      <c r="S33" s="205">
        <f t="shared" si="1"/>
        <v>664.5715391229578</v>
      </c>
      <c r="T33" s="205">
        <f t="shared" si="1"/>
        <v>725.23619948409282</v>
      </c>
      <c r="U33" s="205">
        <f t="shared" si="1"/>
        <v>676.77867583834905</v>
      </c>
      <c r="V33" s="205">
        <f t="shared" si="1"/>
        <v>712.4184866723989</v>
      </c>
      <c r="W33" s="205">
        <f t="shared" si="1"/>
        <v>722.38202923473773</v>
      </c>
      <c r="X33" s="205">
        <f t="shared" si="1"/>
        <v>617.55546001719676</v>
      </c>
      <c r="Y33" s="205">
        <f t="shared" si="1"/>
        <v>570.04385210662076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16.946173688736025</v>
      </c>
      <c r="C35" s="204">
        <f>ISI!C31+NFM!C47+CHI!C36+NMM!C35+PPA!C36+FBT!C16+TRE!C16+MAE!C16+TEL!C16+WWP!C16+OIS!C16</f>
        <v>13.556921754084263</v>
      </c>
      <c r="D35" s="204">
        <f>ISI!D31+NFM!D47+CHI!D36+NMM!D35+PPA!D36+FBT!D16+TRE!D16+MAE!D16+TEL!D16+WWP!D16+OIS!D16</f>
        <v>31.632760103181422</v>
      </c>
      <c r="E35" s="204">
        <f>ISI!E31+NFM!E47+CHI!E36+NMM!E35+PPA!E36+FBT!E16+TRE!E16+MAE!E16+TEL!E16+WWP!E16+OIS!E16</f>
        <v>21.465176268271708</v>
      </c>
      <c r="F35" s="204">
        <f>ISI!F31+NFM!F47+CHI!F36+NMM!F35+PPA!F36+FBT!F16+TRE!F16+MAE!F16+TEL!F16+WWP!F16+OIS!F16</f>
        <v>21.329062768701629</v>
      </c>
      <c r="G35" s="204">
        <f>ISI!G31+NFM!G47+CHI!G36+NMM!G35+PPA!G36+FBT!G16+TRE!G16+MAE!G16+TEL!G16+WWP!G16+OIS!G16</f>
        <v>22.451590713671536</v>
      </c>
      <c r="H35" s="204">
        <f>ISI!H31+NFM!H47+CHI!H36+NMM!H35+PPA!H36+FBT!H16+TRE!H16+MAE!H16+TEL!H16+WWP!H16+OIS!H16</f>
        <v>20.206534823731722</v>
      </c>
      <c r="I35" s="204">
        <f>ISI!I31+NFM!I47+CHI!I36+NMM!I35+PPA!I36+FBT!I16+TRE!I16+MAE!I16+TEL!I16+WWP!I16+OIS!I16</f>
        <v>15.716165090283745</v>
      </c>
      <c r="J35" s="204">
        <f>ISI!J31+NFM!J47+CHI!J36+NMM!J35+PPA!J36+FBT!J16+TRE!J16+MAE!J16+TEL!J16+WWP!J16+OIS!J16</f>
        <v>20.206448839208942</v>
      </c>
      <c r="K35" s="204">
        <f>ISI!K31+NFM!K47+CHI!K36+NMM!K35+PPA!K36+FBT!K16+TRE!K16+MAE!K16+TEL!K16+WWP!K16+OIS!K16</f>
        <v>16.838779019776439</v>
      </c>
      <c r="L35" s="204">
        <f>ISI!L31+NFM!L47+CHI!L36+NMM!L35+PPA!L36+FBT!L16+TRE!L16+MAE!L16+TEL!L16+WWP!L16+OIS!L16</f>
        <v>15.716165090283745</v>
      </c>
      <c r="M35" s="204">
        <f>ISI!M31+NFM!M47+CHI!M36+NMM!M35+PPA!M36+FBT!M16+TRE!M16+MAE!M16+TEL!M16+WWP!M16+OIS!M16</f>
        <v>67.354686156491823</v>
      </c>
      <c r="N35" s="204">
        <f>ISI!N31+NFM!N47+CHI!N36+NMM!N35+PPA!N36+FBT!N16+TRE!N16+MAE!N16+TEL!N16+WWP!N16+OIS!N16</f>
        <v>69.599742046431615</v>
      </c>
      <c r="O35" s="204">
        <f>ISI!O31+NFM!O47+CHI!O36+NMM!O35+PPA!O36+FBT!O16+TRE!O16+MAE!O16+TEL!O16+WWP!O16+OIS!O16</f>
        <v>99.909286328460837</v>
      </c>
      <c r="P35" s="204">
        <f>ISI!P31+NFM!P47+CHI!P36+NMM!P35+PPA!P36+FBT!P16+TRE!P16+MAE!P16+TEL!P16+WWP!P16+OIS!P16</f>
        <v>163.89613069647464</v>
      </c>
      <c r="Q35" s="204">
        <f>ISI!Q31+NFM!Q47+CHI!Q36+NMM!Q35+PPA!Q36+FBT!Q16+TRE!Q16+MAE!Q16+TEL!Q16+WWP!Q16+OIS!Q16</f>
        <v>150.42510748065345</v>
      </c>
      <c r="R35" s="204">
        <f>ISI!R31+NFM!R47+CHI!R36+NMM!R35+PPA!R36+FBT!R16+TRE!R16+MAE!R16+TEL!R16+WWP!R16+OIS!R16</f>
        <v>119.07136715391229</v>
      </c>
      <c r="S35" s="204">
        <f>ISI!S31+NFM!S47+CHI!S36+NMM!S35+PPA!S36+FBT!S16+TRE!S16+MAE!S16+TEL!S16+WWP!S16+OIS!S16</f>
        <v>131.14213241616508</v>
      </c>
      <c r="T35" s="204">
        <f>ISI!T31+NFM!T47+CHI!T36+NMM!T35+PPA!T36+FBT!T16+TRE!T16+MAE!T16+TEL!T16+WWP!T16+OIS!T16</f>
        <v>131.14213241616505</v>
      </c>
      <c r="U35" s="204">
        <f>ISI!U31+NFM!U47+CHI!U36+NMM!U35+PPA!U36+FBT!U16+TRE!U16+MAE!U16+TEL!U16+WWP!U16+OIS!U16</f>
        <v>126.73396388650042</v>
      </c>
      <c r="V35" s="204">
        <f>ISI!V31+NFM!V47+CHI!V36+NMM!V35+PPA!V36+FBT!V16+TRE!V16+MAE!V16+TEL!V16+WWP!V16+OIS!V16</f>
        <v>128.93800515907137</v>
      </c>
      <c r="W35" s="204">
        <f>ISI!W31+NFM!W47+CHI!W36+NMM!W35+PPA!W36+FBT!W16+TRE!W16+MAE!W16+TEL!W16+WWP!W16+OIS!W16</f>
        <v>143.26457437661219</v>
      </c>
      <c r="X35" s="204">
        <f>ISI!X31+NFM!X47+CHI!X36+NMM!X35+PPA!X36+FBT!X16+TRE!X16+MAE!X16+TEL!X16+WWP!X16+OIS!X16</f>
        <v>122.32596732588132</v>
      </c>
      <c r="Y35" s="204">
        <f>ISI!Y31+NFM!Y47+CHI!Y36+NMM!Y35+PPA!Y36+FBT!Y16+TRE!Y16+MAE!Y16+TEL!Y16+WWP!Y16+OIS!Y16</f>
        <v>113.34720550300943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19.513499570077379</v>
      </c>
      <c r="C36" s="204">
        <f>ISI!C32+NFM!C48+CHI!C37+NMM!C36+PPA!C37+FBT!C17+TRE!C17+MAE!C17+TEL!C17+WWP!C17+OIS!C17</f>
        <v>24.648753224419607</v>
      </c>
      <c r="D36" s="204">
        <f>ISI!D32+NFM!D48+CHI!D37+NMM!D36+PPA!D37+FBT!D17+TRE!D17+MAE!D17+TEL!D17+WWP!D17+OIS!D17</f>
        <v>24.648839208942388</v>
      </c>
      <c r="E36" s="204">
        <f>ISI!E32+NFM!E48+CHI!E37+NMM!E36+PPA!E37+FBT!E17+TRE!E17+MAE!E17+TEL!E17+WWP!E17+OIS!E17</f>
        <v>31.838177128116932</v>
      </c>
      <c r="F36" s="204">
        <f>ISI!F32+NFM!F48+CHI!F37+NMM!F36+PPA!F37+FBT!F17+TRE!F17+MAE!F17+TEL!F17+WWP!F17+OIS!F17</f>
        <v>26.702751504729139</v>
      </c>
      <c r="G36" s="204">
        <f>ISI!G32+NFM!G48+CHI!G37+NMM!G36+PPA!G37+FBT!G17+TRE!G17+MAE!G17+TEL!G17+WWP!G17+OIS!G17</f>
        <v>34.91908856405847</v>
      </c>
      <c r="H36" s="204">
        <f>ISI!H32+NFM!H48+CHI!H37+NMM!H36+PPA!H37+FBT!H17+TRE!H17+MAE!H17+TEL!H17+WWP!H17+OIS!H17</f>
        <v>34.919174548581253</v>
      </c>
      <c r="I36" s="204">
        <f>ISI!I32+NFM!I48+CHI!I37+NMM!I36+PPA!I37+FBT!I17+TRE!I17+MAE!I17+TEL!I17+WWP!I17+OIS!I17</f>
        <v>28.088392089423909</v>
      </c>
      <c r="J36" s="204">
        <f>ISI!J32+NFM!J48+CHI!J37+NMM!J36+PPA!J37+FBT!J17+TRE!J17+MAE!J17+TEL!J17+WWP!J17+OIS!J17</f>
        <v>33.104213241616506</v>
      </c>
      <c r="K36" s="204">
        <f>ISI!K32+NFM!K48+CHI!K37+NMM!K36+PPA!K37+FBT!K17+TRE!K17+MAE!K17+TEL!K17+WWP!K17+OIS!K17</f>
        <v>30.094582975064487</v>
      </c>
      <c r="L36" s="204">
        <f>ISI!L32+NFM!L48+CHI!L37+NMM!L36+PPA!L37+FBT!L17+TRE!L17+MAE!L17+TEL!L17+WWP!L17+OIS!L17</f>
        <v>30.094582975064476</v>
      </c>
      <c r="M36" s="204">
        <f>ISI!M32+NFM!M48+CHI!M37+NMM!M36+PPA!M37+FBT!M17+TRE!M17+MAE!M17+TEL!M17+WWP!M17+OIS!M17</f>
        <v>140.4414445399828</v>
      </c>
      <c r="N36" s="204">
        <f>ISI!N32+NFM!N48+CHI!N37+NMM!N36+PPA!N37+FBT!N17+TRE!N17+MAE!N17+TEL!N17+WWP!N17+OIS!N17</f>
        <v>108.34049871023214</v>
      </c>
      <c r="O36" s="204">
        <f>ISI!O32+NFM!O48+CHI!O37+NMM!O36+PPA!O37+FBT!O17+TRE!O17+MAE!O17+TEL!O17+WWP!O17+OIS!O17</f>
        <v>113.35631986242477</v>
      </c>
      <c r="P36" s="204">
        <f>ISI!P32+NFM!P48+CHI!P37+NMM!P36+PPA!P37+FBT!P17+TRE!P17+MAE!P17+TEL!P17+WWP!P17+OIS!P17</f>
        <v>143.45107480653485</v>
      </c>
      <c r="Q36" s="204">
        <f>ISI!Q32+NFM!Q48+CHI!Q37+NMM!Q36+PPA!Q37+FBT!Q17+TRE!Q17+MAE!Q17+TEL!Q17+WWP!Q17+OIS!Q17</f>
        <v>157.49518486672406</v>
      </c>
      <c r="R36" s="204">
        <f>ISI!R32+NFM!R48+CHI!R37+NMM!R36+PPA!R37+FBT!R17+TRE!R17+MAE!R17+TEL!R17+WWP!R17+OIS!R17</f>
        <v>181.36311263972476</v>
      </c>
      <c r="S36" s="204">
        <f>ISI!S32+NFM!S48+CHI!S37+NMM!S36+PPA!S37+FBT!S17+TRE!S17+MAE!S17+TEL!S17+WWP!S17+OIS!S17</f>
        <v>194.68349097162516</v>
      </c>
      <c r="T36" s="204">
        <f>ISI!T32+NFM!T48+CHI!T37+NMM!T36+PPA!T37+FBT!T17+TRE!T17+MAE!T17+TEL!T17+WWP!T17+OIS!T17</f>
        <v>240.79251934651759</v>
      </c>
      <c r="U36" s="204">
        <f>ISI!U32+NFM!U48+CHI!U37+NMM!U36+PPA!U37+FBT!U17+TRE!U17+MAE!U17+TEL!U17+WWP!U17+OIS!U17</f>
        <v>229.52141014617368</v>
      </c>
      <c r="V36" s="204">
        <f>ISI!V32+NFM!V48+CHI!V37+NMM!V36+PPA!V37+FBT!V17+TRE!V17+MAE!V17+TEL!V17+WWP!V17+OIS!V17</f>
        <v>245.91590713671536</v>
      </c>
      <c r="W36" s="204">
        <f>ISI!W32+NFM!W48+CHI!W37+NMM!W36+PPA!W37+FBT!W17+TRE!W17+MAE!W17+TEL!W17+WWP!W17+OIS!W17</f>
        <v>257.18693035253654</v>
      </c>
      <c r="X36" s="204">
        <f>ISI!X32+NFM!X48+CHI!X37+NMM!X36+PPA!X37+FBT!X17+TRE!X17+MAE!X17+TEL!X17+WWP!X17+OIS!X17</f>
        <v>244.89114359415299</v>
      </c>
      <c r="Y36" s="204">
        <f>ISI!Y32+NFM!Y48+CHI!Y37+NMM!Y36+PPA!Y37+FBT!Y17+TRE!Y17+MAE!Y17+TEL!Y17+WWP!Y17+OIS!Y17</f>
        <v>212.10240756663799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233.51478933791915</v>
      </c>
      <c r="C37" s="204">
        <f>ISI!C33+NFM!C49+CHI!C38+NMM!C37+PPA!C38+FBT!C18+TRE!C18+MAE!C18+TEL!C18+WWP!C18+OIS!C18</f>
        <v>174.6535683576956</v>
      </c>
      <c r="D37" s="204">
        <f>ISI!D33+NFM!D49+CHI!D38+NMM!D37+PPA!D38+FBT!D18+TRE!D18+MAE!D18+TEL!D18+WWP!D18+OIS!D18</f>
        <v>128.33671539122957</v>
      </c>
      <c r="E37" s="204">
        <f>ISI!E33+NFM!E49+CHI!E38+NMM!E37+PPA!E38+FBT!E18+TRE!E18+MAE!E18+TEL!E18+WWP!E18+OIS!E18</f>
        <v>154.38993981083402</v>
      </c>
      <c r="F37" s="204">
        <f>ISI!F33+NFM!F49+CHI!F38+NMM!F37+PPA!F38+FBT!F18+TRE!F18+MAE!F18+TEL!F18+WWP!F18+OIS!F18</f>
        <v>154.38993981083402</v>
      </c>
      <c r="G37" s="204">
        <f>ISI!G33+NFM!G49+CHI!G38+NMM!G37+PPA!G38+FBT!G18+TRE!G18+MAE!G18+TEL!G18+WWP!G18+OIS!G18</f>
        <v>75.265176268271702</v>
      </c>
      <c r="H37" s="204">
        <f>ISI!H33+NFM!H49+CHI!H38+NMM!H37+PPA!H38+FBT!H18+TRE!H18+MAE!H18+TEL!H18+WWP!H18+OIS!H18</f>
        <v>55.001375752364574</v>
      </c>
      <c r="I37" s="204">
        <f>ISI!I33+NFM!I49+CHI!I38+NMM!I37+PPA!I38+FBT!I18+TRE!I18+MAE!I18+TEL!I18+WWP!I18+OIS!I18</f>
        <v>40.32674118658641</v>
      </c>
      <c r="J37" s="204">
        <f>ISI!J33+NFM!J49+CHI!J38+NMM!J37+PPA!J38+FBT!J18+TRE!J18+MAE!J18+TEL!J18+WWP!J18+OIS!J18</f>
        <v>17.282803095442819</v>
      </c>
      <c r="K37" s="204">
        <f>ISI!K33+NFM!K49+CHI!K38+NMM!K37+PPA!K38+FBT!K18+TRE!K18+MAE!K18+TEL!K18+WWP!K18+OIS!K18</f>
        <v>12.482115219260532</v>
      </c>
      <c r="L37" s="204">
        <f>ISI!L33+NFM!L49+CHI!L38+NMM!L37+PPA!L38+FBT!L18+TRE!L18+MAE!L18+TEL!L18+WWP!L18+OIS!L18</f>
        <v>6.7211521926053308</v>
      </c>
      <c r="M37" s="204">
        <f>ISI!M33+NFM!M49+CHI!M38+NMM!M37+PPA!M38+FBT!M18+TRE!M18+MAE!M18+TEL!M18+WWP!M18+OIS!M18</f>
        <v>6.7211521926053308</v>
      </c>
      <c r="N37" s="204">
        <f>ISI!N33+NFM!N49+CHI!N38+NMM!N37+PPA!N38+FBT!N18+TRE!N18+MAE!N18+TEL!N18+WWP!N18+OIS!N18</f>
        <v>4.8007738607050729</v>
      </c>
      <c r="O37" s="204">
        <f>ISI!O33+NFM!O49+CHI!O38+NMM!O37+PPA!O38+FBT!O18+TRE!O18+MAE!O18+TEL!O18+WWP!O18+OIS!O18</f>
        <v>6.7210662080825454</v>
      </c>
      <c r="P37" s="204">
        <f>ISI!P33+NFM!P49+CHI!P38+NMM!P37+PPA!P38+FBT!P18+TRE!P18+MAE!P18+TEL!P18+WWP!P18+OIS!P18</f>
        <v>6.7210662080825454</v>
      </c>
      <c r="Q37" s="204">
        <f>ISI!Q33+NFM!Q49+CHI!Q38+NMM!Q37+PPA!Q38+FBT!Q18+TRE!Q18+MAE!Q18+TEL!Q18+WWP!Q18+OIS!Q18</f>
        <v>2.8804815133276009</v>
      </c>
      <c r="R37" s="204">
        <f>ISI!R33+NFM!R49+CHI!R38+NMM!R37+PPA!R38+FBT!R18+TRE!R18+MAE!R18+TEL!R18+WWP!R18+OIS!R18</f>
        <v>1.9203783319002579</v>
      </c>
      <c r="S37" s="204">
        <f>ISI!S33+NFM!S49+CHI!S38+NMM!S37+PPA!S38+FBT!S18+TRE!S18+MAE!S18+TEL!S18+WWP!S18+OIS!S18</f>
        <v>2.8805674978503868</v>
      </c>
      <c r="T37" s="204">
        <f>ISI!T33+NFM!T49+CHI!T38+NMM!T37+PPA!T38+FBT!T18+TRE!T18+MAE!T18+TEL!T18+WWP!T18+OIS!T18</f>
        <v>0.96018916595012893</v>
      </c>
      <c r="U37" s="204">
        <f>ISI!U33+NFM!U49+CHI!U38+NMM!U37+PPA!U38+FBT!U18+TRE!U18+MAE!U18+TEL!U18+WWP!U18+OIS!U18</f>
        <v>0.96018916595012893</v>
      </c>
      <c r="V37" s="204">
        <f>ISI!V33+NFM!V49+CHI!V38+NMM!V37+PPA!V38+FBT!V18+TRE!V18+MAE!V18+TEL!V18+WWP!V18+OIS!V18</f>
        <v>2.8804815133276009</v>
      </c>
      <c r="W37" s="204">
        <f>ISI!W33+NFM!W49+CHI!W38+NMM!W37+PPA!W38+FBT!W18+TRE!W18+MAE!W18+TEL!W18+WWP!W18+OIS!W18</f>
        <v>1.920292347377472</v>
      </c>
      <c r="X37" s="204">
        <f>ISI!X33+NFM!X49+CHI!X38+NMM!X37+PPA!X38+FBT!X18+TRE!X18+MAE!X18+TEL!X18+WWP!X18+OIS!X18</f>
        <v>0.95700773860705068</v>
      </c>
      <c r="Y37" s="204">
        <f>ISI!Y33+NFM!Y49+CHI!Y38+NMM!Y37+PPA!Y38+FBT!Y18+TRE!Y18+MAE!Y18+TEL!Y18+WWP!Y18+OIS!Y18</f>
        <v>0.95829750644883915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0</v>
      </c>
      <c r="C38" s="204">
        <f>ISI!C34+NFM!C50+CHI!C39+NMM!C38+PPA!C39+FBT!C19+TRE!C19+MAE!C19+TEL!C19+WWP!C19+OIS!C19</f>
        <v>0</v>
      </c>
      <c r="D38" s="204">
        <f>ISI!D34+NFM!D50+CHI!D39+NMM!D38+PPA!D39+FBT!D19+TRE!D19+MAE!D19+TEL!D19+WWP!D19+OIS!D19</f>
        <v>31.049957007738609</v>
      </c>
      <c r="E38" s="204">
        <f>ISI!E34+NFM!E50+CHI!E39+NMM!E38+PPA!E39+FBT!E19+TRE!E19+MAE!E19+TEL!E19+WWP!E19+OIS!E19</f>
        <v>56.66620808254514</v>
      </c>
      <c r="F38" s="204">
        <f>ISI!F34+NFM!F50+CHI!F39+NMM!F38+PPA!F39+FBT!F19+TRE!F19+MAE!F19+TEL!F19+WWP!F19+OIS!F19</f>
        <v>62.983662940670683</v>
      </c>
      <c r="G38" s="204">
        <f>ISI!G34+NFM!G50+CHI!G39+NMM!G38+PPA!G39+FBT!G19+TRE!G19+MAE!G19+TEL!G19+WWP!G19+OIS!G19</f>
        <v>109.17171109200341</v>
      </c>
      <c r="H38" s="204">
        <f>ISI!H34+NFM!H50+CHI!H39+NMM!H38+PPA!H39+FBT!H19+TRE!H19+MAE!H19+TEL!H19+WWP!H19+OIS!H19</f>
        <v>90.976440240756659</v>
      </c>
      <c r="I38" s="204">
        <f>ISI!I34+NFM!I50+CHI!I39+NMM!I38+PPA!I39+FBT!I19+TRE!I19+MAE!I19+TEL!I19+WWP!I19+OIS!I19</f>
        <v>119.6689595872743</v>
      </c>
      <c r="J38" s="204">
        <f>ISI!J34+NFM!J50+CHI!J39+NMM!J38+PPA!J39+FBT!J19+TRE!J19+MAE!J19+TEL!J19+WWP!J19+OIS!J19</f>
        <v>122.4467755803955</v>
      </c>
      <c r="K38" s="204">
        <f>ISI!K34+NFM!K50+CHI!K39+NMM!K38+PPA!K39+FBT!K19+TRE!K19+MAE!K19+TEL!K19+WWP!K19+OIS!K19</f>
        <v>94.58297506448838</v>
      </c>
      <c r="L38" s="204">
        <f>ISI!L34+NFM!L50+CHI!L39+NMM!L38+PPA!L39+FBT!L19+TRE!L19+MAE!L19+TEL!L19+WWP!L19+OIS!L19</f>
        <v>88.277472055030088</v>
      </c>
      <c r="M38" s="204">
        <f>ISI!M34+NFM!M50+CHI!M39+NMM!M38+PPA!M39+FBT!M19+TRE!M19+MAE!M19+TEL!M19+WWP!M19+OIS!M19</f>
        <v>324.94987102321585</v>
      </c>
      <c r="N38" s="204">
        <f>ISI!N34+NFM!N50+CHI!N39+NMM!N38+PPA!N39+FBT!N19+TRE!N19+MAE!N19+TEL!N19+WWP!N19+OIS!N19</f>
        <v>297.88865004299225</v>
      </c>
      <c r="O38" s="204">
        <f>ISI!O34+NFM!O50+CHI!O39+NMM!O38+PPA!O39+FBT!O19+TRE!O19+MAE!O19+TEL!O19+WWP!O19+OIS!O19</f>
        <v>315.68271711092007</v>
      </c>
      <c r="P38" s="204">
        <f>ISI!P34+NFM!P50+CHI!P39+NMM!P38+PPA!P39+FBT!P19+TRE!P19+MAE!P19+TEL!P19+WWP!P19+OIS!P19</f>
        <v>254.60971625107476</v>
      </c>
      <c r="Q38" s="204">
        <f>ISI!Q34+NFM!Q50+CHI!Q39+NMM!Q38+PPA!Q39+FBT!Q19+TRE!Q19+MAE!Q19+TEL!Q19+WWP!Q19+OIS!Q19</f>
        <v>315.84987102321583</v>
      </c>
      <c r="R38" s="204">
        <f>ISI!R34+NFM!R50+CHI!R39+NMM!R38+PPA!R39+FBT!R19+TRE!R19+MAE!R19+TEL!R19+WWP!R19+OIS!R19</f>
        <v>317.57429062768699</v>
      </c>
      <c r="S38" s="204">
        <f>ISI!S34+NFM!S50+CHI!S39+NMM!S38+PPA!S39+FBT!S19+TRE!S19+MAE!S19+TEL!S19+WWP!S19+OIS!S19</f>
        <v>335.86534823731722</v>
      </c>
      <c r="T38" s="204">
        <f>ISI!T34+NFM!T50+CHI!T39+NMM!T38+PPA!T39+FBT!T19+TRE!T19+MAE!T19+TEL!T19+WWP!T19+OIS!T19</f>
        <v>352.34135855546009</v>
      </c>
      <c r="U38" s="204">
        <f>ISI!U34+NFM!U50+CHI!U39+NMM!U38+PPA!U39+FBT!U19+TRE!U19+MAE!U19+TEL!U19+WWP!U19+OIS!U19</f>
        <v>319.56311263972475</v>
      </c>
      <c r="V38" s="204">
        <f>ISI!V34+NFM!V50+CHI!V39+NMM!V38+PPA!V39+FBT!V19+TRE!V19+MAE!V19+TEL!V19+WWP!V19+OIS!V19</f>
        <v>334.6840928632846</v>
      </c>
      <c r="W38" s="204">
        <f>ISI!W34+NFM!W50+CHI!W39+NMM!W38+PPA!W39+FBT!W19+TRE!W19+MAE!W19+TEL!W19+WWP!W19+OIS!W19</f>
        <v>320.01023215821152</v>
      </c>
      <c r="X38" s="204">
        <f>ISI!X34+NFM!X50+CHI!X39+NMM!X38+PPA!X39+FBT!X19+TRE!X19+MAE!X19+TEL!X19+WWP!X19+OIS!X19</f>
        <v>249.38134135855546</v>
      </c>
      <c r="Y38" s="204">
        <f>ISI!Y34+NFM!Y50+CHI!Y39+NMM!Y38+PPA!Y39+FBT!Y19+TRE!Y19+MAE!Y19+TEL!Y19+WWP!Y19+OIS!Y19</f>
        <v>243.63594153052449</v>
      </c>
    </row>
    <row r="39" spans="1:25" ht="12" customHeight="1" x14ac:dyDescent="0.25">
      <c r="A39" s="19" t="s">
        <v>72</v>
      </c>
      <c r="B39" s="205">
        <f t="shared" ref="B39:Y39" si="2">B40+B41</f>
        <v>1500.7213241616505</v>
      </c>
      <c r="C39" s="205">
        <f t="shared" si="2"/>
        <v>1643.8186586414447</v>
      </c>
      <c r="D39" s="205">
        <f t="shared" si="2"/>
        <v>1648.2158211521926</v>
      </c>
      <c r="E39" s="205">
        <f t="shared" si="2"/>
        <v>1549.4816852966464</v>
      </c>
      <c r="F39" s="205">
        <f t="shared" si="2"/>
        <v>1344.9460017196902</v>
      </c>
      <c r="G39" s="205">
        <f t="shared" si="2"/>
        <v>1364.2734307824594</v>
      </c>
      <c r="H39" s="205">
        <f t="shared" si="2"/>
        <v>1396.842476354256</v>
      </c>
      <c r="I39" s="205">
        <f t="shared" si="2"/>
        <v>1355.8039552880482</v>
      </c>
      <c r="J39" s="205">
        <f t="shared" si="2"/>
        <v>1345.2756663800515</v>
      </c>
      <c r="K39" s="205">
        <f t="shared" si="2"/>
        <v>1001.2802235597593</v>
      </c>
      <c r="L39" s="205">
        <f t="shared" si="2"/>
        <v>1118.2668959587272</v>
      </c>
      <c r="M39" s="205">
        <f t="shared" si="2"/>
        <v>1121.916509028375</v>
      </c>
      <c r="N39" s="205">
        <f t="shared" si="2"/>
        <v>949.52708512467746</v>
      </c>
      <c r="O39" s="205">
        <f t="shared" si="2"/>
        <v>1355.3095442820293</v>
      </c>
      <c r="P39" s="205">
        <f t="shared" si="2"/>
        <v>1298.1513327601031</v>
      </c>
      <c r="Q39" s="205">
        <f t="shared" si="2"/>
        <v>1300.6114359415301</v>
      </c>
      <c r="R39" s="205">
        <f t="shared" si="2"/>
        <v>1319.5184866723989</v>
      </c>
      <c r="S39" s="205">
        <f t="shared" si="2"/>
        <v>1402.8834358146567</v>
      </c>
      <c r="T39" s="205">
        <f t="shared" si="2"/>
        <v>1462.3464009699105</v>
      </c>
      <c r="U39" s="205">
        <f t="shared" si="2"/>
        <v>1429.9708003809419</v>
      </c>
      <c r="V39" s="205">
        <f t="shared" si="2"/>
        <v>1394.8787229747284</v>
      </c>
      <c r="W39" s="205">
        <f t="shared" si="2"/>
        <v>1484.0552232692614</v>
      </c>
      <c r="X39" s="205">
        <f t="shared" si="2"/>
        <v>1280.7999726842288</v>
      </c>
      <c r="Y39" s="205">
        <f t="shared" si="2"/>
        <v>1161.3522562977171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1370.1848667239892</v>
      </c>
      <c r="C40" s="204">
        <f>ISI!C36+NFM!C52+CHI!C41+NMM!C40+PPA!C41+FBT!C21+TRE!C21+MAE!C21+TEL!C21+WWP!C21+OIS!C21</f>
        <v>1560.0601891659503</v>
      </c>
      <c r="D40" s="204">
        <f>ISI!D36+NFM!D52+CHI!D41+NMM!D40+PPA!D41+FBT!D21+TRE!D21+MAE!D21+TEL!D21+WWP!D21+OIS!D21</f>
        <v>1571.7325881341358</v>
      </c>
      <c r="E40" s="204">
        <f>ISI!E36+NFM!E52+CHI!E41+NMM!E40+PPA!E41+FBT!E21+TRE!E21+MAE!E21+TEL!E21+WWP!E21+OIS!E21</f>
        <v>1467.9922613929491</v>
      </c>
      <c r="F40" s="204">
        <f>ISI!F36+NFM!F52+CHI!F41+NMM!F40+PPA!F41+FBT!F21+TRE!F21+MAE!F21+TEL!F21+WWP!F21+OIS!F21</f>
        <v>1241.6809974204641</v>
      </c>
      <c r="G40" s="204">
        <f>ISI!G36+NFM!G52+CHI!G41+NMM!G40+PPA!G41+FBT!G21+TRE!G21+MAE!G21+TEL!G21+WWP!G21+OIS!G21</f>
        <v>1256.1908856405848</v>
      </c>
      <c r="H40" s="204">
        <f>ISI!H36+NFM!H52+CHI!H41+NMM!H40+PPA!H41+FBT!H21+TRE!H21+MAE!H21+TEL!H21+WWP!H21+OIS!H21</f>
        <v>1260.2751504729147</v>
      </c>
      <c r="I40" s="204">
        <f>ISI!I36+NFM!I52+CHI!I41+NMM!I40+PPA!I41+FBT!I21+TRE!I21+MAE!I21+TEL!I21+WWP!I21+OIS!I21</f>
        <v>1219.8839208942391</v>
      </c>
      <c r="J40" s="204">
        <f>ISI!J36+NFM!J52+CHI!J41+NMM!J40+PPA!J41+FBT!J21+TRE!J21+MAE!J21+TEL!J21+WWP!J21+OIS!J21</f>
        <v>1211.8013757523645</v>
      </c>
      <c r="K40" s="204">
        <f>ISI!K36+NFM!K52+CHI!K41+NMM!K40+PPA!K41+FBT!K21+TRE!K21+MAE!K21+TEL!K21+WWP!K21+OIS!K21</f>
        <v>886.17798796216687</v>
      </c>
      <c r="L40" s="204">
        <f>ISI!L36+NFM!L52+CHI!L41+NMM!L40+PPA!L41+FBT!L21+TRE!L21+MAE!L21+TEL!L21+WWP!L21+OIS!L21</f>
        <v>968.98108340498686</v>
      </c>
      <c r="M40" s="204">
        <f>ISI!M36+NFM!M52+CHI!M41+NMM!M40+PPA!M41+FBT!M21+TRE!M21+MAE!M21+TEL!M21+WWP!M21+OIS!M21</f>
        <v>975.62338779019785</v>
      </c>
      <c r="N40" s="204">
        <f>ISI!N36+NFM!N52+CHI!N41+NMM!N40+PPA!N41+FBT!N21+TRE!N21+MAE!N21+TEL!N21+WWP!N21+OIS!N21</f>
        <v>816.65950128976772</v>
      </c>
      <c r="O40" s="204">
        <f>ISI!O36+NFM!O52+CHI!O41+NMM!O40+PPA!O41+FBT!O21+TRE!O21+MAE!O21+TEL!O21+WWP!O21+OIS!O21</f>
        <v>1273.5597592433362</v>
      </c>
      <c r="P40" s="204">
        <f>ISI!P36+NFM!P52+CHI!P41+NMM!P40+PPA!P41+FBT!P21+TRE!P21+MAE!P21+TEL!P21+WWP!P21+OIS!P21</f>
        <v>1252.1711092003438</v>
      </c>
      <c r="Q40" s="204">
        <f>ISI!Q36+NFM!Q52+CHI!Q41+NMM!Q40+PPA!Q41+FBT!Q21+TRE!Q21+MAE!Q21+TEL!Q21+WWP!Q21+OIS!Q21</f>
        <v>1244.7549441100598</v>
      </c>
      <c r="R40" s="204">
        <f>ISI!R36+NFM!R52+CHI!R41+NMM!R40+PPA!R41+FBT!R21+TRE!R21+MAE!R21+TEL!R21+WWP!R21+OIS!R21</f>
        <v>1287.3602751504729</v>
      </c>
      <c r="S40" s="204">
        <f>ISI!S36+NFM!S52+CHI!S41+NMM!S40+PPA!S41+FBT!S21+TRE!S21+MAE!S21+TEL!S21+WWP!S21+OIS!S21</f>
        <v>1361.2454306555853</v>
      </c>
      <c r="T40" s="204">
        <f>ISI!T36+NFM!T52+CHI!T41+NMM!T40+PPA!T41+FBT!T21+TRE!T21+MAE!T21+TEL!T21+WWP!T21+OIS!T21</f>
        <v>1430.4891352777352</v>
      </c>
      <c r="U40" s="204">
        <f>ISI!U36+NFM!U52+CHI!U41+NMM!U40+PPA!U41+FBT!U21+TRE!U21+MAE!U21+TEL!U21+WWP!U21+OIS!U21</f>
        <v>1398.5219611719995</v>
      </c>
      <c r="V40" s="204">
        <f>ISI!V36+NFM!V52+CHI!V41+NMM!V40+PPA!V41+FBT!V21+TRE!V21+MAE!V21+TEL!V21+WWP!V21+OIS!V21</f>
        <v>1373.1461348405926</v>
      </c>
      <c r="W40" s="204">
        <f>ISI!W36+NFM!W52+CHI!W41+NMM!W40+PPA!W41+FBT!W21+TRE!W21+MAE!W21+TEL!W21+WWP!W21+OIS!W21</f>
        <v>1448.6081037507747</v>
      </c>
      <c r="X40" s="204">
        <f>ISI!X36+NFM!X52+CHI!X41+NMM!X40+PPA!X41+FBT!X21+TRE!X21+MAE!X21+TEL!X21+WWP!X21+OIS!X21</f>
        <v>1270.3528531657421</v>
      </c>
      <c r="Y40" s="204">
        <f>ISI!Y36+NFM!Y52+CHI!Y41+NMM!Y40+PPA!Y41+FBT!Y21+TRE!Y21+MAE!Y21+TEL!Y21+WWP!Y21+OIS!Y21</f>
        <v>1161.3522562977171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130.5364574376612</v>
      </c>
      <c r="C41" s="204">
        <f>ISI!C37+NFM!C53+CHI!C42+NMM!C41+PPA!C42+FBT!C22+TRE!C22+MAE!C22+TEL!C22+WWP!C22+OIS!C22</f>
        <v>83.758469475494394</v>
      </c>
      <c r="D41" s="204">
        <f>ISI!D37+NFM!D53+CHI!D42+NMM!D41+PPA!D42+FBT!D22+TRE!D22+MAE!D22+TEL!D22+WWP!D22+OIS!D22</f>
        <v>76.483233018056737</v>
      </c>
      <c r="E41" s="204">
        <f>ISI!E37+NFM!E53+CHI!E42+NMM!E41+PPA!E42+FBT!E22+TRE!E22+MAE!E22+TEL!E22+WWP!E22+OIS!E22</f>
        <v>81.489423903697329</v>
      </c>
      <c r="F41" s="204">
        <f>ISI!F37+NFM!F53+CHI!F42+NMM!F41+PPA!F42+FBT!F22+TRE!F22+MAE!F22+TEL!F22+WWP!F22+OIS!F22</f>
        <v>103.26500429922611</v>
      </c>
      <c r="G41" s="204">
        <f>ISI!G37+NFM!G53+CHI!G42+NMM!G41+PPA!G42+FBT!G22+TRE!G22+MAE!G22+TEL!G22+WWP!G22+OIS!G22</f>
        <v>108.0825451418745</v>
      </c>
      <c r="H41" s="204">
        <f>ISI!H37+NFM!H53+CHI!H42+NMM!H41+PPA!H42+FBT!H22+TRE!H22+MAE!H22+TEL!H22+WWP!H22+OIS!H22</f>
        <v>136.5673258813413</v>
      </c>
      <c r="I41" s="204">
        <f>ISI!I37+NFM!I53+CHI!I42+NMM!I41+PPA!I42+FBT!I22+TRE!I22+MAE!I22+TEL!I22+WWP!I22+OIS!I22</f>
        <v>135.92003439380909</v>
      </c>
      <c r="J41" s="204">
        <f>ISI!J37+NFM!J53+CHI!J42+NMM!J41+PPA!J42+FBT!J22+TRE!J22+MAE!J22+TEL!J22+WWP!J22+OIS!J22</f>
        <v>133.474290627687</v>
      </c>
      <c r="K41" s="204">
        <f>ISI!K37+NFM!K53+CHI!K42+NMM!K41+PPA!K42+FBT!K22+TRE!K22+MAE!K22+TEL!K22+WWP!K22+OIS!K22</f>
        <v>115.1022355975924</v>
      </c>
      <c r="L41" s="204">
        <f>ISI!L37+NFM!L53+CHI!L42+NMM!L41+PPA!L42+FBT!L22+TRE!L22+MAE!L22+TEL!L22+WWP!L22+OIS!L22</f>
        <v>149.2858125537403</v>
      </c>
      <c r="M41" s="204">
        <f>ISI!M37+NFM!M53+CHI!M42+NMM!M41+PPA!M42+FBT!M22+TRE!M22+MAE!M22+TEL!M22+WWP!M22+OIS!M22</f>
        <v>146.29312123817709</v>
      </c>
      <c r="N41" s="204">
        <f>ISI!N37+NFM!N53+CHI!N42+NMM!N41+PPA!N42+FBT!N22+TRE!N22+MAE!N22+TEL!N22+WWP!N22+OIS!N22</f>
        <v>132.86758383490971</v>
      </c>
      <c r="O41" s="204">
        <f>ISI!O37+NFM!O53+CHI!O42+NMM!O41+PPA!O42+FBT!O22+TRE!O22+MAE!O22+TEL!O22+WWP!O22+OIS!O22</f>
        <v>81.749785038693034</v>
      </c>
      <c r="P41" s="204">
        <f>ISI!P37+NFM!P53+CHI!P42+NMM!P41+PPA!P42+FBT!P22+TRE!P22+MAE!P22+TEL!P22+WWP!P22+OIS!P22</f>
        <v>45.980223559759239</v>
      </c>
      <c r="Q41" s="204">
        <f>ISI!Q37+NFM!Q53+CHI!Q42+NMM!Q41+PPA!Q42+FBT!Q22+TRE!Q22+MAE!Q22+TEL!Q22+WWP!Q22+OIS!Q22</f>
        <v>55.856491831470343</v>
      </c>
      <c r="R41" s="204">
        <f>ISI!R37+NFM!R53+CHI!R42+NMM!R41+PPA!R42+FBT!R22+TRE!R22+MAE!R22+TEL!R22+WWP!R22+OIS!R22</f>
        <v>32.158211521926049</v>
      </c>
      <c r="S41" s="204">
        <f>ISI!S37+NFM!S53+CHI!S42+NMM!S41+PPA!S42+FBT!S22+TRE!S22+MAE!S22+TEL!S22+WWP!S22+OIS!S22</f>
        <v>41.638005159071362</v>
      </c>
      <c r="T41" s="204">
        <f>ISI!T37+NFM!T53+CHI!T42+NMM!T41+PPA!T42+FBT!T22+TRE!T22+MAE!T22+TEL!T22+WWP!T22+OIS!T22</f>
        <v>31.85726569217541</v>
      </c>
      <c r="U41" s="204">
        <f>ISI!U37+NFM!U53+CHI!U42+NMM!U41+PPA!U42+FBT!U22+TRE!U22+MAE!U22+TEL!U22+WWP!U22+OIS!U22</f>
        <v>31.448839208942388</v>
      </c>
      <c r="V41" s="204">
        <f>ISI!V37+NFM!V53+CHI!V42+NMM!V41+PPA!V42+FBT!V22+TRE!V22+MAE!V22+TEL!V22+WWP!V22+OIS!V22</f>
        <v>21.732588134135849</v>
      </c>
      <c r="W41" s="204">
        <f>ISI!W37+NFM!W53+CHI!W42+NMM!W41+PPA!W42+FBT!W22+TRE!W22+MAE!W22+TEL!W22+WWP!W22+OIS!W22</f>
        <v>35.447119518486673</v>
      </c>
      <c r="X41" s="204">
        <f>ISI!X37+NFM!X53+CHI!X42+NMM!X41+PPA!X42+FBT!X22+TRE!X22+MAE!X22+TEL!X22+WWP!X22+OIS!X22</f>
        <v>10.447119518486669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60.165262252794491</v>
      </c>
      <c r="C42" s="205">
        <f t="shared" si="3"/>
        <v>53.835855546001724</v>
      </c>
      <c r="D42" s="205">
        <f t="shared" si="3"/>
        <v>80.085038693035244</v>
      </c>
      <c r="E42" s="205">
        <f t="shared" si="3"/>
        <v>77.218830610490116</v>
      </c>
      <c r="F42" s="205">
        <f t="shared" si="3"/>
        <v>80.706104901117811</v>
      </c>
      <c r="G42" s="205">
        <f t="shared" si="3"/>
        <v>104.66233877901978</v>
      </c>
      <c r="H42" s="205">
        <f t="shared" si="3"/>
        <v>122.00257953568357</v>
      </c>
      <c r="I42" s="205">
        <f t="shared" si="3"/>
        <v>124.6298366294067</v>
      </c>
      <c r="J42" s="205">
        <f t="shared" si="3"/>
        <v>120.42613929492691</v>
      </c>
      <c r="K42" s="205">
        <f t="shared" si="3"/>
        <v>116.67626827171109</v>
      </c>
      <c r="L42" s="205">
        <f t="shared" si="3"/>
        <v>118.41977644024074</v>
      </c>
      <c r="M42" s="205">
        <f t="shared" si="3"/>
        <v>122.36070507308683</v>
      </c>
      <c r="N42" s="205">
        <f t="shared" si="3"/>
        <v>96.445915735167659</v>
      </c>
      <c r="O42" s="205">
        <f t="shared" si="3"/>
        <v>132.36827171109201</v>
      </c>
      <c r="P42" s="205">
        <f t="shared" si="3"/>
        <v>175.62347377472054</v>
      </c>
      <c r="Q42" s="205">
        <f t="shared" si="3"/>
        <v>184.89054170249352</v>
      </c>
      <c r="R42" s="205">
        <f t="shared" si="3"/>
        <v>203.42493551160791</v>
      </c>
      <c r="S42" s="205">
        <f t="shared" si="3"/>
        <v>259.77787115008937</v>
      </c>
      <c r="T42" s="205">
        <f t="shared" si="3"/>
        <v>311.09375380223031</v>
      </c>
      <c r="U42" s="205">
        <f t="shared" si="3"/>
        <v>359.57743693634126</v>
      </c>
      <c r="V42" s="205">
        <f t="shared" si="3"/>
        <v>359.21285054203855</v>
      </c>
      <c r="W42" s="205">
        <f t="shared" si="3"/>
        <v>443.37633305060075</v>
      </c>
      <c r="X42" s="205">
        <f t="shared" si="3"/>
        <v>420.16967477922731</v>
      </c>
      <c r="Y42" s="205">
        <f t="shared" si="3"/>
        <v>389.60801885275595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60.021926053310402</v>
      </c>
      <c r="C43" s="204">
        <f>ISI!C39+NFM!C55+CHI!C44+NMM!C43+PPA!C44+FBT!C24+TRE!C24+MAE!C24+TEL!C24+WWP!C24+OIS!C24</f>
        <v>53.740326741186593</v>
      </c>
      <c r="D43" s="204">
        <f>ISI!D39+NFM!D55+CHI!D44+NMM!D43+PPA!D44+FBT!D24+TRE!D24+MAE!D24+TEL!D24+WWP!D24+OIS!D24</f>
        <v>79.989509888220113</v>
      </c>
      <c r="E43" s="204">
        <f>ISI!E39+NFM!E55+CHI!E44+NMM!E43+PPA!E44+FBT!E24+TRE!E24+MAE!E24+TEL!E24+WWP!E24+OIS!E24</f>
        <v>75.427515047291493</v>
      </c>
      <c r="F43" s="204">
        <f>ISI!F39+NFM!F55+CHI!F44+NMM!F43+PPA!F44+FBT!F24+TRE!F24+MAE!F24+TEL!F24+WWP!F24+OIS!F24</f>
        <v>78.962510748065355</v>
      </c>
      <c r="G43" s="204">
        <f>ISI!G39+NFM!G55+CHI!G44+NMM!G43+PPA!G44+FBT!G24+TRE!G24+MAE!G24+TEL!G24+WWP!G24+OIS!G24</f>
        <v>102.89484092863285</v>
      </c>
      <c r="H43" s="204">
        <f>ISI!H39+NFM!H55+CHI!H44+NMM!H43+PPA!H44+FBT!H24+TRE!H24+MAE!H24+TEL!H24+WWP!H24+OIS!H24</f>
        <v>120.59337919174547</v>
      </c>
      <c r="I43" s="204">
        <f>ISI!I39+NFM!I55+CHI!I44+NMM!I43+PPA!I44+FBT!I24+TRE!I24+MAE!I24+TEL!I24+WWP!I24+OIS!I24</f>
        <v>123.38787618228717</v>
      </c>
      <c r="J43" s="204">
        <f>ISI!J39+NFM!J55+CHI!J44+NMM!J43+PPA!J44+FBT!J24+TRE!J24+MAE!J24+TEL!J24+WWP!J24+OIS!J24</f>
        <v>119.16027515047291</v>
      </c>
      <c r="K43" s="204">
        <f>ISI!K39+NFM!K55+CHI!K44+NMM!K43+PPA!K44+FBT!K24+TRE!K24+MAE!K24+TEL!K24+WWP!K24+OIS!K24</f>
        <v>115.50593293207223</v>
      </c>
      <c r="L43" s="204">
        <f>ISI!L39+NFM!L55+CHI!L44+NMM!L43+PPA!L44+FBT!L24+TRE!L24+MAE!L24+TEL!L24+WWP!L24+OIS!L24</f>
        <v>116.91504729148751</v>
      </c>
      <c r="M43" s="204">
        <f>ISI!M39+NFM!M55+CHI!M44+NMM!M43+PPA!M44+FBT!M24+TRE!M24+MAE!M24+TEL!M24+WWP!M24+OIS!M24</f>
        <v>120.92768701633705</v>
      </c>
      <c r="N43" s="204">
        <f>ISI!N39+NFM!N55+CHI!N44+NMM!N43+PPA!N44+FBT!N24+TRE!N24+MAE!N24+TEL!N24+WWP!N24+OIS!N24</f>
        <v>92.648237317282891</v>
      </c>
      <c r="O43" s="204">
        <f>ISI!O39+NFM!O55+CHI!O44+NMM!O43+PPA!O44+FBT!O24+TRE!O24+MAE!O24+TEL!O24+WWP!O24+OIS!O24</f>
        <v>123.67446259673258</v>
      </c>
      <c r="P43" s="204">
        <f>ISI!P39+NFM!P55+CHI!P44+NMM!P43+PPA!P44+FBT!P24+TRE!P24+MAE!P24+TEL!P24+WWP!P24+OIS!P24</f>
        <v>156.82631126397249</v>
      </c>
      <c r="Q43" s="204">
        <f>ISI!Q39+NFM!Q55+CHI!Q44+NMM!Q43+PPA!Q44+FBT!Q24+TRE!Q24+MAE!Q24+TEL!Q24+WWP!Q24+OIS!Q24</f>
        <v>173.85597592433359</v>
      </c>
      <c r="R43" s="204">
        <f>ISI!R39+NFM!R55+CHI!R44+NMM!R43+PPA!R44+FBT!R24+TRE!R24+MAE!R24+TEL!R24+WWP!R24+OIS!R24</f>
        <v>193.03516766981943</v>
      </c>
      <c r="S43" s="204">
        <f>ISI!S39+NFM!S55+CHI!S44+NMM!S43+PPA!S44+FBT!S24+TRE!S24+MAE!S24+TEL!S24+WWP!S24+OIS!S24</f>
        <v>241.49707652622521</v>
      </c>
      <c r="T43" s="204">
        <f>ISI!T39+NFM!T55+CHI!T44+NMM!T43+PPA!T44+FBT!T24+TRE!T24+MAE!T24+TEL!T24+WWP!T24+OIS!T24</f>
        <v>297.36311263972482</v>
      </c>
      <c r="U43" s="204">
        <f>ISI!U39+NFM!U55+CHI!U44+NMM!U43+PPA!U44+FBT!U24+TRE!U24+MAE!U24+TEL!U24+WWP!U24+OIS!U24</f>
        <v>347.40146173688737</v>
      </c>
      <c r="V43" s="204">
        <f>ISI!V39+NFM!V55+CHI!V44+NMM!V43+PPA!V44+FBT!V24+TRE!V24+MAE!V24+TEL!V24+WWP!V24+OIS!V24</f>
        <v>344.70257953568358</v>
      </c>
      <c r="W43" s="204">
        <f>ISI!W39+NFM!W55+CHI!W44+NMM!W43+PPA!W44+FBT!W24+TRE!W24+MAE!W24+TEL!W24+WWP!W24+OIS!W24</f>
        <v>426.84153052450563</v>
      </c>
      <c r="X43" s="204">
        <f>ISI!X39+NFM!X55+CHI!X44+NMM!X43+PPA!X44+FBT!X24+TRE!X24+MAE!X24+TEL!X24+WWP!X24+OIS!X24</f>
        <v>386.45262252794492</v>
      </c>
      <c r="Y43" s="204">
        <f>ISI!Y39+NFM!Y55+CHI!Y44+NMM!Y43+PPA!Y44+FBT!Y24+TRE!Y24+MAE!Y24+TEL!Y24+WWP!Y24+OIS!Y24</f>
        <v>354.18469475494413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0.14333619948409279</v>
      </c>
      <c r="C44" s="204">
        <f>ISI!C40+NFM!C56+CHI!C45+NMM!C44+PPA!C45+FBT!C25+TRE!C25+MAE!C25+TEL!C25+WWP!C25+OIS!C25</f>
        <v>9.5528804815133275E-2</v>
      </c>
      <c r="D44" s="204">
        <f>ISI!D40+NFM!D56+CHI!D45+NMM!D44+PPA!D45+FBT!D25+TRE!D25+MAE!D25+TEL!D25+WWP!D25+OIS!D25</f>
        <v>9.5528804815133275E-2</v>
      </c>
      <c r="E44" s="204">
        <f>ISI!E40+NFM!E56+CHI!E45+NMM!E44+PPA!E45+FBT!E25+TRE!E25+MAE!E25+TEL!E25+WWP!E25+OIS!E25</f>
        <v>9.5528804815133261E-2</v>
      </c>
      <c r="F44" s="204">
        <f>ISI!F40+NFM!F56+CHI!F45+NMM!F44+PPA!F45+FBT!F25+TRE!F25+MAE!F25+TEL!F25+WWP!F25+OIS!F25</f>
        <v>9.5528804815133275E-2</v>
      </c>
      <c r="G44" s="204">
        <f>ISI!G40+NFM!G56+CHI!G45+NMM!G44+PPA!G45+FBT!G25+TRE!G25+MAE!G25+TEL!G25+WWP!G25+OIS!G25</f>
        <v>4.7807394668959592E-2</v>
      </c>
      <c r="H44" s="204">
        <f>ISI!H40+NFM!H56+CHI!H45+NMM!H44+PPA!H45+FBT!H25+TRE!H25+MAE!H25+TEL!H25+WWP!H25+OIS!H25</f>
        <v>0</v>
      </c>
      <c r="I44" s="204">
        <f>ISI!I40+NFM!I56+CHI!I45+NMM!I44+PPA!I45+FBT!I25+TRE!I25+MAE!I25+TEL!I25+WWP!I25+OIS!I25</f>
        <v>0</v>
      </c>
      <c r="J44" s="204">
        <f>ISI!J40+NFM!J56+CHI!J45+NMM!J44+PPA!J45+FBT!J25+TRE!J25+MAE!J25+TEL!J25+WWP!J25+OIS!J25</f>
        <v>0</v>
      </c>
      <c r="K44" s="204">
        <f>ISI!K40+NFM!K56+CHI!K45+NMM!K44+PPA!K45+FBT!K25+TRE!K25+MAE!K25+TEL!K25+WWP!K25+OIS!K25</f>
        <v>0</v>
      </c>
      <c r="L44" s="204">
        <f>ISI!L40+NFM!L56+CHI!L45+NMM!L44+PPA!L45+FBT!L25+TRE!L25+MAE!L25+TEL!L25+WWP!L25+OIS!L25</f>
        <v>0.14333619948409279</v>
      </c>
      <c r="M44" s="204">
        <f>ISI!M40+NFM!M56+CHI!M45+NMM!M44+PPA!M45+FBT!M25+TRE!M25+MAE!M25+TEL!M25+WWP!M25+OIS!M25</f>
        <v>0</v>
      </c>
      <c r="N44" s="204">
        <f>ISI!N40+NFM!N56+CHI!N45+NMM!N44+PPA!N45+FBT!N25+TRE!N25+MAE!N25+TEL!N25+WWP!N25+OIS!N25</f>
        <v>2.5795356835769558</v>
      </c>
      <c r="O44" s="204">
        <f>ISI!O40+NFM!O56+CHI!O45+NMM!O44+PPA!O45+FBT!O25+TRE!O25+MAE!O25+TEL!O25+WWP!O25+OIS!O25</f>
        <v>7.3564058469475491</v>
      </c>
      <c r="P44" s="204">
        <f>ISI!P40+NFM!P56+CHI!P45+NMM!P44+PPA!P45+FBT!P25+TRE!P25+MAE!P25+TEL!P25+WWP!P25+OIS!P25</f>
        <v>17.555116079105755</v>
      </c>
      <c r="Q44" s="204">
        <f>ISI!Q40+NFM!Q56+CHI!Q45+NMM!Q44+PPA!Q45+FBT!Q25+TRE!Q25+MAE!Q25+TEL!Q25+WWP!Q25+OIS!Q25</f>
        <v>9.6015477214101459</v>
      </c>
      <c r="R44" s="204">
        <f>ISI!R40+NFM!R56+CHI!R45+NMM!R44+PPA!R45+FBT!R25+TRE!R25+MAE!R25+TEL!R25+WWP!R25+OIS!R25</f>
        <v>9.028374892519345</v>
      </c>
      <c r="S44" s="204">
        <f>ISI!S40+NFM!S56+CHI!S45+NMM!S44+PPA!S45+FBT!S25+TRE!S25+MAE!S25+TEL!S25+WWP!S25+OIS!S25</f>
        <v>14.81751001509377</v>
      </c>
      <c r="T44" s="204">
        <f>ISI!T40+NFM!T56+CHI!T45+NMM!T44+PPA!T45+FBT!T25+TRE!T25+MAE!T25+TEL!T25+WWP!T25+OIS!T25</f>
        <v>11.342335057604359</v>
      </c>
      <c r="U44" s="204">
        <f>ISI!U40+NFM!U56+CHI!U45+NMM!U44+PPA!U45+FBT!U25+TRE!U25+MAE!U25+TEL!U25+WWP!U25+OIS!U25</f>
        <v>9.6203432132113988</v>
      </c>
      <c r="V44" s="204">
        <f>ISI!V40+NFM!V56+CHI!V45+NMM!V44+PPA!V45+FBT!V25+TRE!V25+MAE!V25+TEL!V25+WWP!V25+OIS!V25</f>
        <v>10.449909871359296</v>
      </c>
      <c r="W44" s="204">
        <f>ISI!W40+NFM!W56+CHI!W45+NMM!W44+PPA!W45+FBT!W25+TRE!W25+MAE!W25+TEL!W25+WWP!W25+OIS!W25</f>
        <v>11.590606481383212</v>
      </c>
      <c r="X44" s="204">
        <f>ISI!X40+NFM!X56+CHI!X45+NMM!X44+PPA!X45+FBT!X25+TRE!X25+MAE!X25+TEL!X25+WWP!X25+OIS!X25</f>
        <v>19.792374693242856</v>
      </c>
      <c r="Y44" s="204">
        <f>ISI!Y40+NFM!Y56+CHI!Y45+NMM!Y44+PPA!Y45+FBT!Y25+TRE!Y25+MAE!Y25+TEL!Y25+WWP!Y25+OIS!Y25</f>
        <v>13.951097098671639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0</v>
      </c>
      <c r="X45" s="204">
        <f>ISI!X41+NFM!X57+CHI!X46+NMM!X45+PPA!X46+FBT!X26+TRE!X26+MAE!X26+TEL!X26+WWP!X26+OIS!X26</f>
        <v>0</v>
      </c>
      <c r="Y45" s="204">
        <f>ISI!Y41+NFM!Y57+CHI!Y46+NMM!Y45+PPA!Y46+FBT!Y26+TRE!Y26+MAE!Y26+TEL!Y26+WWP!Y26+OIS!Y26</f>
        <v>0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1.6957867583834907</v>
      </c>
      <c r="F47" s="204">
        <f>ISI!F43+NFM!F59+CHI!F48+NMM!F47+PPA!F48+FBT!F28+TRE!F28+MAE!F28+TEL!F28+WWP!F28+OIS!F28</f>
        <v>1.6480653482373173</v>
      </c>
      <c r="G47" s="204">
        <f>ISI!G43+NFM!G59+CHI!G48+NMM!G47+PPA!G48+FBT!G28+TRE!G28+MAE!G28+TEL!G28+WWP!G28+OIS!G28</f>
        <v>1.7196904557179709</v>
      </c>
      <c r="H47" s="204">
        <f>ISI!H43+NFM!H59+CHI!H48+NMM!H47+PPA!H48+FBT!H28+TRE!H28+MAE!H28+TEL!H28+WWP!H28+OIS!H28</f>
        <v>1.4092003439380911</v>
      </c>
      <c r="I47" s="204">
        <f>ISI!I43+NFM!I59+CHI!I48+NMM!I47+PPA!I48+FBT!I28+TRE!I28+MAE!I28+TEL!I28+WWP!I28+OIS!I28</f>
        <v>1.2419604471195183</v>
      </c>
      <c r="J47" s="204">
        <f>ISI!J43+NFM!J59+CHI!J48+NMM!J47+PPA!J48+FBT!J28+TRE!J28+MAE!J28+TEL!J28+WWP!J28+OIS!J28</f>
        <v>1.2658641444539982</v>
      </c>
      <c r="K47" s="204">
        <f>ISI!K43+NFM!K59+CHI!K48+NMM!K47+PPA!K48+FBT!K28+TRE!K28+MAE!K28+TEL!K28+WWP!K28+OIS!K28</f>
        <v>1.1703353396388649</v>
      </c>
      <c r="L47" s="204">
        <f>ISI!L43+NFM!L59+CHI!L48+NMM!L47+PPA!L48+FBT!L28+TRE!L28+MAE!L28+TEL!L28+WWP!L28+OIS!L28</f>
        <v>1.3613929492691317</v>
      </c>
      <c r="M47" s="204">
        <f>ISI!M43+NFM!M59+CHI!M48+NMM!M47+PPA!M48+FBT!M28+TRE!M28+MAE!M28+TEL!M28+WWP!M28+OIS!M28</f>
        <v>1.433018056749785</v>
      </c>
      <c r="N47" s="204">
        <f>ISI!N43+NFM!N59+CHI!N48+NMM!N47+PPA!N48+FBT!N28+TRE!N28+MAE!N28+TEL!N28+WWP!N28+OIS!N28</f>
        <v>1.2181427343078244</v>
      </c>
      <c r="O47" s="204">
        <f>ISI!O43+NFM!O59+CHI!O48+NMM!O47+PPA!O48+FBT!O28+TRE!O28+MAE!O28+TEL!O28+WWP!O28+OIS!O28</f>
        <v>1.3374032674118657</v>
      </c>
      <c r="P47" s="204">
        <f>ISI!P43+NFM!P59+CHI!P48+NMM!P47+PPA!P48+FBT!P28+TRE!P28+MAE!P28+TEL!P28+WWP!P28+OIS!P28</f>
        <v>1.2420464316423043</v>
      </c>
      <c r="Q47" s="204">
        <f>ISI!Q43+NFM!Q59+CHI!Q48+NMM!Q47+PPA!Q48+FBT!Q28+TRE!Q28+MAE!Q28+TEL!Q28+WWP!Q28+OIS!Q28</f>
        <v>1.433018056749785</v>
      </c>
      <c r="R47" s="204">
        <f>ISI!R43+NFM!R59+CHI!R48+NMM!R47+PPA!R48+FBT!R28+TRE!R28+MAE!R28+TEL!R28+WWP!R28+OIS!R28</f>
        <v>1.3613929492691315</v>
      </c>
      <c r="S47" s="204">
        <f>ISI!S43+NFM!S59+CHI!S48+NMM!S47+PPA!S48+FBT!S28+TRE!S28+MAE!S28+TEL!S28+WWP!S28+OIS!S28</f>
        <v>2.0779879621668096</v>
      </c>
      <c r="T47" s="204">
        <f>ISI!T43+NFM!T59+CHI!T48+NMM!T47+PPA!T48+FBT!T28+TRE!T28+MAE!T28+TEL!T28+WWP!T28+OIS!T28</f>
        <v>1.5523645743766121</v>
      </c>
      <c r="U47" s="204">
        <f>ISI!U43+NFM!U59+CHI!U48+NMM!U47+PPA!U48+FBT!U28+TRE!U28+MAE!U28+TEL!U28+WWP!U28+OIS!U28</f>
        <v>1.5047291487532242</v>
      </c>
      <c r="V47" s="204">
        <f>ISI!V43+NFM!V59+CHI!V48+NMM!V47+PPA!V48+FBT!V28+TRE!V28+MAE!V28+TEL!V28+WWP!V28+OIS!V28</f>
        <v>1.5286328460877043</v>
      </c>
      <c r="W47" s="204">
        <f>ISI!W43+NFM!W59+CHI!W48+NMM!W47+PPA!W48+FBT!W28+TRE!W28+MAE!W28+TEL!W28+WWP!W28+OIS!W28</f>
        <v>1.8392089423903697</v>
      </c>
      <c r="X47" s="204">
        <f>ISI!X43+NFM!X59+CHI!X48+NMM!X47+PPA!X48+FBT!X28+TRE!X28+MAE!X28+TEL!X28+WWP!X28+OIS!X28</f>
        <v>1.7913155631986242</v>
      </c>
      <c r="Y47" s="204">
        <f>ISI!Y43+NFM!Y59+CHI!Y48+NMM!Y47+PPA!Y48+FBT!Y28+TRE!Y28+MAE!Y28+TEL!Y28+WWP!Y28+OIS!Y28</f>
        <v>1.337489251934652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1.3852966466036107</v>
      </c>
      <c r="T48" s="204">
        <f>ISI!T44+NFM!T60+CHI!T49+NMM!T48+PPA!T49+FBT!T29+TRE!T29+MAE!T29+TEL!T29+WWP!T29+OIS!T29</f>
        <v>0.83594153052450548</v>
      </c>
      <c r="U48" s="204">
        <f>ISI!U44+NFM!U60+CHI!U49+NMM!U48+PPA!U49+FBT!U29+TRE!U29+MAE!U29+TEL!U29+WWP!U29+OIS!U29</f>
        <v>1.050902837489252</v>
      </c>
      <c r="V48" s="204">
        <f>ISI!V44+NFM!V60+CHI!V49+NMM!V48+PPA!V49+FBT!V29+TRE!V29+MAE!V29+TEL!V29+WWP!V29+OIS!V29</f>
        <v>2.5317282889079964</v>
      </c>
      <c r="W48" s="204">
        <f>ISI!W44+NFM!W60+CHI!W49+NMM!W48+PPA!W49+FBT!W29+TRE!W29+MAE!W29+TEL!W29+WWP!W29+OIS!W29</f>
        <v>3.1049871023215818</v>
      </c>
      <c r="X48" s="204">
        <f>ISI!X44+NFM!X60+CHI!X49+NMM!X48+PPA!X49+FBT!X29+TRE!X29+MAE!X29+TEL!X29+WWP!X29+OIS!X29</f>
        <v>12.13336199484093</v>
      </c>
      <c r="Y48" s="204">
        <f>ISI!Y44+NFM!Y60+CHI!Y49+NMM!Y48+PPA!Y49+FBT!Y29+TRE!Y29+MAE!Y29+TEL!Y29+WWP!Y29+OIS!Y29</f>
        <v>20.134737747205502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517.00576096302666</v>
      </c>
      <c r="C49" s="206">
        <f>ISI!C45+NFM!C61+CHI!C50+NMM!C49+PPA!C50+FBT!C30+TRE!C30+MAE!C30+TEL!C30+WWP!C30+OIS!C30</f>
        <v>482.54024075666371</v>
      </c>
      <c r="D49" s="206">
        <f>ISI!D45+NFM!D61+CHI!D50+NMM!D49+PPA!D50+FBT!D30+TRE!D30+MAE!D30+TEL!D30+WWP!D30+OIS!D30</f>
        <v>457.43766122098026</v>
      </c>
      <c r="E49" s="206">
        <f>ISI!E45+NFM!E61+CHI!E50+NMM!E49+PPA!E50+FBT!E30+TRE!E30+MAE!E30+TEL!E30+WWP!E30+OIS!E30</f>
        <v>477.88288907996554</v>
      </c>
      <c r="F49" s="206">
        <f>ISI!F45+NFM!F61+CHI!F50+NMM!F49+PPA!F50+FBT!F30+TRE!F30+MAE!F30+TEL!F30+WWP!F30+OIS!F30</f>
        <v>352.13061049011179</v>
      </c>
      <c r="G49" s="206">
        <f>ISI!G45+NFM!G61+CHI!G50+NMM!G49+PPA!G50+FBT!G30+TRE!G30+MAE!G30+TEL!G30+WWP!G30+OIS!G30</f>
        <v>376.42123817712803</v>
      </c>
      <c r="H49" s="206">
        <f>ISI!H45+NFM!H61+CHI!H50+NMM!H49+PPA!H50+FBT!H30+TRE!H30+MAE!H30+TEL!H30+WWP!H30+OIS!H30</f>
        <v>379.69337919174546</v>
      </c>
      <c r="I49" s="206">
        <f>ISI!I45+NFM!I61+CHI!I50+NMM!I49+PPA!I50+FBT!I30+TRE!I30+MAE!I30+TEL!I30+WWP!I30+OIS!I30</f>
        <v>358.43611349957007</v>
      </c>
      <c r="J49" s="206">
        <f>ISI!J45+NFM!J61+CHI!J50+NMM!J49+PPA!J50+FBT!J30+TRE!J30+MAE!J30+TEL!J30+WWP!J30+OIS!J30</f>
        <v>363.38022355975926</v>
      </c>
      <c r="K49" s="206">
        <f>ISI!K45+NFM!K61+CHI!K50+NMM!K49+PPA!K50+FBT!K30+TRE!K30+MAE!K30+TEL!K30+WWP!K30+OIS!K30</f>
        <v>329.82235597592438</v>
      </c>
      <c r="L49" s="206">
        <f>ISI!L45+NFM!L61+CHI!L50+NMM!L49+PPA!L50+FBT!L30+TRE!L30+MAE!L30+TEL!L30+WWP!L30+OIS!L30</f>
        <v>300.53972484952698</v>
      </c>
      <c r="M49" s="206">
        <f>ISI!M45+NFM!M61+CHI!M50+NMM!M49+PPA!M50+FBT!M30+TRE!M30+MAE!M30+TEL!M30+WWP!M30+OIS!M30</f>
        <v>278.99587274290622</v>
      </c>
      <c r="N49" s="206">
        <f>ISI!N45+NFM!N61+CHI!N50+NMM!N49+PPA!N50+FBT!N30+TRE!N30+MAE!N30+TEL!N30+WWP!N30+OIS!N30</f>
        <v>307.46629406706791</v>
      </c>
      <c r="O49" s="206">
        <f>ISI!O45+NFM!O61+CHI!O50+NMM!O49+PPA!O50+FBT!O30+TRE!O30+MAE!O30+TEL!O30+WWP!O30+OIS!O30</f>
        <v>378.618486672399</v>
      </c>
      <c r="P49" s="206">
        <f>ISI!P45+NFM!P61+CHI!P50+NMM!P49+PPA!P50+FBT!P30+TRE!P30+MAE!P30+TEL!P30+WWP!P30+OIS!P30</f>
        <v>342.00352536543414</v>
      </c>
      <c r="Q49" s="206">
        <f>ISI!Q45+NFM!Q61+CHI!Q50+NMM!Q49+PPA!Q50+FBT!Q30+TRE!Q30+MAE!Q30+TEL!Q30+WWP!Q30+OIS!Q30</f>
        <v>353.39638865004292</v>
      </c>
      <c r="R49" s="206">
        <f>ISI!R45+NFM!R61+CHI!R50+NMM!R49+PPA!R50+FBT!R30+TRE!R30+MAE!R30+TEL!R30+WWP!R30+OIS!R30</f>
        <v>393.47454858125536</v>
      </c>
      <c r="S49" s="206">
        <f>ISI!S45+NFM!S61+CHI!S50+NMM!S49+PPA!S50+FBT!S30+TRE!S30+MAE!S30+TEL!S30+WWP!S30+OIS!S30</f>
        <v>370.04385210662065</v>
      </c>
      <c r="T49" s="206">
        <f>ISI!T45+NFM!T61+CHI!T50+NMM!T49+PPA!T50+FBT!T30+TRE!T30+MAE!T30+TEL!T30+WWP!T30+OIS!T30</f>
        <v>344.51143594153052</v>
      </c>
      <c r="U49" s="206">
        <f>ISI!U45+NFM!U61+CHI!U50+NMM!U49+PPA!U50+FBT!U30+TRE!U30+MAE!U30+TEL!U30+WWP!U30+OIS!U30</f>
        <v>355.9999140154772</v>
      </c>
      <c r="V49" s="206">
        <f>ISI!V45+NFM!V61+CHI!V50+NMM!V49+PPA!V50+FBT!V30+TRE!V30+MAE!V30+TEL!V30+WWP!V30+OIS!V30</f>
        <v>354.78159931212383</v>
      </c>
      <c r="W49" s="206">
        <f>ISI!W45+NFM!W61+CHI!W50+NMM!W49+PPA!W50+FBT!W30+TRE!W30+MAE!W30+TEL!W30+WWP!W30+OIS!W30</f>
        <v>390.96689595872743</v>
      </c>
      <c r="X49" s="206">
        <f>ISI!X45+NFM!X61+CHI!X50+NMM!X49+PPA!X50+FBT!X30+TRE!X30+MAE!X30+TEL!X30+WWP!X30+OIS!X30</f>
        <v>350.55425623387782</v>
      </c>
      <c r="Y49" s="206">
        <f>ISI!Y45+NFM!Y61+CHI!Y50+NMM!Y49+PPA!Y50+FBT!Y30+TRE!Y30+MAE!Y30+TEL!Y30+WWP!Y30+OIS!Y30</f>
        <v>317.61728288907995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756.57781599312125</v>
      </c>
      <c r="C50" s="207">
        <f>ISI!C46+NFM!C62+CHI!C51+NMM!C50+PPA!C51+FBT!C31+TRE!C31+MAE!C31+TEL!C31+WWP!C31+OIS!C31</f>
        <v>811.34995700773868</v>
      </c>
      <c r="D50" s="207">
        <f>ISI!D46+NFM!D62+CHI!D51+NMM!D50+PPA!D51+FBT!D31+TRE!D31+MAE!D31+TEL!D31+WWP!D31+OIS!D31</f>
        <v>881.85726569217525</v>
      </c>
      <c r="E50" s="207">
        <f>ISI!E46+NFM!E62+CHI!E51+NMM!E50+PPA!E51+FBT!E31+TRE!E31+MAE!E31+TEL!E31+WWP!E31+OIS!E31</f>
        <v>824.16165090283744</v>
      </c>
      <c r="F50" s="207">
        <f>ISI!F46+NFM!F62+CHI!F51+NMM!F50+PPA!F51+FBT!F31+TRE!F31+MAE!F31+TEL!F31+WWP!F31+OIS!F31</f>
        <v>816.59501289767832</v>
      </c>
      <c r="G50" s="207">
        <f>ISI!G46+NFM!G62+CHI!G51+NMM!G50+PPA!G51+FBT!G31+TRE!G31+MAE!G31+TEL!G31+WWP!G31+OIS!G31</f>
        <v>797.1625107480653</v>
      </c>
      <c r="H50" s="207">
        <f>ISI!H46+NFM!H62+CHI!H51+NMM!H50+PPA!H51+FBT!H31+TRE!H31+MAE!H31+TEL!H31+WWP!H31+OIS!H31</f>
        <v>807.73860705073093</v>
      </c>
      <c r="I50" s="207">
        <f>ISI!I46+NFM!I62+CHI!I51+NMM!I50+PPA!I51+FBT!I31+TRE!I31+MAE!I31+TEL!I31+WWP!I31+OIS!I31</f>
        <v>814.35941530524497</v>
      </c>
      <c r="J50" s="207">
        <f>ISI!J46+NFM!J62+CHI!J51+NMM!J50+PPA!J51+FBT!J31+TRE!J31+MAE!J31+TEL!J31+WWP!J31+OIS!J31</f>
        <v>851.67669819432513</v>
      </c>
      <c r="K50" s="207">
        <f>ISI!K46+NFM!K62+CHI!K51+NMM!K50+PPA!K51+FBT!K31+TRE!K31+MAE!K31+TEL!K31+WWP!K31+OIS!K31</f>
        <v>736.11349957007735</v>
      </c>
      <c r="L50" s="207">
        <f>ISI!L46+NFM!L62+CHI!L51+NMM!L50+PPA!L51+FBT!L31+TRE!L31+MAE!L31+TEL!L31+WWP!L31+OIS!L31</f>
        <v>841.27257093723119</v>
      </c>
      <c r="M50" s="207">
        <f>ISI!M46+NFM!M62+CHI!M51+NMM!M50+PPA!M51+FBT!M31+TRE!M31+MAE!M31+TEL!M31+WWP!M31+OIS!M31</f>
        <v>849.35511607910576</v>
      </c>
      <c r="N50" s="207">
        <f>ISI!N46+NFM!N62+CHI!N51+NMM!N50+PPA!N51+FBT!N31+TRE!N31+MAE!N31+TEL!N31+WWP!N31+OIS!N31</f>
        <v>1272.7429062768701</v>
      </c>
      <c r="O50" s="207">
        <f>ISI!O46+NFM!O62+CHI!O51+NMM!O50+PPA!O51+FBT!O31+TRE!O31+MAE!O31+TEL!O31+WWP!O31+OIS!O31</f>
        <v>1276.0103181427341</v>
      </c>
      <c r="P50" s="207">
        <f>ISI!P46+NFM!P62+CHI!P51+NMM!P50+PPA!P51+FBT!P31+TRE!P31+MAE!P31+TEL!P31+WWP!P31+OIS!P31</f>
        <v>1263.6285468615647</v>
      </c>
      <c r="Q50" s="207">
        <f>ISI!Q46+NFM!Q62+CHI!Q51+NMM!Q50+PPA!Q51+FBT!Q31+TRE!Q31+MAE!Q31+TEL!Q31+WWP!Q31+OIS!Q31</f>
        <v>1324.4196044711953</v>
      </c>
      <c r="R50" s="207">
        <f>ISI!R46+NFM!R62+CHI!R51+NMM!R50+PPA!R51+FBT!R31+TRE!R31+MAE!R31+TEL!R31+WWP!R31+OIS!R31</f>
        <v>1375.9243336199484</v>
      </c>
      <c r="S50" s="207">
        <f>ISI!S46+NFM!S62+CHI!S51+NMM!S50+PPA!S51+FBT!S31+TRE!S31+MAE!S31+TEL!S31+WWP!S31+OIS!S31</f>
        <v>1438.9509888220121</v>
      </c>
      <c r="T50" s="207">
        <f>ISI!T46+NFM!T62+CHI!T51+NMM!T50+PPA!T51+FBT!T31+TRE!T31+MAE!T31+TEL!T31+WWP!T31+OIS!T31</f>
        <v>1481.8572656921754</v>
      </c>
      <c r="U50" s="207">
        <f>ISI!U46+NFM!U62+CHI!U51+NMM!U50+PPA!U51+FBT!U31+TRE!U31+MAE!U31+TEL!U31+WWP!U31+OIS!U31</f>
        <v>1526.3112639724848</v>
      </c>
      <c r="V50" s="207">
        <f>ISI!V46+NFM!V62+CHI!V51+NMM!V50+PPA!V51+FBT!V31+TRE!V31+MAE!V31+TEL!V31+WWP!V31+OIS!V31</f>
        <v>1503.0094582975062</v>
      </c>
      <c r="W50" s="207">
        <f>ISI!W46+NFM!W62+CHI!W51+NMM!W50+PPA!W51+FBT!W31+TRE!W31+MAE!W31+TEL!W31+WWP!W31+OIS!W31</f>
        <v>1614.3594153052445</v>
      </c>
      <c r="X50" s="207">
        <f>ISI!X46+NFM!X62+CHI!X51+NMM!X50+PPA!X51+FBT!X31+TRE!X31+MAE!X31+TEL!X31+WWP!X31+OIS!X31</f>
        <v>1561.8228718830608</v>
      </c>
      <c r="Y50" s="207">
        <f>ISI!Y46+NFM!Y62+CHI!Y51+NMM!Y50+PPA!Y51+FBT!Y31+TRE!Y31+MAE!Y31+TEL!Y31+WWP!Y31+OIS!Y31</f>
        <v>1506.7067927773001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3258.9628546861559</v>
      </c>
      <c r="C51" s="210">
        <f t="shared" si="4"/>
        <v>3394.4466895958744</v>
      </c>
      <c r="D51" s="210">
        <f t="shared" si="4"/>
        <v>3459.3629406706796</v>
      </c>
      <c r="E51" s="210">
        <f t="shared" si="4"/>
        <v>3374.8252794496993</v>
      </c>
      <c r="F51" s="210">
        <f t="shared" si="4"/>
        <v>3081.6947549441097</v>
      </c>
      <c r="G51" s="210">
        <f t="shared" si="4"/>
        <v>3097.9523645743766</v>
      </c>
      <c r="H51" s="210">
        <f t="shared" si="4"/>
        <v>3117.7234737747217</v>
      </c>
      <c r="I51" s="210">
        <f t="shared" si="4"/>
        <v>3073.7249355116078</v>
      </c>
      <c r="J51" s="210">
        <f t="shared" si="4"/>
        <v>3081.379965606191</v>
      </c>
      <c r="K51" s="210">
        <f t="shared" si="4"/>
        <v>2424.5698194325023</v>
      </c>
      <c r="L51" s="210">
        <f t="shared" si="4"/>
        <v>2604.7911435941528</v>
      </c>
      <c r="M51" s="210">
        <f t="shared" si="4"/>
        <v>2998.1496990541709</v>
      </c>
      <c r="N51" s="210">
        <f t="shared" si="4"/>
        <v>3182.3923473774721</v>
      </c>
      <c r="O51" s="210">
        <f t="shared" si="4"/>
        <v>3725.7009458297493</v>
      </c>
      <c r="P51" s="210">
        <f t="shared" si="4"/>
        <v>3705.0251074806529</v>
      </c>
      <c r="Q51" s="210">
        <f t="shared" si="4"/>
        <v>3867.2212381771283</v>
      </c>
      <c r="R51" s="210">
        <f t="shared" si="4"/>
        <v>3988.2987102321581</v>
      </c>
      <c r="S51" s="210">
        <f t="shared" si="4"/>
        <v>4282.7743766122094</v>
      </c>
      <c r="T51" s="210">
        <f t="shared" si="4"/>
        <v>4453.8780739466893</v>
      </c>
      <c r="U51" s="210">
        <f t="shared" si="4"/>
        <v>4459.6171109200341</v>
      </c>
      <c r="V51" s="210">
        <f t="shared" si="4"/>
        <v>4421.598280309544</v>
      </c>
      <c r="W51" s="210">
        <f t="shared" si="4"/>
        <v>4729.2868443680136</v>
      </c>
      <c r="X51" s="210">
        <f t="shared" si="4"/>
        <v>4303.2595012897673</v>
      </c>
      <c r="Y51" s="210">
        <f t="shared" si="4"/>
        <v>3994.5771281169391</v>
      </c>
    </row>
    <row r="52" spans="1:25" ht="12" customHeight="1" x14ac:dyDescent="0.25">
      <c r="A52" s="17" t="s">
        <v>14</v>
      </c>
      <c r="B52" s="209">
        <f>ISI!B$47</f>
        <v>446.88925193465172</v>
      </c>
      <c r="C52" s="209">
        <f>ISI!C$47</f>
        <v>391.17652622527953</v>
      </c>
      <c r="D52" s="209">
        <f>ISI!D$47</f>
        <v>387.41238177128116</v>
      </c>
      <c r="E52" s="209">
        <f>ISI!E$47</f>
        <v>402.22502149613081</v>
      </c>
      <c r="F52" s="209">
        <f>ISI!F$47</f>
        <v>361.01556319862414</v>
      </c>
      <c r="G52" s="209">
        <f>ISI!G$47</f>
        <v>364.0251934651763</v>
      </c>
      <c r="H52" s="209">
        <f>ISI!H$47</f>
        <v>381.69415305245042</v>
      </c>
      <c r="I52" s="209">
        <f>ISI!I$47</f>
        <v>378.69501289767828</v>
      </c>
      <c r="J52" s="209">
        <f>ISI!J$47</f>
        <v>366.7226139294927</v>
      </c>
      <c r="K52" s="209">
        <f>ISI!K$47</f>
        <v>233.89406706792772</v>
      </c>
      <c r="L52" s="209">
        <f>ISI!L$47</f>
        <v>286.46354256233877</v>
      </c>
      <c r="M52" s="209">
        <f>ISI!M$47</f>
        <v>282.44772141014624</v>
      </c>
      <c r="N52" s="209">
        <f>ISI!N$47</f>
        <v>277.74944110060181</v>
      </c>
      <c r="O52" s="209">
        <f>ISI!O$47</f>
        <v>233.25597592433357</v>
      </c>
      <c r="P52" s="209">
        <f>ISI!P$47</f>
        <v>188.94858125537399</v>
      </c>
      <c r="Q52" s="209">
        <f>ISI!Q$47</f>
        <v>207.28366294067067</v>
      </c>
      <c r="R52" s="209">
        <f>ISI!R$47</f>
        <v>187.77248495270851</v>
      </c>
      <c r="S52" s="209">
        <f>ISI!S$47</f>
        <v>226.14001905996454</v>
      </c>
      <c r="T52" s="209">
        <f>ISI!T$47</f>
        <v>231.55325396987058</v>
      </c>
      <c r="U52" s="209">
        <f>ISI!U$47</f>
        <v>219.30884737325971</v>
      </c>
      <c r="V52" s="209">
        <f>ISI!V$47</f>
        <v>201.51583425381335</v>
      </c>
      <c r="W52" s="209">
        <f>ISI!W$47</f>
        <v>191.16153721167538</v>
      </c>
      <c r="X52" s="209">
        <f>ISI!X$47</f>
        <v>139.50246389286738</v>
      </c>
      <c r="Y52" s="209">
        <f>ISI!Y$47</f>
        <v>94.713791298175451</v>
      </c>
    </row>
    <row r="53" spans="1:25" ht="12" customHeight="1" x14ac:dyDescent="0.25">
      <c r="A53" s="18" t="s">
        <v>43</v>
      </c>
      <c r="B53" s="204">
        <f>ISI!B$48</f>
        <v>419.273916091513</v>
      </c>
      <c r="C53" s="204">
        <f>ISI!C$48</f>
        <v>341.21455703306498</v>
      </c>
      <c r="D53" s="204">
        <f>ISI!D$48</f>
        <v>346.19962914850402</v>
      </c>
      <c r="E53" s="204">
        <f>ISI!E$48</f>
        <v>364.72046128311553</v>
      </c>
      <c r="F53" s="204">
        <f>ISI!F$48</f>
        <v>332.886659639968</v>
      </c>
      <c r="G53" s="204">
        <f>ISI!G$48</f>
        <v>332.28450944577833</v>
      </c>
      <c r="H53" s="204">
        <f>ISI!H$48</f>
        <v>337.82466691131322</v>
      </c>
      <c r="I53" s="204">
        <f>ISI!I$48</f>
        <v>330.6326432924202</v>
      </c>
      <c r="J53" s="204">
        <f>ISI!J$48</f>
        <v>314.85570736056161</v>
      </c>
      <c r="K53" s="204">
        <f>ISI!K$48</f>
        <v>221.97346368299321</v>
      </c>
      <c r="L53" s="204">
        <f>ISI!L$48</f>
        <v>278.13202004604591</v>
      </c>
      <c r="M53" s="204">
        <f>ISI!M$48</f>
        <v>266.86234128643463</v>
      </c>
      <c r="N53" s="204">
        <f>ISI!N$48</f>
        <v>272.71960557320023</v>
      </c>
      <c r="O53" s="204">
        <f>ISI!O$48</f>
        <v>215.30973800936189</v>
      </c>
      <c r="P53" s="204">
        <f>ISI!P$48</f>
        <v>172.6955720959607</v>
      </c>
      <c r="Q53" s="204">
        <f>ISI!Q$48</f>
        <v>194.9987112237819</v>
      </c>
      <c r="R53" s="204">
        <f>ISI!R$48</f>
        <v>167.8822746294039</v>
      </c>
      <c r="S53" s="204">
        <f>ISI!S$48</f>
        <v>204.52016172926281</v>
      </c>
      <c r="T53" s="204">
        <f>ISI!T$48</f>
        <v>207.9887573528346</v>
      </c>
      <c r="U53" s="204">
        <f>ISI!U$48</f>
        <v>192.67535905154051</v>
      </c>
      <c r="V53" s="204">
        <f>ISI!V$48</f>
        <v>174.9580199809667</v>
      </c>
      <c r="W53" s="204">
        <f>ISI!W$48</f>
        <v>167.63087343672629</v>
      </c>
      <c r="X53" s="204">
        <f>ISI!X$48</f>
        <v>113.5810216558327</v>
      </c>
      <c r="Y53" s="204">
        <f>ISI!Y$48</f>
        <v>66.689268454181914</v>
      </c>
    </row>
    <row r="54" spans="1:25" ht="12" customHeight="1" x14ac:dyDescent="0.25">
      <c r="A54" s="18" t="s">
        <v>44</v>
      </c>
      <c r="B54" s="204">
        <f>ISI!B$49</f>
        <v>27.615335843138752</v>
      </c>
      <c r="C54" s="204">
        <f>ISI!C$49</f>
        <v>49.961969192214532</v>
      </c>
      <c r="D54" s="204">
        <f>ISI!D$49</f>
        <v>41.212752622777117</v>
      </c>
      <c r="E54" s="204">
        <f>ISI!E$49</f>
        <v>37.50456021301526</v>
      </c>
      <c r="F54" s="204">
        <f>ISI!F$49</f>
        <v>28.12890355865612</v>
      </c>
      <c r="G54" s="204">
        <f>ISI!G$49</f>
        <v>31.740684019398</v>
      </c>
      <c r="H54" s="204">
        <f>ISI!H$49</f>
        <v>43.869486141137209</v>
      </c>
      <c r="I54" s="204">
        <f>ISI!I$49</f>
        <v>48.062369605258077</v>
      </c>
      <c r="J54" s="204">
        <f>ISI!J$49</f>
        <v>51.866906568931071</v>
      </c>
      <c r="K54" s="204">
        <f>ISI!K$49</f>
        <v>11.9206033849345</v>
      </c>
      <c r="L54" s="204">
        <f>ISI!L$49</f>
        <v>8.3315225162928535</v>
      </c>
      <c r="M54" s="204">
        <f>ISI!M$49</f>
        <v>15.585380123711611</v>
      </c>
      <c r="N54" s="204">
        <f>ISI!N$49</f>
        <v>5.0298355274015787</v>
      </c>
      <c r="O54" s="204">
        <f>ISI!O$49</f>
        <v>17.946237914971679</v>
      </c>
      <c r="P54" s="204">
        <f>ISI!P$49</f>
        <v>16.25300915941331</v>
      </c>
      <c r="Q54" s="204">
        <f>ISI!Q$49</f>
        <v>12.28495171688877</v>
      </c>
      <c r="R54" s="204">
        <f>ISI!R$49</f>
        <v>19.890210323304629</v>
      </c>
      <c r="S54" s="204">
        <f>ISI!S$49</f>
        <v>21.619857330701741</v>
      </c>
      <c r="T54" s="204">
        <f>ISI!T$49</f>
        <v>23.564496617035999</v>
      </c>
      <c r="U54" s="204">
        <f>ISI!U$49</f>
        <v>26.633488321719199</v>
      </c>
      <c r="V54" s="204">
        <f>ISI!V$49</f>
        <v>26.55781427284667</v>
      </c>
      <c r="W54" s="204">
        <f>ISI!W$49</f>
        <v>23.530663774949101</v>
      </c>
      <c r="X54" s="204">
        <f>ISI!X$49</f>
        <v>25.92144223703469</v>
      </c>
      <c r="Y54" s="204">
        <f>ISI!Y$49</f>
        <v>28.024522843993541</v>
      </c>
    </row>
    <row r="55" spans="1:25" ht="12" customHeight="1" x14ac:dyDescent="0.25">
      <c r="A55" s="19" t="s">
        <v>18</v>
      </c>
      <c r="B55" s="205">
        <f>NFM!B$63</f>
        <v>245.50619088564054</v>
      </c>
      <c r="C55" s="205">
        <f>NFM!C$63</f>
        <v>218.34333619948407</v>
      </c>
      <c r="D55" s="205">
        <f>NFM!D$63</f>
        <v>268.29449699054175</v>
      </c>
      <c r="E55" s="205">
        <f>NFM!E$63</f>
        <v>261.61547721410147</v>
      </c>
      <c r="F55" s="205">
        <f>NFM!F$63</f>
        <v>263.60455717970774</v>
      </c>
      <c r="G55" s="205">
        <f>NFM!G$63</f>
        <v>236.33800515907134</v>
      </c>
      <c r="H55" s="205">
        <f>NFM!H$63</f>
        <v>203.58512467755801</v>
      </c>
      <c r="I55" s="205">
        <f>NFM!I$63</f>
        <v>191.64041272570938</v>
      </c>
      <c r="J55" s="205">
        <f>NFM!J$63</f>
        <v>190.99079965606188</v>
      </c>
      <c r="K55" s="205">
        <f>NFM!K$63</f>
        <v>139.42871883061051</v>
      </c>
      <c r="L55" s="205">
        <f>NFM!L$63</f>
        <v>167.25425623387784</v>
      </c>
      <c r="M55" s="205">
        <f>NFM!M$63</f>
        <v>165.53697334479793</v>
      </c>
      <c r="N55" s="205">
        <f>NFM!N$63</f>
        <v>160.70988822012035</v>
      </c>
      <c r="O55" s="205">
        <f>NFM!O$63</f>
        <v>150.68787618228714</v>
      </c>
      <c r="P55" s="205">
        <f>NFM!P$63</f>
        <v>120.76294067067926</v>
      </c>
      <c r="Q55" s="205">
        <f>NFM!Q$63</f>
        <v>112.57523645743768</v>
      </c>
      <c r="R55" s="205">
        <f>NFM!R$63</f>
        <v>116.86491831470336</v>
      </c>
      <c r="S55" s="205">
        <f>NFM!S$63</f>
        <v>129.53320051167663</v>
      </c>
      <c r="T55" s="205">
        <f>NFM!T$63</f>
        <v>127.31684068668186</v>
      </c>
      <c r="U55" s="205">
        <f>NFM!U$63</f>
        <v>116.61775807546344</v>
      </c>
      <c r="V55" s="205">
        <f>NFM!V$63</f>
        <v>97.966207729505385</v>
      </c>
      <c r="W55" s="205">
        <f>NFM!W$63</f>
        <v>103.03406810441379</v>
      </c>
      <c r="X55" s="205">
        <f>NFM!X$63</f>
        <v>106.68439545872081</v>
      </c>
      <c r="Y55" s="205">
        <f>NFM!Y$63</f>
        <v>108.30266501450217</v>
      </c>
    </row>
    <row r="56" spans="1:25" ht="12" customHeight="1" x14ac:dyDescent="0.25">
      <c r="A56" s="18" t="s">
        <v>45</v>
      </c>
      <c r="B56" s="204">
        <f>NFM!B$64</f>
        <v>167.17666497448579</v>
      </c>
      <c r="C56" s="204">
        <f>NFM!C$64</f>
        <v>137.03441992084839</v>
      </c>
      <c r="D56" s="204">
        <f>NFM!D$64</f>
        <v>166.30525430153759</v>
      </c>
      <c r="E56" s="204">
        <f>NFM!E$64</f>
        <v>170.7301352278235</v>
      </c>
      <c r="F56" s="204">
        <f>NFM!F$64</f>
        <v>171.58031493580461</v>
      </c>
      <c r="G56" s="204">
        <f>NFM!G$64</f>
        <v>158.18102166670349</v>
      </c>
      <c r="H56" s="204">
        <f>NFM!H$64</f>
        <v>132.9237581079619</v>
      </c>
      <c r="I56" s="204">
        <f>NFM!I$64</f>
        <v>147.4723618901684</v>
      </c>
      <c r="J56" s="204">
        <f>NFM!J$64</f>
        <v>140.04283246761631</v>
      </c>
      <c r="K56" s="204">
        <f>NFM!K$64</f>
        <v>90.481731537222316</v>
      </c>
      <c r="L56" s="204">
        <f>NFM!L$64</f>
        <v>106.1690592521982</v>
      </c>
      <c r="M56" s="204">
        <f>NFM!M$64</f>
        <v>104.05945777127189</v>
      </c>
      <c r="N56" s="204">
        <f>NFM!N$64</f>
        <v>75.774081253776529</v>
      </c>
      <c r="O56" s="204">
        <f>NFM!O$64</f>
        <v>58.085959112450922</v>
      </c>
      <c r="P56" s="204">
        <f>NFM!P$64</f>
        <v>46.595525365726623</v>
      </c>
      <c r="Q56" s="204">
        <f>NFM!Q$64</f>
        <v>101.7623072342594</v>
      </c>
      <c r="R56" s="204">
        <f>NFM!R$64</f>
        <v>106.3956279409777</v>
      </c>
      <c r="S56" s="204">
        <f>NFM!S$64</f>
        <v>115.8596463535534</v>
      </c>
      <c r="T56" s="204">
        <f>NFM!T$64</f>
        <v>112.86903574423479</v>
      </c>
      <c r="U56" s="204">
        <f>NFM!U$64</f>
        <v>102.8166468313068</v>
      </c>
      <c r="V56" s="204">
        <f>NFM!V$64</f>
        <v>87.083637836654475</v>
      </c>
      <c r="W56" s="204">
        <f>NFM!W$64</f>
        <v>92.703908700291976</v>
      </c>
      <c r="X56" s="204">
        <f>NFM!X$64</f>
        <v>98.78237282421432</v>
      </c>
      <c r="Y56" s="204">
        <f>NFM!Y$64</f>
        <v>99.939523398362894</v>
      </c>
    </row>
    <row r="57" spans="1:25" ht="12" customHeight="1" x14ac:dyDescent="0.25">
      <c r="A57" s="18" t="s">
        <v>58</v>
      </c>
      <c r="B57" s="204">
        <f>NFM!B$65</f>
        <v>65.685912593756655</v>
      </c>
      <c r="C57" s="204">
        <f>NFM!C$65</f>
        <v>71.031334784572039</v>
      </c>
      <c r="D57" s="204">
        <f>NFM!D$65</f>
        <v>89.261799757764038</v>
      </c>
      <c r="E57" s="204">
        <f>NFM!E$65</f>
        <v>78.080581844191215</v>
      </c>
      <c r="F57" s="204">
        <f>NFM!F$65</f>
        <v>79.155718623717789</v>
      </c>
      <c r="G57" s="204">
        <f>NFM!G$65</f>
        <v>66.487891730070118</v>
      </c>
      <c r="H57" s="204">
        <f>NFM!H$65</f>
        <v>61.118432299474819</v>
      </c>
      <c r="I57" s="204">
        <f>NFM!I$65</f>
        <v>33.58063534105591</v>
      </c>
      <c r="J57" s="204">
        <f>NFM!J$65</f>
        <v>50.947967188445567</v>
      </c>
      <c r="K57" s="204">
        <f>NFM!K$65</f>
        <v>48.946987293388197</v>
      </c>
      <c r="L57" s="204">
        <f>NFM!L$65</f>
        <v>61.085196981679637</v>
      </c>
      <c r="M57" s="204">
        <f>NFM!M$65</f>
        <v>61.477515573526027</v>
      </c>
      <c r="N57" s="204">
        <f>NFM!N$65</f>
        <v>84.935806966343819</v>
      </c>
      <c r="O57" s="204">
        <f>NFM!O$65</f>
        <v>92.601917069836219</v>
      </c>
      <c r="P57" s="204">
        <f>NFM!P$65</f>
        <v>74.167415304952627</v>
      </c>
      <c r="Q57" s="204">
        <f>NFM!Q$65</f>
        <v>10.81292922317828</v>
      </c>
      <c r="R57" s="204">
        <f>NFM!R$65</f>
        <v>10.469290373725659</v>
      </c>
      <c r="S57" s="204">
        <f>NFM!S$65</f>
        <v>13.673554158123221</v>
      </c>
      <c r="T57" s="204">
        <f>NFM!T$65</f>
        <v>14.447804942447069</v>
      </c>
      <c r="U57" s="204">
        <f>NFM!U$65</f>
        <v>13.80111124415664</v>
      </c>
      <c r="V57" s="204">
        <f>NFM!V$65</f>
        <v>10.88256989285091</v>
      </c>
      <c r="W57" s="204">
        <f>NFM!W$65</f>
        <v>10.330159404121821</v>
      </c>
      <c r="X57" s="204">
        <f>NFM!X$65</f>
        <v>7.9020226345064959</v>
      </c>
      <c r="Y57" s="204">
        <f>NFM!Y$65</f>
        <v>8.36314161613927</v>
      </c>
    </row>
    <row r="58" spans="1:25" ht="12" customHeight="1" x14ac:dyDescent="0.25">
      <c r="A58" s="22" t="s">
        <v>46</v>
      </c>
      <c r="B58" s="211">
        <f>NFM!B$66</f>
        <v>47.55403453265837</v>
      </c>
      <c r="C58" s="211">
        <f>NFM!C$66</f>
        <v>46.591702773088471</v>
      </c>
      <c r="D58" s="211">
        <f>NFM!D$66</f>
        <v>59.394733679120563</v>
      </c>
      <c r="E58" s="211">
        <f>NFM!E$66</f>
        <v>58.048245977459942</v>
      </c>
      <c r="F58" s="211">
        <f>NFM!F$66</f>
        <v>59.023628337916733</v>
      </c>
      <c r="G58" s="211">
        <f>NFM!G$66</f>
        <v>48.232245950830901</v>
      </c>
      <c r="H58" s="211">
        <f>NFM!H$66</f>
        <v>45.573859922729788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18.131878061098291</v>
      </c>
      <c r="C59" s="212">
        <f>NFM!C$67</f>
        <v>24.439632011483571</v>
      </c>
      <c r="D59" s="212">
        <f>NFM!D$67</f>
        <v>29.867066078643479</v>
      </c>
      <c r="E59" s="212">
        <f>NFM!E$67</f>
        <v>20.03233586673128</v>
      </c>
      <c r="F59" s="212">
        <f>NFM!F$67</f>
        <v>20.132090285801059</v>
      </c>
      <c r="G59" s="212">
        <f>NFM!G$67</f>
        <v>18.25564577923921</v>
      </c>
      <c r="H59" s="212">
        <f>NFM!H$67</f>
        <v>15.54457237674503</v>
      </c>
      <c r="I59" s="212">
        <f>NFM!I$67</f>
        <v>33.58063534105591</v>
      </c>
      <c r="J59" s="212">
        <f>NFM!J$67</f>
        <v>50.947967188445567</v>
      </c>
      <c r="K59" s="212">
        <f>NFM!K$67</f>
        <v>48.946987293388197</v>
      </c>
      <c r="L59" s="212">
        <f>NFM!L$67</f>
        <v>61.085196981679637</v>
      </c>
      <c r="M59" s="212">
        <f>NFM!M$67</f>
        <v>61.477515573526027</v>
      </c>
      <c r="N59" s="212">
        <f>NFM!N$67</f>
        <v>84.935806966343819</v>
      </c>
      <c r="O59" s="212">
        <f>NFM!O$67</f>
        <v>92.601917069836219</v>
      </c>
      <c r="P59" s="212">
        <f>NFM!P$67</f>
        <v>74.167415304952627</v>
      </c>
      <c r="Q59" s="212">
        <f>NFM!Q$67</f>
        <v>10.81292922317828</v>
      </c>
      <c r="R59" s="212">
        <f>NFM!R$67</f>
        <v>10.469290373725659</v>
      </c>
      <c r="S59" s="212">
        <f>NFM!S$67</f>
        <v>13.673554158123221</v>
      </c>
      <c r="T59" s="212">
        <f>NFM!T$67</f>
        <v>14.447804942447069</v>
      </c>
      <c r="U59" s="212">
        <f>NFM!U$67</f>
        <v>13.80111124415664</v>
      </c>
      <c r="V59" s="212">
        <f>NFM!V$67</f>
        <v>10.88256989285091</v>
      </c>
      <c r="W59" s="212">
        <f>NFM!W$67</f>
        <v>10.330159404121821</v>
      </c>
      <c r="X59" s="212">
        <f>NFM!X$67</f>
        <v>7.9020226345064959</v>
      </c>
      <c r="Y59" s="212">
        <f>NFM!Y$67</f>
        <v>8.36314161613927</v>
      </c>
    </row>
    <row r="60" spans="1:25" ht="12" customHeight="1" x14ac:dyDescent="0.25">
      <c r="A60" s="18" t="s">
        <v>47</v>
      </c>
      <c r="B60" s="204">
        <f>NFM!B$68</f>
        <v>12.64361331739809</v>
      </c>
      <c r="C60" s="204">
        <f>NFM!C$68</f>
        <v>10.277581494063639</v>
      </c>
      <c r="D60" s="204">
        <f>NFM!D$68</f>
        <v>12.72744293124012</v>
      </c>
      <c r="E60" s="204">
        <f>NFM!E$68</f>
        <v>12.80476014208676</v>
      </c>
      <c r="F60" s="204">
        <f>NFM!F$68</f>
        <v>12.8685236201853</v>
      </c>
      <c r="G60" s="204">
        <f>NFM!G$68</f>
        <v>11.66909176229775</v>
      </c>
      <c r="H60" s="204">
        <f>NFM!H$68</f>
        <v>9.5429342701213002</v>
      </c>
      <c r="I60" s="204">
        <f>NFM!I$68</f>
        <v>10.587415494485059</v>
      </c>
      <c r="J60" s="204">
        <f>NFM!J$68</f>
        <v>0</v>
      </c>
      <c r="K60" s="204">
        <f>NFM!K$68</f>
        <v>0</v>
      </c>
      <c r="L60" s="204">
        <f>NFM!L$68</f>
        <v>0</v>
      </c>
      <c r="M60" s="204">
        <f>NFM!M$68</f>
        <v>0</v>
      </c>
      <c r="N60" s="204">
        <f>NFM!N$68</f>
        <v>0</v>
      </c>
      <c r="O60" s="204">
        <f>NFM!O$68</f>
        <v>0</v>
      </c>
      <c r="P60" s="204">
        <f>NFM!P$68</f>
        <v>0</v>
      </c>
      <c r="Q60" s="204">
        <f>NFM!Q$68</f>
        <v>0</v>
      </c>
      <c r="R60" s="204">
        <f>NFM!R$68</f>
        <v>0</v>
      </c>
      <c r="S60" s="204">
        <f>NFM!S$68</f>
        <v>0</v>
      </c>
      <c r="T60" s="204">
        <f>NFM!T$68</f>
        <v>0</v>
      </c>
      <c r="U60" s="204">
        <f>NFM!U$68</f>
        <v>0</v>
      </c>
      <c r="V60" s="204">
        <f>NFM!V$68</f>
        <v>0</v>
      </c>
      <c r="W60" s="204">
        <f>NFM!W$68</f>
        <v>0</v>
      </c>
      <c r="X60" s="204">
        <f>NFM!X$68</f>
        <v>0</v>
      </c>
      <c r="Y60" s="204">
        <f>NFM!Y$68</f>
        <v>0</v>
      </c>
    </row>
    <row r="61" spans="1:25" ht="12" customHeight="1" x14ac:dyDescent="0.25">
      <c r="A61" s="19" t="s">
        <v>19</v>
      </c>
      <c r="B61" s="205">
        <f>CHI!B$52</f>
        <v>828.96001719690446</v>
      </c>
      <c r="C61" s="205">
        <f>CHI!C$52</f>
        <v>809.40524505589019</v>
      </c>
      <c r="D61" s="205">
        <f>CHI!D$52</f>
        <v>766.33155631986244</v>
      </c>
      <c r="E61" s="205">
        <f>CHI!E$52</f>
        <v>651.49750644883943</v>
      </c>
      <c r="F61" s="205">
        <f>CHI!F$52</f>
        <v>503.26500429922623</v>
      </c>
      <c r="G61" s="205">
        <f>CHI!G$52</f>
        <v>586.63422184006822</v>
      </c>
      <c r="H61" s="205">
        <f>CHI!H$52</f>
        <v>623.27790197764421</v>
      </c>
      <c r="I61" s="205">
        <f>CHI!I$52</f>
        <v>665.27661220980212</v>
      </c>
      <c r="J61" s="205">
        <f>CHI!J$52</f>
        <v>626.89174548581263</v>
      </c>
      <c r="K61" s="205">
        <f>CHI!K$52</f>
        <v>493.51298366294066</v>
      </c>
      <c r="L61" s="205">
        <f>CHI!L$52</f>
        <v>510.91049011177978</v>
      </c>
      <c r="M61" s="205">
        <f>CHI!M$52</f>
        <v>827.60120378331908</v>
      </c>
      <c r="N61" s="205">
        <f>CHI!N$52</f>
        <v>822.93164230438538</v>
      </c>
      <c r="O61" s="205">
        <f>CHI!O$52</f>
        <v>1048.2064488392086</v>
      </c>
      <c r="P61" s="205">
        <f>CHI!P$52</f>
        <v>1044.5495270851252</v>
      </c>
      <c r="Q61" s="205">
        <f>CHI!Q$52</f>
        <v>1095.7342218400688</v>
      </c>
      <c r="R61" s="205">
        <f>CHI!R$52</f>
        <v>1083.8062768701634</v>
      </c>
      <c r="S61" s="205">
        <f>CHI!S$52</f>
        <v>1154.7734856709749</v>
      </c>
      <c r="T61" s="205">
        <f>CHI!T$52</f>
        <v>1142.8551311464898</v>
      </c>
      <c r="U61" s="205">
        <f>CHI!U$52</f>
        <v>1129.7914505738036</v>
      </c>
      <c r="V61" s="205">
        <f>CHI!V$52</f>
        <v>1155.023220051004</v>
      </c>
      <c r="W61" s="205">
        <f>CHI!W$52</f>
        <v>1209.9434736699725</v>
      </c>
      <c r="X61" s="205">
        <f>CHI!X$52</f>
        <v>1045.9302968067573</v>
      </c>
      <c r="Y61" s="205">
        <f>CHI!Y$52</f>
        <v>1047.784380679944</v>
      </c>
    </row>
    <row r="62" spans="1:25" ht="12" customHeight="1" x14ac:dyDescent="0.25">
      <c r="A62" s="18" t="s">
        <v>59</v>
      </c>
      <c r="B62" s="204">
        <f>CHI!B$53</f>
        <v>619.55769790941758</v>
      </c>
      <c r="C62" s="204">
        <f>CHI!C$53</f>
        <v>548.66677090987764</v>
      </c>
      <c r="D62" s="204">
        <f>CHI!D$53</f>
        <v>578.10045818070171</v>
      </c>
      <c r="E62" s="204">
        <f>CHI!E$53</f>
        <v>492.31719512222594</v>
      </c>
      <c r="F62" s="204">
        <f>CHI!F$53</f>
        <v>302.48521543734364</v>
      </c>
      <c r="G62" s="204">
        <f>CHI!G$53</f>
        <v>316.61351716071749</v>
      </c>
      <c r="H62" s="204">
        <f>CHI!H$53</f>
        <v>315.08027708471786</v>
      </c>
      <c r="I62" s="204">
        <f>CHI!I$53</f>
        <v>327.50164403465965</v>
      </c>
      <c r="J62" s="204">
        <f>CHI!J$53</f>
        <v>351.45658706308768</v>
      </c>
      <c r="K62" s="204">
        <f>CHI!K$53</f>
        <v>198.28488005820122</v>
      </c>
      <c r="L62" s="204">
        <f>CHI!L$53</f>
        <v>240.07239743238938</v>
      </c>
      <c r="M62" s="204">
        <f>CHI!M$53</f>
        <v>580.0803305866541</v>
      </c>
      <c r="N62" s="204">
        <f>CHI!N$53</f>
        <v>457.57064736859434</v>
      </c>
      <c r="O62" s="204">
        <f>CHI!O$53</f>
        <v>585.47721092756524</v>
      </c>
      <c r="P62" s="204">
        <f>CHI!P$53</f>
        <v>648.72774951049996</v>
      </c>
      <c r="Q62" s="204">
        <f>CHI!Q$53</f>
        <v>757.69926375008004</v>
      </c>
      <c r="R62" s="204">
        <f>CHI!R$53</f>
        <v>857.89683106067127</v>
      </c>
      <c r="S62" s="204">
        <f>CHI!S$53</f>
        <v>842.44071385886059</v>
      </c>
      <c r="T62" s="204">
        <f>CHI!T$53</f>
        <v>896.63617405678087</v>
      </c>
      <c r="U62" s="204">
        <f>CHI!U$53</f>
        <v>837.95240528254908</v>
      </c>
      <c r="V62" s="204">
        <f>CHI!V$53</f>
        <v>784.78637263861992</v>
      </c>
      <c r="W62" s="204">
        <f>CHI!W$53</f>
        <v>882.01481019180574</v>
      </c>
      <c r="X62" s="204">
        <f>CHI!X$53</f>
        <v>682.15333293356048</v>
      </c>
      <c r="Y62" s="204">
        <f>CHI!Y$53</f>
        <v>694.36691506699094</v>
      </c>
    </row>
    <row r="63" spans="1:25" ht="12" customHeight="1" x14ac:dyDescent="0.25">
      <c r="A63" s="18" t="s">
        <v>49</v>
      </c>
      <c r="B63" s="204">
        <f>CHI!B$54</f>
        <v>107.94547416748161</v>
      </c>
      <c r="C63" s="204">
        <f>CHI!C$54</f>
        <v>145.1407239983667</v>
      </c>
      <c r="D63" s="204">
        <f>CHI!D$54</f>
        <v>74.009224310705406</v>
      </c>
      <c r="E63" s="204">
        <f>CHI!E$54</f>
        <v>27.942825538339729</v>
      </c>
      <c r="F63" s="204">
        <f>CHI!F$54</f>
        <v>69.358794249868055</v>
      </c>
      <c r="G63" s="204">
        <f>CHI!G$54</f>
        <v>130.99991438655309</v>
      </c>
      <c r="H63" s="204">
        <f>CHI!H$54</f>
        <v>154.2575171912822</v>
      </c>
      <c r="I63" s="204">
        <f>CHI!I$54</f>
        <v>199.04167238644061</v>
      </c>
      <c r="J63" s="204">
        <f>CHI!J$54</f>
        <v>141.28669695410781</v>
      </c>
      <c r="K63" s="204">
        <f>CHI!K$54</f>
        <v>155.58172094407979</v>
      </c>
      <c r="L63" s="204">
        <f>CHI!L$54</f>
        <v>106.2734419044245</v>
      </c>
      <c r="M63" s="204">
        <f>CHI!M$54</f>
        <v>79.16199880972934</v>
      </c>
      <c r="N63" s="204">
        <f>CHI!N$54</f>
        <v>189.6961450013288</v>
      </c>
      <c r="O63" s="204">
        <f>CHI!O$54</f>
        <v>310.82631490504798</v>
      </c>
      <c r="P63" s="204">
        <f>CHI!P$54</f>
        <v>229.7259526008983</v>
      </c>
      <c r="Q63" s="204">
        <f>CHI!Q$54</f>
        <v>175.232818030755</v>
      </c>
      <c r="R63" s="204">
        <f>CHI!R$54</f>
        <v>64.695630962831117</v>
      </c>
      <c r="S63" s="204">
        <f>CHI!S$54</f>
        <v>142.61126612758201</v>
      </c>
      <c r="T63" s="204">
        <f>CHI!T$54</f>
        <v>88.009823622622037</v>
      </c>
      <c r="U63" s="204">
        <f>CHI!U$54</f>
        <v>135.60994430720939</v>
      </c>
      <c r="V63" s="204">
        <f>CHI!V$54</f>
        <v>211.04844576912421</v>
      </c>
      <c r="W63" s="204">
        <f>CHI!W$54</f>
        <v>174.4391249284391</v>
      </c>
      <c r="X63" s="204">
        <f>CHI!X$54</f>
        <v>263.82950997045492</v>
      </c>
      <c r="Y63" s="204">
        <f>CHI!Y$54</f>
        <v>254.12677514884251</v>
      </c>
    </row>
    <row r="64" spans="1:25" ht="12" customHeight="1" x14ac:dyDescent="0.25">
      <c r="A64" s="18" t="s">
        <v>50</v>
      </c>
      <c r="B64" s="204">
        <f>CHI!B$55</f>
        <v>101.4568451200053</v>
      </c>
      <c r="C64" s="204">
        <f>CHI!C$55</f>
        <v>115.5977501476459</v>
      </c>
      <c r="D64" s="204">
        <f>CHI!D$55</f>
        <v>114.2218738284554</v>
      </c>
      <c r="E64" s="204">
        <f>CHI!E$55</f>
        <v>131.23748578827369</v>
      </c>
      <c r="F64" s="204">
        <f>CHI!F$55</f>
        <v>131.42099461201451</v>
      </c>
      <c r="G64" s="204">
        <f>CHI!G$55</f>
        <v>139.02079029279761</v>
      </c>
      <c r="H64" s="204">
        <f>CHI!H$55</f>
        <v>153.94010770164419</v>
      </c>
      <c r="I64" s="204">
        <f>CHI!I$55</f>
        <v>138.73329578870181</v>
      </c>
      <c r="J64" s="204">
        <f>CHI!J$55</f>
        <v>134.1484614686172</v>
      </c>
      <c r="K64" s="204">
        <f>CHI!K$55</f>
        <v>139.64638266065961</v>
      </c>
      <c r="L64" s="204">
        <f>CHI!L$55</f>
        <v>164.56465077496591</v>
      </c>
      <c r="M64" s="204">
        <f>CHI!M$55</f>
        <v>168.3588743869357</v>
      </c>
      <c r="N64" s="204">
        <f>CHI!N$55</f>
        <v>175.6648499344623</v>
      </c>
      <c r="O64" s="204">
        <f>CHI!O$55</f>
        <v>151.90292300659539</v>
      </c>
      <c r="P64" s="204">
        <f>CHI!P$55</f>
        <v>166.09582497372691</v>
      </c>
      <c r="Q64" s="204">
        <f>CHI!Q$55</f>
        <v>162.80214005923381</v>
      </c>
      <c r="R64" s="204">
        <f>CHI!R$55</f>
        <v>161.21381484666091</v>
      </c>
      <c r="S64" s="204">
        <f>CHI!S$55</f>
        <v>169.7215056845323</v>
      </c>
      <c r="T64" s="204">
        <f>CHI!T$55</f>
        <v>158.20913346708701</v>
      </c>
      <c r="U64" s="204">
        <f>CHI!U$55</f>
        <v>156.22910098404509</v>
      </c>
      <c r="V64" s="204">
        <f>CHI!V$55</f>
        <v>159.18840164325979</v>
      </c>
      <c r="W64" s="204">
        <f>CHI!W$55</f>
        <v>153.4895385497278</v>
      </c>
      <c r="X64" s="204">
        <f>CHI!X$55</f>
        <v>99.947453902741927</v>
      </c>
      <c r="Y64" s="204">
        <f>CHI!Y$55</f>
        <v>99.290690464110497</v>
      </c>
    </row>
    <row r="65" spans="1:25" ht="12" customHeight="1" x14ac:dyDescent="0.25">
      <c r="A65" s="19" t="s">
        <v>20</v>
      </c>
      <c r="B65" s="205">
        <f>NMM!B$51</f>
        <v>576.63267411865854</v>
      </c>
      <c r="C65" s="205">
        <f>NMM!C$51</f>
        <v>629.03800515907142</v>
      </c>
      <c r="D65" s="205">
        <f>NMM!D$51</f>
        <v>651.83826311263954</v>
      </c>
      <c r="E65" s="205">
        <f>NMM!E$51</f>
        <v>675.06844368013753</v>
      </c>
      <c r="F65" s="205">
        <f>NMM!F$51</f>
        <v>645.07532244196057</v>
      </c>
      <c r="G65" s="205">
        <f>NMM!G$51</f>
        <v>636.72863284608763</v>
      </c>
      <c r="H65" s="205">
        <f>NMM!H$51</f>
        <v>614.28727429062758</v>
      </c>
      <c r="I65" s="205">
        <f>NMM!I$51</f>
        <v>625.56147893379205</v>
      </c>
      <c r="J65" s="205">
        <f>NMM!J$51</f>
        <v>646.85907136715377</v>
      </c>
      <c r="K65" s="205">
        <f>NMM!K$51</f>
        <v>456.1948409286328</v>
      </c>
      <c r="L65" s="205">
        <f>NMM!L$51</f>
        <v>444.00085984522781</v>
      </c>
      <c r="M65" s="205">
        <f>NMM!M$51</f>
        <v>436.934135855546</v>
      </c>
      <c r="N65" s="205">
        <f>NMM!N$51</f>
        <v>380.53043852106623</v>
      </c>
      <c r="O65" s="205">
        <f>NMM!O$51</f>
        <v>399.86517626827163</v>
      </c>
      <c r="P65" s="205">
        <f>NMM!P$51</f>
        <v>450.91986242476361</v>
      </c>
      <c r="Q65" s="205">
        <f>NMM!Q$51</f>
        <v>488.37420464316421</v>
      </c>
      <c r="R65" s="205">
        <f>NMM!R$51</f>
        <v>538.37687016337054</v>
      </c>
      <c r="S65" s="205">
        <f>NMM!S$51</f>
        <v>545.31820482719274</v>
      </c>
      <c r="T65" s="205">
        <f>NMM!T$51</f>
        <v>577.04594576182751</v>
      </c>
      <c r="U65" s="205">
        <f>NMM!U$51</f>
        <v>609.91213479048179</v>
      </c>
      <c r="V65" s="205">
        <f>NMM!V$51</f>
        <v>553.95285752248299</v>
      </c>
      <c r="W65" s="205">
        <f>NMM!W$51</f>
        <v>590.48200627922256</v>
      </c>
      <c r="X65" s="205">
        <f>NMM!X$51</f>
        <v>518.94352323147416</v>
      </c>
      <c r="Y65" s="205">
        <f>NMM!Y$51</f>
        <v>348.80116938456081</v>
      </c>
    </row>
    <row r="66" spans="1:25" ht="12" customHeight="1" x14ac:dyDescent="0.25">
      <c r="A66" s="18" t="s">
        <v>51</v>
      </c>
      <c r="B66" s="204">
        <f>NMM!B$52</f>
        <v>310.98100000000011</v>
      </c>
      <c r="C66" s="204">
        <f>NMM!C$52</f>
        <v>304.77251090499988</v>
      </c>
      <c r="D66" s="204">
        <f>NMM!D$52</f>
        <v>315.62417482787549</v>
      </c>
      <c r="E66" s="204">
        <f>NMM!E$52</f>
        <v>306.07918880951883</v>
      </c>
      <c r="F66" s="204">
        <f>NMM!F$52</f>
        <v>309.8330899502476</v>
      </c>
      <c r="G66" s="204">
        <f>NMM!G$52</f>
        <v>288.66658170089721</v>
      </c>
      <c r="H66" s="204">
        <f>NMM!H$52</f>
        <v>294.13887240012161</v>
      </c>
      <c r="I66" s="204">
        <f>NMM!I$52</f>
        <v>288.34898734389219</v>
      </c>
      <c r="J66" s="204">
        <f>NMM!J$52</f>
        <v>305.24216263508589</v>
      </c>
      <c r="K66" s="204">
        <f>NMM!K$52</f>
        <v>226.75487721860389</v>
      </c>
      <c r="L66" s="204">
        <f>NMM!L$52</f>
        <v>177.92026860786351</v>
      </c>
      <c r="M66" s="204">
        <f>NMM!M$52</f>
        <v>145.79602012609641</v>
      </c>
      <c r="N66" s="204">
        <f>NMM!N$52</f>
        <v>158.91443602602649</v>
      </c>
      <c r="O66" s="204">
        <f>NMM!O$52</f>
        <v>173.66541365844211</v>
      </c>
      <c r="P66" s="204">
        <f>NMM!P$52</f>
        <v>190.50251363723211</v>
      </c>
      <c r="Q66" s="204">
        <f>NMM!Q$52</f>
        <v>210.64474378177161</v>
      </c>
      <c r="R66" s="204">
        <f>NMM!R$52</f>
        <v>217.15593788369301</v>
      </c>
      <c r="S66" s="204">
        <f>NMM!S$52</f>
        <v>268.01303868370212</v>
      </c>
      <c r="T66" s="204">
        <f>NMM!T$52</f>
        <v>146.83197718081831</v>
      </c>
      <c r="U66" s="204">
        <f>NMM!U$52</f>
        <v>209.5991577617504</v>
      </c>
      <c r="V66" s="204">
        <f>NMM!V$52</f>
        <v>201.9248050346163</v>
      </c>
      <c r="W66" s="204">
        <f>NMM!W$52</f>
        <v>219.72753943886991</v>
      </c>
      <c r="X66" s="204">
        <f>NMM!X$52</f>
        <v>194.27923895100869</v>
      </c>
      <c r="Y66" s="204">
        <f>NMM!Y$52</f>
        <v>161.20936744447459</v>
      </c>
    </row>
    <row r="67" spans="1:25" ht="12" customHeight="1" x14ac:dyDescent="0.25">
      <c r="A67" s="18" t="s">
        <v>52</v>
      </c>
      <c r="B67" s="204">
        <f>NMM!B$53</f>
        <v>160.33778787144249</v>
      </c>
      <c r="C67" s="204">
        <f>NMM!C$53</f>
        <v>225.28036753058089</v>
      </c>
      <c r="D67" s="204">
        <f>NMM!D$53</f>
        <v>234.8555094207583</v>
      </c>
      <c r="E67" s="204">
        <f>NMM!E$53</f>
        <v>280.07644717108212</v>
      </c>
      <c r="F67" s="204">
        <f>NMM!F$53</f>
        <v>251.34156160072749</v>
      </c>
      <c r="G67" s="204">
        <f>NMM!G$53</f>
        <v>250.22299808715019</v>
      </c>
      <c r="H67" s="204">
        <f>NMM!H$53</f>
        <v>228.5067079478732</v>
      </c>
      <c r="I67" s="204">
        <f>NMM!I$53</f>
        <v>246.15605534285811</v>
      </c>
      <c r="J67" s="204">
        <f>NMM!J$53</f>
        <v>241.66233029531259</v>
      </c>
      <c r="K67" s="204">
        <f>NMM!K$53</f>
        <v>145.27318868318409</v>
      </c>
      <c r="L67" s="204">
        <f>NMM!L$53</f>
        <v>184.09575929176151</v>
      </c>
      <c r="M67" s="204">
        <f>NMM!M$53</f>
        <v>202.6950473230294</v>
      </c>
      <c r="N67" s="204">
        <f>NMM!N$53</f>
        <v>138.05603331071231</v>
      </c>
      <c r="O67" s="204">
        <f>NMM!O$53</f>
        <v>146.01246112923579</v>
      </c>
      <c r="P67" s="204">
        <f>NMM!P$53</f>
        <v>182.94277659981751</v>
      </c>
      <c r="Q67" s="204">
        <f>NMM!Q$53</f>
        <v>200.4265220264468</v>
      </c>
      <c r="R67" s="204">
        <f>NMM!R$53</f>
        <v>243.4414952471835</v>
      </c>
      <c r="S67" s="204">
        <f>NMM!S$53</f>
        <v>204.3007023163137</v>
      </c>
      <c r="T67" s="204">
        <f>NMM!T$53</f>
        <v>339.28328493806919</v>
      </c>
      <c r="U67" s="204">
        <f>NMM!U$53</f>
        <v>310.34228615374332</v>
      </c>
      <c r="V67" s="204">
        <f>NMM!V$53</f>
        <v>269.84281154783758</v>
      </c>
      <c r="W67" s="204">
        <f>NMM!W$53</f>
        <v>296.15717693863502</v>
      </c>
      <c r="X67" s="204">
        <f>NMM!X$53</f>
        <v>262.53314842081551</v>
      </c>
      <c r="Y67" s="204">
        <f>NMM!Y$53</f>
        <v>110.8118092327081</v>
      </c>
    </row>
    <row r="68" spans="1:25" ht="12" customHeight="1" x14ac:dyDescent="0.25">
      <c r="A68" s="18" t="s">
        <v>60</v>
      </c>
      <c r="B68" s="204">
        <f>NMM!B$54</f>
        <v>105.3138862472159</v>
      </c>
      <c r="C68" s="204">
        <f>NMM!C$54</f>
        <v>98.985126723490652</v>
      </c>
      <c r="D68" s="204">
        <f>NMM!D$54</f>
        <v>101.35857886400569</v>
      </c>
      <c r="E68" s="204">
        <f>NMM!E$54</f>
        <v>88.9128076995367</v>
      </c>
      <c r="F68" s="204">
        <f>NMM!F$54</f>
        <v>83.900670890985424</v>
      </c>
      <c r="G68" s="204">
        <f>NMM!G$54</f>
        <v>97.839053058040278</v>
      </c>
      <c r="H68" s="204">
        <f>NMM!H$54</f>
        <v>91.64169394263277</v>
      </c>
      <c r="I68" s="204">
        <f>NMM!I$54</f>
        <v>91.056436247041646</v>
      </c>
      <c r="J68" s="204">
        <f>NMM!J$54</f>
        <v>99.954578436755369</v>
      </c>
      <c r="K68" s="204">
        <f>NMM!K$54</f>
        <v>84.166775026844832</v>
      </c>
      <c r="L68" s="204">
        <f>NMM!L$54</f>
        <v>81.984831945602835</v>
      </c>
      <c r="M68" s="204">
        <f>NMM!M$54</f>
        <v>88.443068406420196</v>
      </c>
      <c r="N68" s="204">
        <f>NMM!N$54</f>
        <v>83.5599691843274</v>
      </c>
      <c r="O68" s="204">
        <f>NMM!O$54</f>
        <v>80.18730148059376</v>
      </c>
      <c r="P68" s="204">
        <f>NMM!P$54</f>
        <v>77.474572187713974</v>
      </c>
      <c r="Q68" s="204">
        <f>NMM!Q$54</f>
        <v>77.302938834945778</v>
      </c>
      <c r="R68" s="204">
        <f>NMM!R$54</f>
        <v>77.779437032494016</v>
      </c>
      <c r="S68" s="204">
        <f>NMM!S$54</f>
        <v>73.004463827176934</v>
      </c>
      <c r="T68" s="204">
        <f>NMM!T$54</f>
        <v>90.930683642940039</v>
      </c>
      <c r="U68" s="204">
        <f>NMM!U$54</f>
        <v>89.970690874988122</v>
      </c>
      <c r="V68" s="204">
        <f>NMM!V$54</f>
        <v>82.185240940029047</v>
      </c>
      <c r="W68" s="204">
        <f>NMM!W$54</f>
        <v>74.597289901717673</v>
      </c>
      <c r="X68" s="204">
        <f>NMM!X$54</f>
        <v>62.131135859649888</v>
      </c>
      <c r="Y68" s="204">
        <f>NMM!Y$54</f>
        <v>76.779992707378113</v>
      </c>
    </row>
    <row r="69" spans="1:25" ht="12" customHeight="1" x14ac:dyDescent="0.25">
      <c r="A69" s="19" t="s">
        <v>21</v>
      </c>
      <c r="B69" s="205">
        <f>PPA!B$52</f>
        <v>163.88839208942386</v>
      </c>
      <c r="C69" s="205">
        <f>PPA!C$52</f>
        <v>167.03877901977646</v>
      </c>
      <c r="D69" s="205">
        <f>PPA!D$52</f>
        <v>174.55812553740321</v>
      </c>
      <c r="E69" s="205">
        <f>PPA!E$52</f>
        <v>178.98641444539984</v>
      </c>
      <c r="F69" s="205">
        <f>PPA!F$52</f>
        <v>169.44213241616507</v>
      </c>
      <c r="G69" s="205">
        <f>PPA!G$52</f>
        <v>170.22553740326742</v>
      </c>
      <c r="H69" s="205">
        <f>PPA!H$52</f>
        <v>175.32003439380918</v>
      </c>
      <c r="I69" s="205">
        <f>PPA!I$52</f>
        <v>160.94393809114356</v>
      </c>
      <c r="J69" s="205">
        <f>PPA!J$52</f>
        <v>166.64514187446258</v>
      </c>
      <c r="K69" s="205">
        <f>PPA!K$52</f>
        <v>137.22656921754083</v>
      </c>
      <c r="L69" s="205">
        <f>PPA!L$52</f>
        <v>158.51960447119515</v>
      </c>
      <c r="M69" s="205">
        <f>PPA!M$52</f>
        <v>156.56577815993126</v>
      </c>
      <c r="N69" s="205">
        <f>PPA!N$52</f>
        <v>170.61711092003435</v>
      </c>
      <c r="O69" s="205">
        <f>PPA!O$52</f>
        <v>195.02012037833191</v>
      </c>
      <c r="P69" s="205">
        <f>PPA!P$52</f>
        <v>199.81848667239893</v>
      </c>
      <c r="Q69" s="205">
        <f>PPA!Q$52</f>
        <v>190.73989681857267</v>
      </c>
      <c r="R69" s="205">
        <f>PPA!R$52</f>
        <v>204.57489251934655</v>
      </c>
      <c r="S69" s="205">
        <f>PPA!S$52</f>
        <v>238.82030152939896</v>
      </c>
      <c r="T69" s="205">
        <f>PPA!T$52</f>
        <v>229.26150833704548</v>
      </c>
      <c r="U69" s="205">
        <f>PPA!U$52</f>
        <v>244.53817900130548</v>
      </c>
      <c r="V69" s="205">
        <f>PPA!V$52</f>
        <v>246.8713677402128</v>
      </c>
      <c r="W69" s="205">
        <f>PPA!W$52</f>
        <v>253.55380634072881</v>
      </c>
      <c r="X69" s="205">
        <f>PPA!X$52</f>
        <v>248.51498709929055</v>
      </c>
      <c r="Y69" s="205">
        <f>PPA!Y$52</f>
        <v>236.90887642131082</v>
      </c>
    </row>
    <row r="70" spans="1:25" ht="12" customHeight="1" x14ac:dyDescent="0.25">
      <c r="A70" s="18" t="s">
        <v>54</v>
      </c>
      <c r="B70" s="204">
        <f>PPA!B$53</f>
        <v>0</v>
      </c>
      <c r="C70" s="204">
        <f>PPA!C$53</f>
        <v>0</v>
      </c>
      <c r="D70" s="204">
        <f>PPA!D$53</f>
        <v>0</v>
      </c>
      <c r="E70" s="204">
        <f>PPA!E$53</f>
        <v>0</v>
      </c>
      <c r="F70" s="204">
        <f>PPA!F$53</f>
        <v>0</v>
      </c>
      <c r="G70" s="204">
        <f>PPA!G$53</f>
        <v>0</v>
      </c>
      <c r="H70" s="204">
        <f>PPA!H$53</f>
        <v>0</v>
      </c>
      <c r="I70" s="204">
        <f>PPA!I$53</f>
        <v>0</v>
      </c>
      <c r="J70" s="204">
        <f>PPA!J$53</f>
        <v>0</v>
      </c>
      <c r="K70" s="204">
        <f>PPA!K$53</f>
        <v>0</v>
      </c>
      <c r="L70" s="204">
        <f>PPA!L$53</f>
        <v>0</v>
      </c>
      <c r="M70" s="204">
        <f>PPA!M$53</f>
        <v>0</v>
      </c>
      <c r="N70" s="204">
        <f>PPA!N$53</f>
        <v>0</v>
      </c>
      <c r="O70" s="204">
        <f>PPA!O$53</f>
        <v>0</v>
      </c>
      <c r="P70" s="204">
        <f>PPA!P$53</f>
        <v>0</v>
      </c>
      <c r="Q70" s="204">
        <f>PPA!Q$53</f>
        <v>0</v>
      </c>
      <c r="R70" s="204">
        <f>PPA!R$53</f>
        <v>0</v>
      </c>
      <c r="S70" s="204">
        <f>PPA!S$53</f>
        <v>0</v>
      </c>
      <c r="T70" s="204">
        <f>PPA!T$53</f>
        <v>0</v>
      </c>
      <c r="U70" s="204">
        <f>PPA!U$53</f>
        <v>0</v>
      </c>
      <c r="V70" s="204">
        <f>PPA!V$53</f>
        <v>12.782148276254389</v>
      </c>
      <c r="W70" s="204">
        <f>PPA!W$53</f>
        <v>14.42632493341948</v>
      </c>
      <c r="X70" s="204">
        <f>PPA!X$53</f>
        <v>14.74047621520462</v>
      </c>
      <c r="Y70" s="204">
        <f>PPA!Y$53</f>
        <v>9.9242219986664342</v>
      </c>
    </row>
    <row r="71" spans="1:25" ht="12" customHeight="1" x14ac:dyDescent="0.25">
      <c r="A71" s="18" t="s">
        <v>61</v>
      </c>
      <c r="B71" s="204">
        <f>PPA!B$54</f>
        <v>136.01600467418629</v>
      </c>
      <c r="C71" s="204">
        <f>PPA!C$54</f>
        <v>138.63060744123601</v>
      </c>
      <c r="D71" s="204">
        <f>PPA!D$54</f>
        <v>144.87114380899959</v>
      </c>
      <c r="E71" s="204">
        <f>PPA!E$54</f>
        <v>148.54631663319859</v>
      </c>
      <c r="F71" s="204">
        <f>PPA!F$54</f>
        <v>140.62522415953629</v>
      </c>
      <c r="G71" s="204">
        <f>PPA!G$54</f>
        <v>141.27539599311771</v>
      </c>
      <c r="H71" s="204">
        <f>PPA!H$54</f>
        <v>145.50347534421701</v>
      </c>
      <c r="I71" s="204">
        <f>PPA!I$54</f>
        <v>133.57231196546479</v>
      </c>
      <c r="J71" s="204">
        <f>PPA!J$54</f>
        <v>138.3039158975925</v>
      </c>
      <c r="K71" s="204">
        <f>PPA!K$54</f>
        <v>113.888539890801</v>
      </c>
      <c r="L71" s="204">
        <f>PPA!L$54</f>
        <v>131.56028311596111</v>
      </c>
      <c r="M71" s="204">
        <f>PPA!M$54</f>
        <v>129.93874271705101</v>
      </c>
      <c r="N71" s="204">
        <f>PPA!N$54</f>
        <v>141.60037486811819</v>
      </c>
      <c r="O71" s="204">
        <f>PPA!O$54</f>
        <v>161.85318109940351</v>
      </c>
      <c r="P71" s="204">
        <f>PPA!P$54</f>
        <v>165.83549250023879</v>
      </c>
      <c r="Q71" s="204">
        <f>PPA!Q$54</f>
        <v>158.9662271902169</v>
      </c>
      <c r="R71" s="204">
        <f>PPA!R$54</f>
        <v>174.25818286041849</v>
      </c>
      <c r="S71" s="204">
        <f>PPA!S$54</f>
        <v>206.90093590410041</v>
      </c>
      <c r="T71" s="204">
        <f>PPA!T$54</f>
        <v>196.8405663288292</v>
      </c>
      <c r="U71" s="204">
        <f>PPA!U$54</f>
        <v>211.60849523327261</v>
      </c>
      <c r="V71" s="204">
        <f>PPA!V$54</f>
        <v>205.18886597203141</v>
      </c>
      <c r="W71" s="204">
        <f>PPA!W$54</f>
        <v>208.04168796124071</v>
      </c>
      <c r="X71" s="204">
        <f>PPA!X$54</f>
        <v>206.39321729470981</v>
      </c>
      <c r="Y71" s="204">
        <f>PPA!Y$54</f>
        <v>200.8821180125187</v>
      </c>
    </row>
    <row r="72" spans="1:25" ht="12" customHeight="1" x14ac:dyDescent="0.25">
      <c r="A72" s="18" t="s">
        <v>62</v>
      </c>
      <c r="B72" s="204">
        <f>PPA!B$55</f>
        <v>27.872387415237561</v>
      </c>
      <c r="C72" s="204">
        <f>PPA!C$55</f>
        <v>28.40817157854045</v>
      </c>
      <c r="D72" s="204">
        <f>PPA!D$55</f>
        <v>29.686981728403619</v>
      </c>
      <c r="E72" s="204">
        <f>PPA!E$55</f>
        <v>30.440097812201259</v>
      </c>
      <c r="F72" s="204">
        <f>PPA!F$55</f>
        <v>28.816908256628789</v>
      </c>
      <c r="G72" s="204">
        <f>PPA!G$55</f>
        <v>28.950141410149708</v>
      </c>
      <c r="H72" s="204">
        <f>PPA!H$55</f>
        <v>29.816559049592161</v>
      </c>
      <c r="I72" s="204">
        <f>PPA!I$55</f>
        <v>27.37162612567878</v>
      </c>
      <c r="J72" s="204">
        <f>PPA!J$55</f>
        <v>28.341225976870071</v>
      </c>
      <c r="K72" s="204">
        <f>PPA!K$55</f>
        <v>23.338029326739822</v>
      </c>
      <c r="L72" s="204">
        <f>PPA!L$55</f>
        <v>26.959321355234049</v>
      </c>
      <c r="M72" s="204">
        <f>PPA!M$55</f>
        <v>26.627035442880231</v>
      </c>
      <c r="N72" s="204">
        <f>PPA!N$55</f>
        <v>29.016736051916151</v>
      </c>
      <c r="O72" s="204">
        <f>PPA!O$55</f>
        <v>33.166939278928389</v>
      </c>
      <c r="P72" s="204">
        <f>PPA!P$55</f>
        <v>33.982994172160133</v>
      </c>
      <c r="Q72" s="204">
        <f>PPA!Q$55</f>
        <v>31.77366962835578</v>
      </c>
      <c r="R72" s="204">
        <f>PPA!R$55</f>
        <v>30.316709658928058</v>
      </c>
      <c r="S72" s="204">
        <f>PPA!S$55</f>
        <v>31.91936562529856</v>
      </c>
      <c r="T72" s="204">
        <f>PPA!T$55</f>
        <v>32.420942008216286</v>
      </c>
      <c r="U72" s="204">
        <f>PPA!U$55</f>
        <v>32.929683768032859</v>
      </c>
      <c r="V72" s="204">
        <f>PPA!V$55</f>
        <v>28.90035349192701</v>
      </c>
      <c r="W72" s="204">
        <f>PPA!W$55</f>
        <v>31.0857934460686</v>
      </c>
      <c r="X72" s="204">
        <f>PPA!X$55</f>
        <v>27.381293589376131</v>
      </c>
      <c r="Y72" s="204">
        <f>PPA!Y$55</f>
        <v>26.102536410125669</v>
      </c>
    </row>
    <row r="73" spans="1:25" ht="12" customHeight="1" x14ac:dyDescent="0.25">
      <c r="A73" s="20" t="s">
        <v>63</v>
      </c>
      <c r="B73" s="206">
        <f>FBT!B$12</f>
        <v>474.2153052450559</v>
      </c>
      <c r="C73" s="206">
        <f>FBT!C$12</f>
        <v>592.05717970765261</v>
      </c>
      <c r="D73" s="206">
        <f>FBT!D$12</f>
        <v>596.10541702493538</v>
      </c>
      <c r="E73" s="206">
        <f>FBT!E$12</f>
        <v>555.66552020636277</v>
      </c>
      <c r="F73" s="206">
        <f>FBT!F$12</f>
        <v>526.65090283748918</v>
      </c>
      <c r="G73" s="206">
        <f>FBT!G$12</f>
        <v>458.44892519346507</v>
      </c>
      <c r="H73" s="206">
        <f>FBT!H$12</f>
        <v>467.70352536543419</v>
      </c>
      <c r="I73" s="206">
        <f>FBT!I$12</f>
        <v>416.04531384350821</v>
      </c>
      <c r="J73" s="206">
        <f>FBT!J$12</f>
        <v>454.44453998280312</v>
      </c>
      <c r="K73" s="206">
        <f>FBT!K$12</f>
        <v>398.55442820292342</v>
      </c>
      <c r="L73" s="206">
        <f>FBT!L$12</f>
        <v>411.76371453138432</v>
      </c>
      <c r="M73" s="206">
        <f>FBT!M$12</f>
        <v>416.46044711951828</v>
      </c>
      <c r="N73" s="206">
        <f>FBT!N$12</f>
        <v>470.14806534823731</v>
      </c>
      <c r="O73" s="206">
        <f>FBT!O$12</f>
        <v>550.55494411006021</v>
      </c>
      <c r="P73" s="206">
        <f>FBT!P$12</f>
        <v>566.1506448839209</v>
      </c>
      <c r="Q73" s="206">
        <f>FBT!Q$12</f>
        <v>585.75184866723976</v>
      </c>
      <c r="R73" s="206">
        <f>FBT!R$12</f>
        <v>586.04660361134984</v>
      </c>
      <c r="S73" s="206">
        <f>FBT!S$12</f>
        <v>618.66419150668435</v>
      </c>
      <c r="T73" s="206">
        <f>FBT!T$12</f>
        <v>659.35339446056105</v>
      </c>
      <c r="U73" s="206">
        <f>FBT!U$12</f>
        <v>664.35978605724904</v>
      </c>
      <c r="V73" s="206">
        <f>FBT!V$12</f>
        <v>690.33847154276327</v>
      </c>
      <c r="W73" s="206">
        <f>FBT!W$12</f>
        <v>725.99327305990209</v>
      </c>
      <c r="X73" s="206">
        <f>FBT!X$12</f>
        <v>682.12192759113327</v>
      </c>
      <c r="Y73" s="206">
        <f>FBT!Y$12</f>
        <v>666.30349442252532</v>
      </c>
    </row>
    <row r="74" spans="1:25" ht="12" customHeight="1" x14ac:dyDescent="0.25">
      <c r="A74" s="14" t="s">
        <v>64</v>
      </c>
      <c r="B74" s="204">
        <f>TRE!B$12</f>
        <v>86.022699914015476</v>
      </c>
      <c r="C74" s="204">
        <f>TRE!C$12</f>
        <v>112.34832330180571</v>
      </c>
      <c r="D74" s="204">
        <f>TRE!D$12</f>
        <v>125.34067067927769</v>
      </c>
      <c r="E74" s="204">
        <f>TRE!E$12</f>
        <v>140.3390369733448</v>
      </c>
      <c r="F74" s="204">
        <f>TRE!F$12</f>
        <v>139.6837489251935</v>
      </c>
      <c r="G74" s="204">
        <f>TRE!G$12</f>
        <v>140.2829750644884</v>
      </c>
      <c r="H74" s="204">
        <f>TRE!H$12</f>
        <v>150.36165090283751</v>
      </c>
      <c r="I74" s="204">
        <f>TRE!I$12</f>
        <v>150.20309544282031</v>
      </c>
      <c r="J74" s="204">
        <f>TRE!J$12</f>
        <v>150.18873602751501</v>
      </c>
      <c r="K74" s="204">
        <f>TRE!K$12</f>
        <v>119.4612209802236</v>
      </c>
      <c r="L74" s="204">
        <f>TRE!L$12</f>
        <v>137.71134995700771</v>
      </c>
      <c r="M74" s="204">
        <f>TRE!M$12</f>
        <v>138.04574376612209</v>
      </c>
      <c r="N74" s="204">
        <f>TRE!N$12</f>
        <v>175.90765262252791</v>
      </c>
      <c r="O74" s="204">
        <f>TRE!O$12</f>
        <v>208.9137575236457</v>
      </c>
      <c r="P74" s="204">
        <f>TRE!P$12</f>
        <v>195.4429062768701</v>
      </c>
      <c r="Q74" s="204">
        <f>TRE!Q$12</f>
        <v>210.24178847807389</v>
      </c>
      <c r="R74" s="204">
        <f>TRE!R$12</f>
        <v>226.69965606190891</v>
      </c>
      <c r="S74" s="204">
        <f>TRE!S$12</f>
        <v>236.50244112175969</v>
      </c>
      <c r="T74" s="204">
        <f>TRE!T$12</f>
        <v>240.57111127415229</v>
      </c>
      <c r="U74" s="204">
        <f>TRE!U$12</f>
        <v>231.7242400904793</v>
      </c>
      <c r="V74" s="204">
        <f>TRE!V$12</f>
        <v>209.64137832295319</v>
      </c>
      <c r="W74" s="204">
        <f>TRE!W$12</f>
        <v>238.55918742568849</v>
      </c>
      <c r="X74" s="204">
        <f>TRE!X$12</f>
        <v>229.69052045610451</v>
      </c>
      <c r="Y74" s="204">
        <f>TRE!Y$12</f>
        <v>229.5157370155226</v>
      </c>
    </row>
    <row r="75" spans="1:25" ht="12" customHeight="1" x14ac:dyDescent="0.25">
      <c r="A75" s="14" t="s">
        <v>65</v>
      </c>
      <c r="B75" s="204">
        <f>MAE!B$12</f>
        <v>173.05081685296639</v>
      </c>
      <c r="C75" s="204">
        <f>MAE!C$12</f>
        <v>197.0796216680998</v>
      </c>
      <c r="D75" s="204">
        <f>MAE!D$12</f>
        <v>203.83353396388651</v>
      </c>
      <c r="E75" s="204">
        <f>MAE!E$12</f>
        <v>221.9032674118659</v>
      </c>
      <c r="F75" s="204">
        <f>MAE!F$12</f>
        <v>225.99320722269991</v>
      </c>
      <c r="G75" s="204">
        <f>MAE!G$12</f>
        <v>277.3686156491832</v>
      </c>
      <c r="H75" s="204">
        <f>MAE!H$12</f>
        <v>271.53525365434223</v>
      </c>
      <c r="I75" s="204">
        <f>MAE!I$12</f>
        <v>271.14436801375763</v>
      </c>
      <c r="J75" s="204">
        <f>MAE!J$12</f>
        <v>245.76956147893381</v>
      </c>
      <c r="K75" s="204">
        <f>MAE!K$12</f>
        <v>232.28615649183149</v>
      </c>
      <c r="L75" s="204">
        <f>MAE!L$12</f>
        <v>256.62398968185721</v>
      </c>
      <c r="M75" s="204">
        <f>MAE!M$12</f>
        <v>265.52355975924331</v>
      </c>
      <c r="N75" s="204">
        <f>MAE!N$12</f>
        <v>309.34110060189158</v>
      </c>
      <c r="O75" s="204">
        <f>MAE!O$12</f>
        <v>384.66268271711101</v>
      </c>
      <c r="P75" s="204">
        <f>MAE!P$12</f>
        <v>383.38340498710232</v>
      </c>
      <c r="Q75" s="204">
        <f>MAE!Q$12</f>
        <v>387.25313843508172</v>
      </c>
      <c r="R75" s="204">
        <f>MAE!R$12</f>
        <v>405.75107480653469</v>
      </c>
      <c r="S75" s="204">
        <f>MAE!S$12</f>
        <v>437.74593176318092</v>
      </c>
      <c r="T75" s="204">
        <f>MAE!T$12</f>
        <v>443.96706079835332</v>
      </c>
      <c r="U75" s="204">
        <f>MAE!U$12</f>
        <v>447.03532710683612</v>
      </c>
      <c r="V75" s="204">
        <f>MAE!V$12</f>
        <v>473.38310542323848</v>
      </c>
      <c r="W75" s="204">
        <f>MAE!W$12</f>
        <v>528.8827768209153</v>
      </c>
      <c r="X75" s="204">
        <f>MAE!X$12</f>
        <v>513.47354340515392</v>
      </c>
      <c r="Y75" s="204">
        <f>MAE!Y$12</f>
        <v>534.17566511054292</v>
      </c>
    </row>
    <row r="76" spans="1:25" ht="12" customHeight="1" x14ac:dyDescent="0.25">
      <c r="A76" s="14" t="s">
        <v>66</v>
      </c>
      <c r="B76" s="204">
        <f>TEL!B$12</f>
        <v>65.825881341358553</v>
      </c>
      <c r="C76" s="204">
        <f>TEL!C$12</f>
        <v>70.84737747205503</v>
      </c>
      <c r="D76" s="204">
        <f>TEL!D$12</f>
        <v>67.820980223559758</v>
      </c>
      <c r="E76" s="204">
        <f>TEL!E$12</f>
        <v>57.930438521066201</v>
      </c>
      <c r="F76" s="204">
        <f>TEL!F$12</f>
        <v>48.552622527944962</v>
      </c>
      <c r="G76" s="204">
        <f>TEL!G$12</f>
        <v>43.095012897678423</v>
      </c>
      <c r="H76" s="204">
        <f>TEL!H$12</f>
        <v>30.868443680137581</v>
      </c>
      <c r="I76" s="204">
        <f>TEL!I$12</f>
        <v>26.211006018916581</v>
      </c>
      <c r="J76" s="204">
        <f>TEL!J$12</f>
        <v>23.244539982803101</v>
      </c>
      <c r="K76" s="204">
        <f>TEL!K$12</f>
        <v>19.267755803955289</v>
      </c>
      <c r="L76" s="204">
        <f>TEL!L$12</f>
        <v>22.702321582115211</v>
      </c>
      <c r="M76" s="204">
        <f>TEL!M$12</f>
        <v>22.759673258813411</v>
      </c>
      <c r="N76" s="204">
        <f>TEL!N$12</f>
        <v>27.491143594153051</v>
      </c>
      <c r="O76" s="204">
        <f>TEL!O$12</f>
        <v>34.420120378331902</v>
      </c>
      <c r="P76" s="204">
        <f>TEL!P$12</f>
        <v>36.904041272570943</v>
      </c>
      <c r="Q76" s="204">
        <f>TEL!Q$12</f>
        <v>40.699398108340503</v>
      </c>
      <c r="R76" s="204">
        <f>TEL!R$12</f>
        <v>41.950902837489252</v>
      </c>
      <c r="S76" s="204">
        <f>TEL!S$12</f>
        <v>41.348021778281982</v>
      </c>
      <c r="T76" s="204">
        <f>TEL!T$12</f>
        <v>42.787736910048608</v>
      </c>
      <c r="U76" s="204">
        <f>TEL!U$12</f>
        <v>40.324289464926679</v>
      </c>
      <c r="V76" s="204">
        <f>TEL!V$12</f>
        <v>34.929704932548113</v>
      </c>
      <c r="W76" s="204">
        <f>TEL!W$12</f>
        <v>37.991908956920703</v>
      </c>
      <c r="X76" s="204">
        <f>TEL!X$12</f>
        <v>33.180566584908007</v>
      </c>
      <c r="Y76" s="204">
        <f>TEL!Y$12</f>
        <v>24.88594394666973</v>
      </c>
    </row>
    <row r="77" spans="1:25" ht="12" customHeight="1" x14ac:dyDescent="0.25">
      <c r="A77" s="14" t="s">
        <v>67</v>
      </c>
      <c r="B77" s="204">
        <f>WWP!B$12</f>
        <v>64.397592433361993</v>
      </c>
      <c r="C77" s="204">
        <f>WWP!C$12</f>
        <v>64.662682717110911</v>
      </c>
      <c r="D77" s="204">
        <f>WWP!D$12</f>
        <v>62.396130696474629</v>
      </c>
      <c r="E77" s="204">
        <f>WWP!E$12</f>
        <v>56.68056749785039</v>
      </c>
      <c r="F77" s="204">
        <f>WWP!F$12</f>
        <v>56.415391229578688</v>
      </c>
      <c r="G77" s="204">
        <f>WWP!G$12</f>
        <v>56.023645743766117</v>
      </c>
      <c r="H77" s="204">
        <f>WWP!H$12</f>
        <v>50.578073946689592</v>
      </c>
      <c r="I77" s="204">
        <f>WWP!I$12</f>
        <v>59.952708512467751</v>
      </c>
      <c r="J77" s="204">
        <f>WWP!J$12</f>
        <v>54.839036973344797</v>
      </c>
      <c r="K77" s="204">
        <f>WWP!K$12</f>
        <v>27.393207222699921</v>
      </c>
      <c r="L77" s="204">
        <f>WWP!L$12</f>
        <v>34.647033533963892</v>
      </c>
      <c r="M77" s="204">
        <f>WWP!M$12</f>
        <v>39.641272570937232</v>
      </c>
      <c r="N77" s="204">
        <f>WWP!N$12</f>
        <v>48.946689595872733</v>
      </c>
      <c r="O77" s="204">
        <f>WWP!O$12</f>
        <v>62.625451418744632</v>
      </c>
      <c r="P77" s="204">
        <f>WWP!P$12</f>
        <v>55.397936371453127</v>
      </c>
      <c r="Q77" s="204">
        <f>WWP!Q$12</f>
        <v>61.335683576956143</v>
      </c>
      <c r="R77" s="204">
        <f>WWP!R$12</f>
        <v>73.925193465176278</v>
      </c>
      <c r="S77" s="204">
        <f>WWP!S$12</f>
        <v>96.533019964728737</v>
      </c>
      <c r="T77" s="204">
        <f>WWP!T$12</f>
        <v>124.9050381309771</v>
      </c>
      <c r="U77" s="204">
        <f>WWP!U$12</f>
        <v>120.6370197096462</v>
      </c>
      <c r="V77" s="204">
        <f>WWP!V$12</f>
        <v>116.9193581899096</v>
      </c>
      <c r="W77" s="204">
        <f>WWP!W$12</f>
        <v>151.12047638337711</v>
      </c>
      <c r="X77" s="204">
        <f>WWP!X$12</f>
        <v>133.80268921122391</v>
      </c>
      <c r="Y77" s="204">
        <f>WWP!Y$12</f>
        <v>132.73370498114849</v>
      </c>
    </row>
    <row r="78" spans="1:25" ht="12" customHeight="1" x14ac:dyDescent="0.25">
      <c r="A78" s="21" t="s">
        <v>68</v>
      </c>
      <c r="B78" s="207">
        <f>OIS!B$12</f>
        <v>133.5740326741182</v>
      </c>
      <c r="C78" s="207">
        <f>OIS!C$12</f>
        <v>142.44961306964871</v>
      </c>
      <c r="D78" s="207">
        <f>OIS!D$12</f>
        <v>155.43138435081741</v>
      </c>
      <c r="E78" s="207">
        <f>OIS!E$12</f>
        <v>172.9135855545999</v>
      </c>
      <c r="F78" s="207">
        <f>OIS!F$12</f>
        <v>141.9963026655202</v>
      </c>
      <c r="G78" s="207">
        <f>OIS!G$12</f>
        <v>128.78159931212431</v>
      </c>
      <c r="H78" s="207">
        <f>OIS!H$12</f>
        <v>148.51203783319099</v>
      </c>
      <c r="I78" s="207">
        <f>OIS!I$12</f>
        <v>128.0509888220121</v>
      </c>
      <c r="J78" s="207">
        <f>OIS!J$12</f>
        <v>154.78417884780811</v>
      </c>
      <c r="K78" s="207">
        <f>OIS!K$12</f>
        <v>167.34987102321591</v>
      </c>
      <c r="L78" s="207">
        <f>OIS!L$12</f>
        <v>174.1939810834053</v>
      </c>
      <c r="M78" s="207">
        <f>OIS!M$12</f>
        <v>246.63319002579539</v>
      </c>
      <c r="N78" s="207">
        <f>OIS!N$12</f>
        <v>338.01917454858119</v>
      </c>
      <c r="O78" s="207">
        <f>OIS!O$12</f>
        <v>457.48839208942309</v>
      </c>
      <c r="P78" s="207">
        <f>OIS!P$12</f>
        <v>462.74677558039519</v>
      </c>
      <c r="Q78" s="207">
        <f>OIS!Q$12</f>
        <v>487.23215821152218</v>
      </c>
      <c r="R78" s="207">
        <f>OIS!R$12</f>
        <v>522.52983662940676</v>
      </c>
      <c r="S78" s="207">
        <f>OIS!S$12</f>
        <v>557.3955588783657</v>
      </c>
      <c r="T78" s="207">
        <f>OIS!T$12</f>
        <v>634.26105247068108</v>
      </c>
      <c r="U78" s="207">
        <f>OIS!U$12</f>
        <v>635.36807867658251</v>
      </c>
      <c r="V78" s="207">
        <f>OIS!V$12</f>
        <v>641.05677460111303</v>
      </c>
      <c r="W78" s="207">
        <f>OIS!W$12</f>
        <v>698.56433011519744</v>
      </c>
      <c r="X78" s="207">
        <f>OIS!X$12</f>
        <v>651.41458755213409</v>
      </c>
      <c r="Y78" s="207">
        <f>OIS!Y$12</f>
        <v>570.45169984203676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1586.9519346517623</v>
      </c>
      <c r="C81" s="210">
        <v>1391.3321582115218</v>
      </c>
      <c r="D81" s="210">
        <v>1514.3736887360271</v>
      </c>
      <c r="E81" s="210">
        <v>1323.1895958727428</v>
      </c>
      <c r="F81" s="210">
        <v>1462.3172828890802</v>
      </c>
      <c r="G81" s="210">
        <v>2091.6164230438521</v>
      </c>
      <c r="H81" s="210">
        <v>2186.2162510748062</v>
      </c>
      <c r="I81" s="210">
        <v>2178.1063628546863</v>
      </c>
      <c r="J81" s="210">
        <v>1955.8959587274294</v>
      </c>
      <c r="K81" s="210">
        <v>1840.1559759243332</v>
      </c>
      <c r="L81" s="210">
        <v>1921.8985382631124</v>
      </c>
      <c r="M81" s="210">
        <v>1632.0765262252792</v>
      </c>
      <c r="N81" s="210">
        <v>1594.2655202063627</v>
      </c>
      <c r="O81" s="210">
        <v>1499.3841788478071</v>
      </c>
      <c r="P81" s="210">
        <v>1775.2301805674977</v>
      </c>
      <c r="Q81" s="210">
        <v>1855.7494411006014</v>
      </c>
      <c r="R81" s="210">
        <v>1821.1164230438519</v>
      </c>
      <c r="S81" s="210">
        <v>2146.3428202923469</v>
      </c>
      <c r="T81" s="210">
        <v>2176.6920894239038</v>
      </c>
      <c r="U81" s="210">
        <v>2084.5376612209802</v>
      </c>
      <c r="V81" s="210">
        <v>2197.2943250214958</v>
      </c>
      <c r="W81" s="210">
        <v>2380.1773000859839</v>
      </c>
      <c r="X81" s="210">
        <v>1803.0206362854683</v>
      </c>
      <c r="Y81" s="210">
        <v>2061.0233877901978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0</v>
      </c>
      <c r="N82" s="213">
        <v>0</v>
      </c>
      <c r="O82" s="213">
        <v>0.90765262252794487</v>
      </c>
      <c r="P82" s="213">
        <v>5.4456577815993112</v>
      </c>
      <c r="Q82" s="213">
        <v>13.61418744625967</v>
      </c>
      <c r="R82" s="213">
        <v>11.79896818572657</v>
      </c>
      <c r="S82" s="213">
        <v>4.5380911435941522</v>
      </c>
      <c r="T82" s="213">
        <v>0.90765262252794487</v>
      </c>
      <c r="U82" s="213">
        <v>10.89140154772141</v>
      </c>
      <c r="V82" s="213">
        <v>7.2608770421324156</v>
      </c>
      <c r="W82" s="213">
        <v>5.4456577815993112</v>
      </c>
      <c r="X82" s="213">
        <v>11.79896818572657</v>
      </c>
      <c r="Y82" s="213">
        <v>11.79896818572657</v>
      </c>
    </row>
    <row r="83" spans="1:25" ht="12" customHeight="1" x14ac:dyDescent="0.25">
      <c r="A83" s="14" t="s">
        <v>29</v>
      </c>
      <c r="B83" s="204">
        <v>1260.4901977644022</v>
      </c>
      <c r="C83" s="204">
        <v>1060.1197764402407</v>
      </c>
      <c r="D83" s="204">
        <v>1306.2911435941528</v>
      </c>
      <c r="E83" s="204">
        <v>1104.187016337059</v>
      </c>
      <c r="F83" s="204">
        <v>1140.9716251074808</v>
      </c>
      <c r="G83" s="204">
        <v>1732.0291487532245</v>
      </c>
      <c r="H83" s="204">
        <v>1847.2437661220979</v>
      </c>
      <c r="I83" s="204">
        <v>1786.1889079965608</v>
      </c>
      <c r="J83" s="204">
        <v>1604.3482373172831</v>
      </c>
      <c r="K83" s="204">
        <v>1516.8971625107476</v>
      </c>
      <c r="L83" s="204">
        <v>1560.0756663800514</v>
      </c>
      <c r="M83" s="204">
        <v>1222.8331900257951</v>
      </c>
      <c r="N83" s="204">
        <v>1140.4607050730867</v>
      </c>
      <c r="O83" s="204">
        <v>1105.0543422184005</v>
      </c>
      <c r="P83" s="204">
        <v>1275.0725709372311</v>
      </c>
      <c r="Q83" s="204">
        <v>1397.982201203783</v>
      </c>
      <c r="R83" s="204">
        <v>1321.9356835769561</v>
      </c>
      <c r="S83" s="204">
        <v>1584.6680137575233</v>
      </c>
      <c r="T83" s="204">
        <v>1688.2092003439382</v>
      </c>
      <c r="U83" s="204">
        <v>1577.7305245055891</v>
      </c>
      <c r="V83" s="204">
        <v>1640.78581255374</v>
      </c>
      <c r="W83" s="204">
        <v>1839.3920034393805</v>
      </c>
      <c r="X83" s="204">
        <v>1467.2534823731726</v>
      </c>
      <c r="Y83" s="204">
        <v>1592.1306964746345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3.4393809114359408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9.0379191745485805</v>
      </c>
      <c r="C85" s="204">
        <v>15.816337059329321</v>
      </c>
      <c r="D85" s="204">
        <v>2.259501289767841</v>
      </c>
      <c r="E85" s="204">
        <v>3.389251934651762</v>
      </c>
      <c r="F85" s="204">
        <v>66.231986242476353</v>
      </c>
      <c r="G85" s="204">
        <v>99.909200343938082</v>
      </c>
      <c r="H85" s="204">
        <v>114.5027515047291</v>
      </c>
      <c r="I85" s="204">
        <v>141.44453998280309</v>
      </c>
      <c r="J85" s="204">
        <v>144.8122957867584</v>
      </c>
      <c r="K85" s="204">
        <v>151.54772141014621</v>
      </c>
      <c r="L85" s="204">
        <v>177.36698194325021</v>
      </c>
      <c r="M85" s="204">
        <v>127.9736027515047</v>
      </c>
      <c r="N85" s="204">
        <v>122.3607910576096</v>
      </c>
      <c r="O85" s="204">
        <v>204.30877042132411</v>
      </c>
      <c r="P85" s="204">
        <v>200.94101461736889</v>
      </c>
      <c r="Q85" s="204">
        <v>289.62450558899388</v>
      </c>
      <c r="R85" s="204">
        <v>229.32261392949269</v>
      </c>
      <c r="S85" s="204">
        <v>276.61074806534822</v>
      </c>
      <c r="T85" s="204">
        <v>274.4067067927773</v>
      </c>
      <c r="U85" s="204">
        <v>272.20266552020638</v>
      </c>
      <c r="V85" s="204">
        <v>236.93748925193461</v>
      </c>
      <c r="W85" s="204">
        <v>281.01891659501291</v>
      </c>
      <c r="X85" s="204">
        <v>210.4886500429923</v>
      </c>
      <c r="Y85" s="204">
        <v>166.1692175408426</v>
      </c>
    </row>
    <row r="86" spans="1:25" ht="12" customHeight="1" x14ac:dyDescent="0.25">
      <c r="A86" s="18" t="s">
        <v>82</v>
      </c>
      <c r="B86" s="204">
        <v>135.56895958727429</v>
      </c>
      <c r="C86" s="204">
        <v>65.730352536543421</v>
      </c>
      <c r="D86" s="204">
        <v>99.622613929492687</v>
      </c>
      <c r="E86" s="204">
        <v>66.757437661220976</v>
      </c>
      <c r="F86" s="204">
        <v>99.622613929492687</v>
      </c>
      <c r="G86" s="204">
        <v>296.81375752364568</v>
      </c>
      <c r="H86" s="204">
        <v>129.4067067927773</v>
      </c>
      <c r="I86" s="204">
        <v>203.63998280309539</v>
      </c>
      <c r="J86" s="204">
        <v>60.189165950128967</v>
      </c>
      <c r="K86" s="204">
        <v>53.167067927772997</v>
      </c>
      <c r="L86" s="204">
        <v>178.56122098022351</v>
      </c>
      <c r="M86" s="204">
        <v>49.15451418744626</v>
      </c>
      <c r="N86" s="204">
        <v>17.05356835769561</v>
      </c>
      <c r="O86" s="204">
        <v>34.107222699914011</v>
      </c>
      <c r="P86" s="204">
        <v>6.0189165950128984</v>
      </c>
      <c r="Q86" s="204">
        <v>12.0378331900258</v>
      </c>
      <c r="R86" s="204">
        <v>11.27110920034394</v>
      </c>
      <c r="S86" s="204">
        <v>34.838091143594148</v>
      </c>
      <c r="T86" s="204">
        <v>7.1725709372312982</v>
      </c>
      <c r="U86" s="204">
        <v>0</v>
      </c>
      <c r="V86" s="204">
        <v>26.6408426483233</v>
      </c>
      <c r="W86" s="204">
        <v>22.542304385210659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507.92493551160783</v>
      </c>
      <c r="C88" s="204">
        <f t="shared" si="5"/>
        <v>431.19802235597592</v>
      </c>
      <c r="D88" s="204">
        <f t="shared" si="5"/>
        <v>396.63224419604467</v>
      </c>
      <c r="E88" s="204">
        <f t="shared" si="5"/>
        <v>279.40670679277696</v>
      </c>
      <c r="F88" s="204">
        <f t="shared" si="5"/>
        <v>293.97626827171132</v>
      </c>
      <c r="G88" s="204">
        <f t="shared" si="5"/>
        <v>367.83697334479825</v>
      </c>
      <c r="H88" s="204">
        <f t="shared" si="5"/>
        <v>543.00180567497864</v>
      </c>
      <c r="I88" s="204">
        <f t="shared" si="5"/>
        <v>329.61109200343958</v>
      </c>
      <c r="J88" s="204">
        <f t="shared" si="5"/>
        <v>348.04264832330182</v>
      </c>
      <c r="K88" s="204">
        <f t="shared" si="5"/>
        <v>345.14307824591538</v>
      </c>
      <c r="L88" s="204">
        <f t="shared" si="5"/>
        <v>275.22803095442816</v>
      </c>
      <c r="M88" s="204">
        <f t="shared" si="5"/>
        <v>280.29948409286305</v>
      </c>
      <c r="N88" s="204">
        <f t="shared" si="5"/>
        <v>313.88667239896813</v>
      </c>
      <c r="O88" s="204">
        <f t="shared" si="5"/>
        <v>193.52287188306104</v>
      </c>
      <c r="P88" s="204">
        <f t="shared" si="5"/>
        <v>368.91513327601024</v>
      </c>
      <c r="Q88" s="204">
        <f t="shared" si="5"/>
        <v>376.05614789337892</v>
      </c>
      <c r="R88" s="204">
        <f t="shared" si="5"/>
        <v>344.02467755803946</v>
      </c>
      <c r="S88" s="204">
        <f t="shared" si="5"/>
        <v>400.47626827171098</v>
      </c>
      <c r="T88" s="204">
        <f t="shared" si="5"/>
        <v>497.77351676698197</v>
      </c>
      <c r="U88" s="204">
        <f t="shared" si="5"/>
        <v>491.97093723129842</v>
      </c>
      <c r="V88" s="204">
        <f t="shared" si="5"/>
        <v>503.46139294926911</v>
      </c>
      <c r="W88" s="204">
        <f t="shared" si="5"/>
        <v>598.88607050730843</v>
      </c>
      <c r="X88" s="204">
        <f t="shared" si="5"/>
        <v>525.46646603611327</v>
      </c>
      <c r="Y88" s="204">
        <f t="shared" si="5"/>
        <v>666.57480653482389</v>
      </c>
    </row>
    <row r="89" spans="1:25" ht="12" customHeight="1" x14ac:dyDescent="0.25">
      <c r="A89" s="18" t="s">
        <v>83</v>
      </c>
      <c r="B89" s="204">
        <v>607.95838349097153</v>
      </c>
      <c r="C89" s="204">
        <v>547.37506448839201</v>
      </c>
      <c r="D89" s="204">
        <v>807.77678417884772</v>
      </c>
      <c r="E89" s="204">
        <v>754.6336199484092</v>
      </c>
      <c r="F89" s="204">
        <v>681.14075666380052</v>
      </c>
      <c r="G89" s="204">
        <v>964.02983662940665</v>
      </c>
      <c r="H89" s="204">
        <v>1060.332502149613</v>
      </c>
      <c r="I89" s="204">
        <v>1111.4932932072229</v>
      </c>
      <c r="J89" s="204">
        <v>1051.304127257094</v>
      </c>
      <c r="K89" s="204">
        <v>967.03929492691304</v>
      </c>
      <c r="L89" s="204">
        <v>928.91943250214956</v>
      </c>
      <c r="M89" s="204">
        <v>765.40558899398104</v>
      </c>
      <c r="N89" s="204">
        <v>687.15967325881343</v>
      </c>
      <c r="O89" s="204">
        <v>673.11547721410136</v>
      </c>
      <c r="P89" s="204">
        <v>699.19750644883925</v>
      </c>
      <c r="Q89" s="204">
        <v>720.26371453138427</v>
      </c>
      <c r="R89" s="204">
        <v>737.31728288907993</v>
      </c>
      <c r="S89" s="204">
        <v>872.74290627687014</v>
      </c>
      <c r="T89" s="204">
        <v>908.8564058469475</v>
      </c>
      <c r="U89" s="204">
        <v>813.55692175408421</v>
      </c>
      <c r="V89" s="204">
        <v>873.7460877042131</v>
      </c>
      <c r="W89" s="204">
        <v>936.9447119518486</v>
      </c>
      <c r="X89" s="204">
        <v>731.29836629406702</v>
      </c>
      <c r="Y89" s="204">
        <v>759.38667239896813</v>
      </c>
    </row>
    <row r="90" spans="1:25" ht="12" customHeight="1" x14ac:dyDescent="0.25">
      <c r="A90" s="14" t="s">
        <v>34</v>
      </c>
      <c r="B90" s="204">
        <v>326.46173688736019</v>
      </c>
      <c r="C90" s="204">
        <v>331.21238177128117</v>
      </c>
      <c r="D90" s="204">
        <v>208.08254514187439</v>
      </c>
      <c r="E90" s="204">
        <v>219.00257953568359</v>
      </c>
      <c r="F90" s="204">
        <v>321.3456577815993</v>
      </c>
      <c r="G90" s="204">
        <v>359.58727429062759</v>
      </c>
      <c r="H90" s="204">
        <v>338.9724849527085</v>
      </c>
      <c r="I90" s="204">
        <v>391.9174548581255</v>
      </c>
      <c r="J90" s="204">
        <v>351.54772141014621</v>
      </c>
      <c r="K90" s="204">
        <v>323.25881341358547</v>
      </c>
      <c r="L90" s="204">
        <v>361.822871883061</v>
      </c>
      <c r="M90" s="204">
        <v>409.24333619948408</v>
      </c>
      <c r="N90" s="204">
        <v>453.80481513327601</v>
      </c>
      <c r="O90" s="204">
        <v>393.42218400687881</v>
      </c>
      <c r="P90" s="204">
        <v>494.71195184866718</v>
      </c>
      <c r="Q90" s="204">
        <v>444.15305245055879</v>
      </c>
      <c r="R90" s="204">
        <v>487.38177128116928</v>
      </c>
      <c r="S90" s="204">
        <v>557.13671539122959</v>
      </c>
      <c r="T90" s="204">
        <v>487.57523645743771</v>
      </c>
      <c r="U90" s="204">
        <v>495.91573516766982</v>
      </c>
      <c r="V90" s="204">
        <v>549.24763542562334</v>
      </c>
      <c r="W90" s="204">
        <v>535.3396388650043</v>
      </c>
      <c r="X90" s="204">
        <v>323.96818572656917</v>
      </c>
      <c r="Y90" s="204">
        <v>457.09372312983658</v>
      </c>
    </row>
    <row r="91" spans="1:25" ht="12" customHeight="1" x14ac:dyDescent="0.25">
      <c r="A91" s="18" t="s">
        <v>73</v>
      </c>
      <c r="B91" s="204">
        <v>326.46173688736019</v>
      </c>
      <c r="C91" s="204">
        <v>331.21238177128117</v>
      </c>
      <c r="D91" s="204">
        <v>208.08254514187439</v>
      </c>
      <c r="E91" s="204">
        <v>219.00257953568359</v>
      </c>
      <c r="F91" s="204">
        <v>321.3456577815993</v>
      </c>
      <c r="G91" s="204">
        <v>359.58727429062759</v>
      </c>
      <c r="H91" s="204">
        <v>338.9724849527085</v>
      </c>
      <c r="I91" s="204">
        <v>391.9174548581255</v>
      </c>
      <c r="J91" s="204">
        <v>351.54772141014621</v>
      </c>
      <c r="K91" s="204">
        <v>323.25881341358547</v>
      </c>
      <c r="L91" s="204">
        <v>361.822871883061</v>
      </c>
      <c r="M91" s="204">
        <v>409.24333619948408</v>
      </c>
      <c r="N91" s="204">
        <v>453.80481513327601</v>
      </c>
      <c r="O91" s="204">
        <v>393.42218400687881</v>
      </c>
      <c r="P91" s="204">
        <v>494.71195184866718</v>
      </c>
      <c r="Q91" s="204">
        <v>444.15305245055879</v>
      </c>
      <c r="R91" s="204">
        <v>487.38177128116928</v>
      </c>
      <c r="S91" s="204">
        <v>557.13671539122959</v>
      </c>
      <c r="T91" s="204">
        <v>487.57523645743771</v>
      </c>
      <c r="U91" s="204">
        <v>495.91573516766982</v>
      </c>
      <c r="V91" s="204">
        <v>549.24763542562334</v>
      </c>
      <c r="W91" s="204">
        <v>535.3396388650043</v>
      </c>
      <c r="X91" s="204">
        <v>323.96818572656917</v>
      </c>
      <c r="Y91" s="204">
        <v>457.09372312983658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1586.9519346517623</v>
      </c>
      <c r="C94" s="210">
        <f t="shared" si="6"/>
        <v>1391.3321582115218</v>
      </c>
      <c r="D94" s="210">
        <f t="shared" si="6"/>
        <v>1514.3736887360271</v>
      </c>
      <c r="E94" s="210">
        <f t="shared" si="6"/>
        <v>1323.1895958727428</v>
      </c>
      <c r="F94" s="210">
        <f t="shared" si="6"/>
        <v>1462.3172828890802</v>
      </c>
      <c r="G94" s="210">
        <f t="shared" si="6"/>
        <v>2091.6164230438521</v>
      </c>
      <c r="H94" s="210">
        <f t="shared" si="6"/>
        <v>2186.2162510748062</v>
      </c>
      <c r="I94" s="210">
        <f t="shared" si="6"/>
        <v>2178.1063628546863</v>
      </c>
      <c r="J94" s="210">
        <f t="shared" si="6"/>
        <v>1955.8959587274294</v>
      </c>
      <c r="K94" s="210">
        <f t="shared" si="6"/>
        <v>1840.1559759243332</v>
      </c>
      <c r="L94" s="210">
        <f t="shared" si="6"/>
        <v>1921.8985382631124</v>
      </c>
      <c r="M94" s="210">
        <f t="shared" si="6"/>
        <v>1632.0765262252792</v>
      </c>
      <c r="N94" s="210">
        <f t="shared" si="6"/>
        <v>1594.2655202063627</v>
      </c>
      <c r="O94" s="210">
        <f t="shared" si="6"/>
        <v>1499.3841788478071</v>
      </c>
      <c r="P94" s="210">
        <f t="shared" si="6"/>
        <v>1775.2301805674977</v>
      </c>
      <c r="Q94" s="210">
        <f t="shared" si="6"/>
        <v>1855.7494411006014</v>
      </c>
      <c r="R94" s="210">
        <f t="shared" si="6"/>
        <v>1821.1164230438519</v>
      </c>
      <c r="S94" s="210">
        <f t="shared" si="6"/>
        <v>2146.3428202923469</v>
      </c>
      <c r="T94" s="210">
        <f t="shared" si="6"/>
        <v>2176.6920894239038</v>
      </c>
      <c r="U94" s="210">
        <f t="shared" si="6"/>
        <v>2084.5376612209802</v>
      </c>
      <c r="V94" s="210">
        <f t="shared" si="6"/>
        <v>2197.2943250214958</v>
      </c>
      <c r="W94" s="210">
        <f t="shared" si="6"/>
        <v>2380.1773000859839</v>
      </c>
      <c r="X94" s="210">
        <f t="shared" si="6"/>
        <v>1803.0206362854683</v>
      </c>
      <c r="Y94" s="210">
        <f t="shared" si="6"/>
        <v>2061.0233877901978</v>
      </c>
    </row>
    <row r="95" spans="1:25" ht="12" customHeight="1" x14ac:dyDescent="0.25">
      <c r="A95" s="24" t="s">
        <v>48</v>
      </c>
      <c r="B95" s="213">
        <f>CHI!B58</f>
        <v>1368.035339638865</v>
      </c>
      <c r="C95" s="213">
        <f>CHI!C58</f>
        <v>1158.0131556319859</v>
      </c>
      <c r="D95" s="213">
        <f>CHI!D58</f>
        <v>1263.7718681851179</v>
      </c>
      <c r="E95" s="213">
        <f>CHI!E58</f>
        <v>1131.157523645744</v>
      </c>
      <c r="F95" s="213">
        <f>CHI!F58</f>
        <v>1287.5393453145589</v>
      </c>
      <c r="G95" s="213">
        <f>CHI!G58</f>
        <v>1827.209165203813</v>
      </c>
      <c r="H95" s="213">
        <f>CHI!H58</f>
        <v>1804.870077062463</v>
      </c>
      <c r="I95" s="213">
        <f>CHI!I58</f>
        <v>1958.5329320722269</v>
      </c>
      <c r="J95" s="213">
        <f>CHI!J58</f>
        <v>1722.002493551161</v>
      </c>
      <c r="K95" s="213">
        <f>CHI!K58</f>
        <v>1628.494325021496</v>
      </c>
      <c r="L95" s="213">
        <f>CHI!L58</f>
        <v>1728.250644883921</v>
      </c>
      <c r="M95" s="213">
        <f>CHI!M58</f>
        <v>1525.7953568357691</v>
      </c>
      <c r="N95" s="213">
        <f>CHI!N58</f>
        <v>1476.275408426483</v>
      </c>
      <c r="O95" s="213">
        <f>CHI!O58</f>
        <v>1386.3092354000339</v>
      </c>
      <c r="P95" s="213">
        <f>CHI!P58</f>
        <v>1614.0894558811169</v>
      </c>
      <c r="Q95" s="213">
        <f>CHI!Q58</f>
        <v>1714.6173247972249</v>
      </c>
      <c r="R95" s="213">
        <f>CHI!R58</f>
        <v>1697.0758763354049</v>
      </c>
      <c r="S95" s="213">
        <f>CHI!S58</f>
        <v>2021.3585697667129</v>
      </c>
      <c r="T95" s="213">
        <f>CHI!T58</f>
        <v>1997.453089872306</v>
      </c>
      <c r="U95" s="213">
        <f>CHI!U58</f>
        <v>1881.7947768860281</v>
      </c>
      <c r="V95" s="213">
        <f>CHI!V58</f>
        <v>1951.4044226416841</v>
      </c>
      <c r="W95" s="213">
        <f>CHI!W58</f>
        <v>2130.9211462113012</v>
      </c>
      <c r="X95" s="213">
        <f>CHI!X58</f>
        <v>1610.271218698422</v>
      </c>
      <c r="Y95" s="213">
        <f>CHI!Y58</f>
        <v>1893.122209606028</v>
      </c>
    </row>
    <row r="96" spans="1:25" ht="12" customHeight="1" x14ac:dyDescent="0.25">
      <c r="A96" s="21" t="s">
        <v>27</v>
      </c>
      <c r="B96" s="207">
        <v>218.91659501289723</v>
      </c>
      <c r="C96" s="207">
        <v>233.31900257953589</v>
      </c>
      <c r="D96" s="207">
        <v>250.60182055090922</v>
      </c>
      <c r="E96" s="207">
        <v>192.03207222699871</v>
      </c>
      <c r="F96" s="207">
        <v>174.77793757452127</v>
      </c>
      <c r="G96" s="207">
        <v>264.40725784003916</v>
      </c>
      <c r="H96" s="207">
        <v>381.34617401234323</v>
      </c>
      <c r="I96" s="207">
        <v>219.57343078245935</v>
      </c>
      <c r="J96" s="207">
        <v>233.89346517626836</v>
      </c>
      <c r="K96" s="207">
        <v>211.66165090283721</v>
      </c>
      <c r="L96" s="207">
        <v>193.64789337919137</v>
      </c>
      <c r="M96" s="207">
        <v>106.28116938951007</v>
      </c>
      <c r="N96" s="207">
        <v>117.99011177987973</v>
      </c>
      <c r="O96" s="207">
        <v>113.07494344777319</v>
      </c>
      <c r="P96" s="207">
        <v>161.14072468638074</v>
      </c>
      <c r="Q96" s="207">
        <v>141.13211630337651</v>
      </c>
      <c r="R96" s="207">
        <v>124.04054670844698</v>
      </c>
      <c r="S96" s="207">
        <v>124.98425052563402</v>
      </c>
      <c r="T96" s="207">
        <v>179.23899955159777</v>
      </c>
      <c r="U96" s="207">
        <v>202.74288433495212</v>
      </c>
      <c r="V96" s="207">
        <v>245.8899023798117</v>
      </c>
      <c r="W96" s="207">
        <v>249.2561538746827</v>
      </c>
      <c r="X96" s="207">
        <v>192.74941758704631</v>
      </c>
      <c r="Y96" s="207">
        <v>167.90117818416979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10536.922100800521</v>
      </c>
      <c r="C98" s="203">
        <f t="shared" si="7"/>
        <v>10580.639434006498</v>
      </c>
      <c r="D98" s="203">
        <f t="shared" si="7"/>
        <v>10604.414084327915</v>
      </c>
      <c r="E98" s="203">
        <f t="shared" si="7"/>
        <v>10470.678675817311</v>
      </c>
      <c r="F98" s="203">
        <f t="shared" si="7"/>
        <v>10493.991979559936</v>
      </c>
      <c r="G98" s="203">
        <f t="shared" si="7"/>
        <v>11142.224591768238</v>
      </c>
      <c r="H98" s="203">
        <f t="shared" si="7"/>
        <v>10981.865698130456</v>
      </c>
      <c r="I98" s="203">
        <f t="shared" si="7"/>
        <v>11103.627280415363</v>
      </c>
      <c r="J98" s="203">
        <f t="shared" si="7"/>
        <v>10520.048435614179</v>
      </c>
      <c r="K98" s="203">
        <f t="shared" si="7"/>
        <v>8252.8366697775382</v>
      </c>
      <c r="L98" s="203">
        <f t="shared" si="7"/>
        <v>8672.7381988096713</v>
      </c>
      <c r="M98" s="203">
        <f t="shared" si="7"/>
        <v>9844.4792761286335</v>
      </c>
      <c r="N98" s="203">
        <f t="shared" si="7"/>
        <v>8942.3317730434974</v>
      </c>
      <c r="O98" s="203">
        <f t="shared" si="7"/>
        <v>9055.2057074571476</v>
      </c>
      <c r="P98" s="203">
        <f t="shared" si="7"/>
        <v>9250.0761473878047</v>
      </c>
      <c r="Q98" s="203">
        <f t="shared" si="7"/>
        <v>9996.1488912078148</v>
      </c>
      <c r="R98" s="203">
        <f t="shared" si="7"/>
        <v>9812.3691155733795</v>
      </c>
      <c r="S98" s="203">
        <f t="shared" si="7"/>
        <v>11144.183669332811</v>
      </c>
      <c r="T98" s="203">
        <f t="shared" si="7"/>
        <v>11630.763354653718</v>
      </c>
      <c r="U98" s="203">
        <f t="shared" si="7"/>
        <v>11266.07628496082</v>
      </c>
      <c r="V98" s="203">
        <f t="shared" si="7"/>
        <v>11149.018057845708</v>
      </c>
      <c r="W98" s="203">
        <f t="shared" si="7"/>
        <v>11280.906621231627</v>
      </c>
      <c r="X98" s="203">
        <f t="shared" si="7"/>
        <v>9247.2829212094148</v>
      </c>
      <c r="Y98" s="203">
        <f t="shared" si="7"/>
        <v>8446.3506150319663</v>
      </c>
    </row>
    <row r="99" spans="1:25" ht="12" customHeight="1" x14ac:dyDescent="0.25">
      <c r="A99" s="25" t="s">
        <v>14</v>
      </c>
      <c r="B99" s="209">
        <f>ISI!B$54</f>
        <v>2454.7157994042122</v>
      </c>
      <c r="C99" s="209">
        <f>ISI!C$54</f>
        <v>2206.8832596699444</v>
      </c>
      <c r="D99" s="209">
        <f>ISI!D$54</f>
        <v>2311.0107397253987</v>
      </c>
      <c r="E99" s="209">
        <f>ISI!E$54</f>
        <v>2290.08789432921</v>
      </c>
      <c r="F99" s="209">
        <f>ISI!F$54</f>
        <v>2334.138369918549</v>
      </c>
      <c r="G99" s="209">
        <f>ISI!G$54</f>
        <v>2255.2237432924308</v>
      </c>
      <c r="H99" s="209">
        <f>ISI!H$54</f>
        <v>2278.2281301506423</v>
      </c>
      <c r="I99" s="209">
        <f>ISI!I$54</f>
        <v>2280.3383096847865</v>
      </c>
      <c r="J99" s="209">
        <f>ISI!J$54</f>
        <v>2143.1639414482179</v>
      </c>
      <c r="K99" s="209">
        <f>ISI!K$54</f>
        <v>1632.1878841785858</v>
      </c>
      <c r="L99" s="209">
        <f>ISI!L$54</f>
        <v>1980.2247511171045</v>
      </c>
      <c r="M99" s="209">
        <f>ISI!M$54</f>
        <v>1924.789052212564</v>
      </c>
      <c r="N99" s="209">
        <f>ISI!N$54</f>
        <v>1856.4887232298449</v>
      </c>
      <c r="O99" s="209">
        <f>ISI!O$54</f>
        <v>1083.634049089673</v>
      </c>
      <c r="P99" s="209">
        <f>ISI!P$54</f>
        <v>811.00984158057122</v>
      </c>
      <c r="Q99" s="209">
        <f>ISI!Q$54</f>
        <v>1172.9834827155794</v>
      </c>
      <c r="R99" s="209">
        <f>ISI!R$54</f>
        <v>846.80847453035483</v>
      </c>
      <c r="S99" s="209">
        <f>ISI!S$54</f>
        <v>1217.4350397376218</v>
      </c>
      <c r="T99" s="209">
        <f>ISI!T$54</f>
        <v>1262.340647149854</v>
      </c>
      <c r="U99" s="209">
        <f>ISI!U$54</f>
        <v>1103.5872102683365</v>
      </c>
      <c r="V99" s="209">
        <f>ISI!V$54</f>
        <v>951.17667868114847</v>
      </c>
      <c r="W99" s="209">
        <f>ISI!W$54</f>
        <v>728.50845096414525</v>
      </c>
      <c r="X99" s="209">
        <f>ISI!X$54</f>
        <v>514.62220092926475</v>
      </c>
      <c r="Y99" s="209">
        <f>ISI!Y$54</f>
        <v>247.85598732531113</v>
      </c>
    </row>
    <row r="100" spans="1:25" ht="12" customHeight="1" x14ac:dyDescent="0.25">
      <c r="A100" s="14" t="s">
        <v>43</v>
      </c>
      <c r="B100" s="204">
        <f>ISI!B$55</f>
        <v>2395.5764495591848</v>
      </c>
      <c r="C100" s="204">
        <f>ISI!C$55</f>
        <v>2098.7015905721955</v>
      </c>
      <c r="D100" s="204">
        <f>ISI!D$55</f>
        <v>2222.2573470314951</v>
      </c>
      <c r="E100" s="204">
        <f>ISI!E$55</f>
        <v>2212.2353209151761</v>
      </c>
      <c r="F100" s="204">
        <f>ISI!F$55</f>
        <v>2266.9806316995882</v>
      </c>
      <c r="G100" s="204">
        <f>ISI!G$55</f>
        <v>2187.6609133018164</v>
      </c>
      <c r="H100" s="204">
        <f>ISI!H$55</f>
        <v>2184.9260808349095</v>
      </c>
      <c r="I100" s="204">
        <f>ISI!I$55</f>
        <v>2175.7835249684804</v>
      </c>
      <c r="J100" s="204">
        <f>ISI!J$55</f>
        <v>2032.1057761056011</v>
      </c>
      <c r="K100" s="204">
        <f>ISI!K$55</f>
        <v>1605.3583399344925</v>
      </c>
      <c r="L100" s="204">
        <f>ISI!L$55</f>
        <v>1961.7015895967575</v>
      </c>
      <c r="M100" s="204">
        <f>ISI!M$55</f>
        <v>1890.029427882653</v>
      </c>
      <c r="N100" s="204">
        <f>ISI!N$55</f>
        <v>1846.027679249413</v>
      </c>
      <c r="O100" s="204">
        <f>ISI!O$55</f>
        <v>1055.0056931546442</v>
      </c>
      <c r="P100" s="204">
        <f>ISI!P$55</f>
        <v>793.25108254020836</v>
      </c>
      <c r="Q100" s="204">
        <f>ISI!Q$55</f>
        <v>1158.3647157742989</v>
      </c>
      <c r="R100" s="204">
        <f>ISI!R$55</f>
        <v>825.01572533849014</v>
      </c>
      <c r="S100" s="204">
        <f>ISI!S$55</f>
        <v>1192.3924128562567</v>
      </c>
      <c r="T100" s="204">
        <f>ISI!T$55</f>
        <v>1234.1342620695357</v>
      </c>
      <c r="U100" s="204">
        <f>ISI!U$55</f>
        <v>1072.9510993125571</v>
      </c>
      <c r="V100" s="204">
        <f>ISI!V$55</f>
        <v>921.11230073623926</v>
      </c>
      <c r="W100" s="204">
        <f>ISI!W$55</f>
        <v>705.69491913078809</v>
      </c>
      <c r="X100" s="204">
        <f>ISI!X$55</f>
        <v>489.15348479910961</v>
      </c>
      <c r="Y100" s="204">
        <f>ISI!Y$55</f>
        <v>223.88655210687631</v>
      </c>
    </row>
    <row r="101" spans="1:25" ht="12" customHeight="1" x14ac:dyDescent="0.25">
      <c r="A101" s="14" t="s">
        <v>44</v>
      </c>
      <c r="B101" s="204">
        <f>ISI!B$56</f>
        <v>59.13934984502766</v>
      </c>
      <c r="C101" s="204">
        <f>ISI!C$56</f>
        <v>108.18166909774905</v>
      </c>
      <c r="D101" s="204">
        <f>ISI!D$56</f>
        <v>88.753392693903379</v>
      </c>
      <c r="E101" s="204">
        <f>ISI!E$56</f>
        <v>77.852573414033998</v>
      </c>
      <c r="F101" s="204">
        <f>ISI!F$56</f>
        <v>67.157738218960517</v>
      </c>
      <c r="G101" s="204">
        <f>ISI!G$56</f>
        <v>67.562829990614119</v>
      </c>
      <c r="H101" s="204">
        <f>ISI!H$56</f>
        <v>93.30204931573283</v>
      </c>
      <c r="I101" s="204">
        <f>ISI!I$56</f>
        <v>104.55478471630602</v>
      </c>
      <c r="J101" s="204">
        <f>ISI!J$56</f>
        <v>111.058165342617</v>
      </c>
      <c r="K101" s="204">
        <f>ISI!K$56</f>
        <v>26.829544244093224</v>
      </c>
      <c r="L101" s="204">
        <f>ISI!L$56</f>
        <v>18.52316152034706</v>
      </c>
      <c r="M101" s="204">
        <f>ISI!M$56</f>
        <v>34.759624329911027</v>
      </c>
      <c r="N101" s="204">
        <f>ISI!N$56</f>
        <v>10.461043980431839</v>
      </c>
      <c r="O101" s="204">
        <f>ISI!O$56</f>
        <v>28.6283559350289</v>
      </c>
      <c r="P101" s="204">
        <f>ISI!P$56</f>
        <v>17.758759040362833</v>
      </c>
      <c r="Q101" s="204">
        <f>ISI!Q$56</f>
        <v>14.618766941280498</v>
      </c>
      <c r="R101" s="204">
        <f>ISI!R$56</f>
        <v>21.792749191864718</v>
      </c>
      <c r="S101" s="204">
        <f>ISI!S$56</f>
        <v>25.04262688136501</v>
      </c>
      <c r="T101" s="204">
        <f>ISI!T$56</f>
        <v>28.20638508031837</v>
      </c>
      <c r="U101" s="204">
        <f>ISI!U$56</f>
        <v>30.636110955779465</v>
      </c>
      <c r="V101" s="204">
        <f>ISI!V$56</f>
        <v>30.064377944909221</v>
      </c>
      <c r="W101" s="204">
        <f>ISI!W$56</f>
        <v>22.813531833357125</v>
      </c>
      <c r="X101" s="204">
        <f>ISI!X$56</f>
        <v>25.46871613015513</v>
      </c>
      <c r="Y101" s="204">
        <f>ISI!Y$56</f>
        <v>23.969435218434832</v>
      </c>
    </row>
    <row r="102" spans="1:25" ht="12" customHeight="1" x14ac:dyDescent="0.25">
      <c r="A102" s="13" t="s">
        <v>18</v>
      </c>
      <c r="B102" s="205">
        <f>NFM!B$73</f>
        <v>309.2642905531585</v>
      </c>
      <c r="C102" s="205">
        <f>NFM!C$73</f>
        <v>338.36948951862377</v>
      </c>
      <c r="D102" s="205">
        <f>NFM!D$73</f>
        <v>344.63341703076952</v>
      </c>
      <c r="E102" s="205">
        <f>NFM!E$73</f>
        <v>336.3851160392652</v>
      </c>
      <c r="F102" s="205">
        <f>NFM!F$73</f>
        <v>331.46029984493202</v>
      </c>
      <c r="G102" s="205">
        <f>NFM!G$73</f>
        <v>288.10188999924623</v>
      </c>
      <c r="H102" s="205">
        <f>NFM!H$73</f>
        <v>244.73591963901416</v>
      </c>
      <c r="I102" s="205">
        <f>NFM!I$73</f>
        <v>222.44084892021257</v>
      </c>
      <c r="J102" s="205">
        <f>NFM!J$73</f>
        <v>223.34966892020503</v>
      </c>
      <c r="K102" s="205">
        <f>NFM!K$73</f>
        <v>152.78274000024126</v>
      </c>
      <c r="L102" s="205">
        <f>NFM!L$73</f>
        <v>189.33750000045387</v>
      </c>
      <c r="M102" s="205">
        <f>NFM!M$73</f>
        <v>193.61105892047649</v>
      </c>
      <c r="N102" s="205">
        <f>NFM!N$73</f>
        <v>163.16558892032285</v>
      </c>
      <c r="O102" s="205">
        <f>NFM!O$73</f>
        <v>172.17090000055225</v>
      </c>
      <c r="P102" s="205">
        <f>NFM!P$73</f>
        <v>170.38565891952913</v>
      </c>
      <c r="Q102" s="205">
        <f>NFM!Q$73</f>
        <v>168.56801892048742</v>
      </c>
      <c r="R102" s="205">
        <f>NFM!R$73</f>
        <v>178.17731892048016</v>
      </c>
      <c r="S102" s="205">
        <f>NFM!S$73</f>
        <v>197.79645821514879</v>
      </c>
      <c r="T102" s="205">
        <f>NFM!T$73</f>
        <v>192.51035372469457</v>
      </c>
      <c r="U102" s="205">
        <f>NFM!U$73</f>
        <v>184.37783645131572</v>
      </c>
      <c r="V102" s="205">
        <f>NFM!V$73</f>
        <v>156.27638195886885</v>
      </c>
      <c r="W102" s="205">
        <f>NFM!W$73</f>
        <v>164.41138524980664</v>
      </c>
      <c r="X102" s="205">
        <f>NFM!X$73</f>
        <v>163.94440183455271</v>
      </c>
      <c r="Y102" s="205">
        <f>NFM!Y$73</f>
        <v>151.66785433644048</v>
      </c>
    </row>
    <row r="103" spans="1:25" ht="12" customHeight="1" x14ac:dyDescent="0.25">
      <c r="A103" s="14" t="s">
        <v>45</v>
      </c>
      <c r="B103" s="204">
        <f>NFM!B$74</f>
        <v>202.26448641334639</v>
      </c>
      <c r="C103" s="204">
        <f>NFM!C$74</f>
        <v>189.98266902639531</v>
      </c>
      <c r="D103" s="204">
        <f>NFM!D$74</f>
        <v>211.83857080621979</v>
      </c>
      <c r="E103" s="204">
        <f>NFM!E$74</f>
        <v>217.9712149516794</v>
      </c>
      <c r="F103" s="204">
        <f>NFM!F$74</f>
        <v>214.13152348175521</v>
      </c>
      <c r="G103" s="204">
        <f>NFM!G$74</f>
        <v>183.05579292226281</v>
      </c>
      <c r="H103" s="204">
        <f>NFM!H$74</f>
        <v>175.87207263263491</v>
      </c>
      <c r="I103" s="204">
        <f>NFM!I$74</f>
        <v>164.09702421576949</v>
      </c>
      <c r="J103" s="204">
        <f>NFM!J$74</f>
        <v>156.15865959598071</v>
      </c>
      <c r="K103" s="204">
        <f>NFM!K$74</f>
        <v>91.232191465565592</v>
      </c>
      <c r="L103" s="204">
        <f>NFM!L$74</f>
        <v>110.8866488902803</v>
      </c>
      <c r="M103" s="204">
        <f>NFM!M$74</f>
        <v>113.5978673025518</v>
      </c>
      <c r="N103" s="204">
        <f>NFM!N$74</f>
        <v>66.404046854417373</v>
      </c>
      <c r="O103" s="204">
        <f>NFM!O$74</f>
        <v>58.053218846111847</v>
      </c>
      <c r="P103" s="204">
        <f>NFM!P$74</f>
        <v>66.336975937328518</v>
      </c>
      <c r="Q103" s="204">
        <f>NFM!Q$74</f>
        <v>155.57716573277449</v>
      </c>
      <c r="R103" s="204">
        <f>NFM!R$74</f>
        <v>165.5517554984319</v>
      </c>
      <c r="S103" s="204">
        <f>NFM!S$74</f>
        <v>180.811662976805</v>
      </c>
      <c r="T103" s="204">
        <f>NFM!T$74</f>
        <v>174.99948915648221</v>
      </c>
      <c r="U103" s="204">
        <f>NFM!U$74</f>
        <v>167.73334442824819</v>
      </c>
      <c r="V103" s="204">
        <f>NFM!V$74</f>
        <v>143.47851917296549</v>
      </c>
      <c r="W103" s="204">
        <f>NFM!W$74</f>
        <v>152.31271280210601</v>
      </c>
      <c r="X103" s="204">
        <f>NFM!X$74</f>
        <v>155.46688675024461</v>
      </c>
      <c r="Y103" s="204">
        <f>NFM!Y$74</f>
        <v>144.1110708835468</v>
      </c>
    </row>
    <row r="104" spans="1:25" ht="12" customHeight="1" x14ac:dyDescent="0.25">
      <c r="A104" s="14" t="s">
        <v>58</v>
      </c>
      <c r="B104" s="204">
        <f>NFM!B$75</f>
        <v>90.13389566467184</v>
      </c>
      <c r="C104" s="204">
        <f>NFM!C$75</f>
        <v>127.52701838331583</v>
      </c>
      <c r="D104" s="204">
        <f>NFM!D$75</f>
        <v>114.33737926934805</v>
      </c>
      <c r="E104" s="204">
        <f>NFM!E$75</f>
        <v>99.646211644371732</v>
      </c>
      <c r="F104" s="204">
        <f>NFM!F$75</f>
        <v>98.700743506550367</v>
      </c>
      <c r="G104" s="204">
        <f>NFM!G$75</f>
        <v>88.706863695918159</v>
      </c>
      <c r="H104" s="204">
        <f>NFM!H$75</f>
        <v>49.827223006908696</v>
      </c>
      <c r="I104" s="204">
        <f>NFM!I$75</f>
        <v>43.920702788221533</v>
      </c>
      <c r="J104" s="204">
        <f>NFM!J$75</f>
        <v>67.191009324224325</v>
      </c>
      <c r="K104" s="204">
        <f>NFM!K$75</f>
        <v>61.550548534675677</v>
      </c>
      <c r="L104" s="204">
        <f>NFM!L$75</f>
        <v>78.450851110173588</v>
      </c>
      <c r="M104" s="204">
        <f>NFM!M$75</f>
        <v>80.01319161792469</v>
      </c>
      <c r="N104" s="204">
        <f>NFM!N$75</f>
        <v>96.761542065905473</v>
      </c>
      <c r="O104" s="204">
        <f>NFM!O$75</f>
        <v>114.1176811544404</v>
      </c>
      <c r="P104" s="204">
        <f>NFM!P$75</f>
        <v>104.0486829822006</v>
      </c>
      <c r="Q104" s="204">
        <f>NFM!Q$75</f>
        <v>12.99085318771294</v>
      </c>
      <c r="R104" s="204">
        <f>NFM!R$75</f>
        <v>12.62556342204825</v>
      </c>
      <c r="S104" s="204">
        <f>NFM!S$75</f>
        <v>16.9847952383438</v>
      </c>
      <c r="T104" s="204">
        <f>NFM!T$75</f>
        <v>17.510864568212359</v>
      </c>
      <c r="U104" s="204">
        <f>NFM!U$75</f>
        <v>16.644492023067539</v>
      </c>
      <c r="V104" s="204">
        <f>NFM!V$75</f>
        <v>12.79786278590336</v>
      </c>
      <c r="W104" s="204">
        <f>NFM!W$75</f>
        <v>12.09867244770064</v>
      </c>
      <c r="X104" s="204">
        <f>NFM!X$75</f>
        <v>8.4775150843081057</v>
      </c>
      <c r="Y104" s="204">
        <f>NFM!Y$75</f>
        <v>7.556783452893697</v>
      </c>
    </row>
    <row r="105" spans="1:25" ht="12" customHeight="1" x14ac:dyDescent="0.25">
      <c r="A105" s="26" t="s">
        <v>46</v>
      </c>
      <c r="B105" s="211">
        <f>NFM!B$76</f>
        <v>66.593815559873491</v>
      </c>
      <c r="C105" s="211">
        <f>NFM!C$76</f>
        <v>81.655860794721917</v>
      </c>
      <c r="D105" s="211">
        <f>NFM!D$76</f>
        <v>72.777333552030257</v>
      </c>
      <c r="E105" s="211">
        <f>NFM!E$76</f>
        <v>71.933875233348203</v>
      </c>
      <c r="F105" s="211">
        <f>NFM!F$76</f>
        <v>71.004910891976834</v>
      </c>
      <c r="G105" s="211">
        <f>NFM!G$76</f>
        <v>64.142587091552215</v>
      </c>
      <c r="H105" s="211">
        <f>NFM!H$76</f>
        <v>21.306113814460154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23.540080104798349</v>
      </c>
      <c r="C106" s="212">
        <f>NFM!C$77</f>
        <v>45.871157588593917</v>
      </c>
      <c r="D106" s="212">
        <f>NFM!D$77</f>
        <v>41.560045717317792</v>
      </c>
      <c r="E106" s="212">
        <f>NFM!E$77</f>
        <v>27.712336411023522</v>
      </c>
      <c r="F106" s="212">
        <f>NFM!F$77</f>
        <v>27.695832614573529</v>
      </c>
      <c r="G106" s="212">
        <f>NFM!G$77</f>
        <v>24.56427660436594</v>
      </c>
      <c r="H106" s="212">
        <f>NFM!H$77</f>
        <v>28.521109192448542</v>
      </c>
      <c r="I106" s="212">
        <f>NFM!I$77</f>
        <v>43.920702788221533</v>
      </c>
      <c r="J106" s="212">
        <f>NFM!J$77</f>
        <v>67.191009324224325</v>
      </c>
      <c r="K106" s="212">
        <f>NFM!K$77</f>
        <v>61.550548534675677</v>
      </c>
      <c r="L106" s="212">
        <f>NFM!L$77</f>
        <v>78.450851110173588</v>
      </c>
      <c r="M106" s="212">
        <f>NFM!M$77</f>
        <v>80.01319161792469</v>
      </c>
      <c r="N106" s="212">
        <f>NFM!N$77</f>
        <v>96.761542065905473</v>
      </c>
      <c r="O106" s="212">
        <f>NFM!O$77</f>
        <v>114.1176811544404</v>
      </c>
      <c r="P106" s="212">
        <f>NFM!P$77</f>
        <v>104.0486829822006</v>
      </c>
      <c r="Q106" s="212">
        <f>NFM!Q$77</f>
        <v>12.99085318771294</v>
      </c>
      <c r="R106" s="212">
        <f>NFM!R$77</f>
        <v>12.62556342204825</v>
      </c>
      <c r="S106" s="212">
        <f>NFM!S$77</f>
        <v>16.9847952383438</v>
      </c>
      <c r="T106" s="212">
        <f>NFM!T$77</f>
        <v>17.510864568212359</v>
      </c>
      <c r="U106" s="212">
        <f>NFM!U$77</f>
        <v>16.644492023067539</v>
      </c>
      <c r="V106" s="212">
        <f>NFM!V$77</f>
        <v>12.79786278590336</v>
      </c>
      <c r="W106" s="212">
        <f>NFM!W$77</f>
        <v>12.09867244770064</v>
      </c>
      <c r="X106" s="212">
        <f>NFM!X$77</f>
        <v>8.4775150843081057</v>
      </c>
      <c r="Y106" s="212">
        <f>NFM!Y$77</f>
        <v>7.556783452893697</v>
      </c>
    </row>
    <row r="107" spans="1:25" ht="12" customHeight="1" x14ac:dyDescent="0.25">
      <c r="A107" s="14" t="s">
        <v>47</v>
      </c>
      <c r="B107" s="204">
        <f>NFM!B$78</f>
        <v>16.865908475140284</v>
      </c>
      <c r="C107" s="204">
        <f>NFM!C$78</f>
        <v>20.859802108912607</v>
      </c>
      <c r="D107" s="204">
        <f>NFM!D$78</f>
        <v>18.457466955201689</v>
      </c>
      <c r="E107" s="204">
        <f>NFM!E$78</f>
        <v>18.767689443214081</v>
      </c>
      <c r="F107" s="204">
        <f>NFM!F$78</f>
        <v>18.628032856626426</v>
      </c>
      <c r="G107" s="204">
        <f>NFM!G$78</f>
        <v>16.339233381065245</v>
      </c>
      <c r="H107" s="204">
        <f>NFM!H$78</f>
        <v>19.036623999470546</v>
      </c>
      <c r="I107" s="204">
        <f>NFM!I$78</f>
        <v>14.423121916221552</v>
      </c>
      <c r="J107" s="204">
        <f>NFM!J$78</f>
        <v>0</v>
      </c>
      <c r="K107" s="204">
        <f>NFM!K$78</f>
        <v>0</v>
      </c>
      <c r="L107" s="204">
        <f>NFM!L$78</f>
        <v>0</v>
      </c>
      <c r="M107" s="204">
        <f>NFM!M$78</f>
        <v>0</v>
      </c>
      <c r="N107" s="204">
        <f>NFM!N$78</f>
        <v>0</v>
      </c>
      <c r="O107" s="204">
        <f>NFM!O$78</f>
        <v>0</v>
      </c>
      <c r="P107" s="204">
        <f>NFM!P$78</f>
        <v>0</v>
      </c>
      <c r="Q107" s="204">
        <f>NFM!Q$78</f>
        <v>0</v>
      </c>
      <c r="R107" s="204">
        <f>NFM!R$78</f>
        <v>0</v>
      </c>
      <c r="S107" s="204">
        <f>NFM!S$78</f>
        <v>0</v>
      </c>
      <c r="T107" s="204">
        <f>NFM!T$78</f>
        <v>0</v>
      </c>
      <c r="U107" s="204">
        <f>NFM!U$78</f>
        <v>0</v>
      </c>
      <c r="V107" s="204">
        <f>NFM!V$78</f>
        <v>0</v>
      </c>
      <c r="W107" s="204">
        <f>NFM!W$78</f>
        <v>0</v>
      </c>
      <c r="X107" s="204">
        <f>NFM!X$78</f>
        <v>0</v>
      </c>
      <c r="Y107" s="204">
        <f>NFM!Y$78</f>
        <v>0</v>
      </c>
    </row>
    <row r="108" spans="1:25" ht="12" customHeight="1" x14ac:dyDescent="0.25">
      <c r="A108" s="13" t="s">
        <v>19</v>
      </c>
      <c r="B108" s="205">
        <f>CHI!B$79</f>
        <v>2512.626647119519</v>
      </c>
      <c r="C108" s="205">
        <f>CHI!C$79</f>
        <v>2408.8647196919774</v>
      </c>
      <c r="D108" s="205">
        <f>CHI!D$79</f>
        <v>2142.0887786349863</v>
      </c>
      <c r="E108" s="205">
        <f>CHI!E$79</f>
        <v>2064.9001971194511</v>
      </c>
      <c r="F108" s="205">
        <f>CHI!F$79</f>
        <v>2123.6444580793222</v>
      </c>
      <c r="G108" s="205">
        <f>CHI!G$79</f>
        <v>2801.8384119189441</v>
      </c>
      <c r="H108" s="205">
        <f>CHI!H$79</f>
        <v>2758.5315896789566</v>
      </c>
      <c r="I108" s="205">
        <f>CHI!I$79</f>
        <v>3011.2441483193006</v>
      </c>
      <c r="J108" s="205">
        <f>CHI!J$79</f>
        <v>2600.4277855989853</v>
      </c>
      <c r="K108" s="205">
        <f>CHI!K$79</f>
        <v>2310.1689887995617</v>
      </c>
      <c r="L108" s="205">
        <f>CHI!L$79</f>
        <v>2591.7981136794415</v>
      </c>
      <c r="M108" s="205">
        <f>CHI!M$79</f>
        <v>3748.8496342386638</v>
      </c>
      <c r="N108" s="205">
        <f>CHI!N$79</f>
        <v>3246.1630273585238</v>
      </c>
      <c r="O108" s="205">
        <f>CHI!O$79</f>
        <v>3609.1764556784524</v>
      </c>
      <c r="P108" s="205">
        <f>CHI!P$79</f>
        <v>3811.7586352787175</v>
      </c>
      <c r="Q108" s="205">
        <f>CHI!Q$79</f>
        <v>3930.1192928384221</v>
      </c>
      <c r="R108" s="205">
        <f>CHI!R$79</f>
        <v>3805.8146553984816</v>
      </c>
      <c r="S108" s="205">
        <f>CHI!S$79</f>
        <v>4207.1904882360341</v>
      </c>
      <c r="T108" s="205">
        <f>CHI!T$79</f>
        <v>4173.3418920479908</v>
      </c>
      <c r="U108" s="205">
        <f>CHI!U$79</f>
        <v>3932.7864715613359</v>
      </c>
      <c r="V108" s="205">
        <f>CHI!V$79</f>
        <v>4214.1826848870523</v>
      </c>
      <c r="W108" s="205">
        <f>CHI!W$79</f>
        <v>4280.3675946497888</v>
      </c>
      <c r="X108" s="205">
        <f>CHI!X$79</f>
        <v>3194.5812124994986</v>
      </c>
      <c r="Y108" s="205">
        <f>CHI!Y$79</f>
        <v>3625.1111883732397</v>
      </c>
    </row>
    <row r="109" spans="1:25" ht="12" customHeight="1" x14ac:dyDescent="0.25">
      <c r="A109" s="14" t="s">
        <v>59</v>
      </c>
      <c r="B109" s="204">
        <f>CHI!B$80</f>
        <v>2322.9409354573736</v>
      </c>
      <c r="C109" s="204">
        <f>CHI!C$80</f>
        <v>2174.1893750300746</v>
      </c>
      <c r="D109" s="204">
        <f>CHI!D$80</f>
        <v>1984.7355312876109</v>
      </c>
      <c r="E109" s="204">
        <f>CHI!E$80</f>
        <v>1917.720998819289</v>
      </c>
      <c r="F109" s="204">
        <f>CHI!F$80</f>
        <v>1953.3172000535271</v>
      </c>
      <c r="G109" s="204">
        <f>CHI!G$80</f>
        <v>2528.783126973723</v>
      </c>
      <c r="H109" s="204">
        <f>CHI!H$80</f>
        <v>2468.3769149345644</v>
      </c>
      <c r="I109" s="204">
        <f>CHI!I$80</f>
        <v>2678.3788518396768</v>
      </c>
      <c r="J109" s="204">
        <f>CHI!J$80</f>
        <v>2354.4467066776056</v>
      </c>
      <c r="K109" s="204">
        <f>CHI!K$80</f>
        <v>2113.1872462781485</v>
      </c>
      <c r="L109" s="204">
        <f>CHI!L$80</f>
        <v>2373.6419325398747</v>
      </c>
      <c r="M109" s="204">
        <f>CHI!M$80</f>
        <v>3306.0638829889194</v>
      </c>
      <c r="N109" s="204">
        <f>CHI!N$80</f>
        <v>2716.7382869122866</v>
      </c>
      <c r="O109" s="204">
        <f>CHI!O$80</f>
        <v>2901.2826053350118</v>
      </c>
      <c r="P109" s="204">
        <f>CHI!P$80</f>
        <v>3215.8567069591268</v>
      </c>
      <c r="Q109" s="204">
        <f>CHI!Q$80</f>
        <v>3400.245990779119</v>
      </c>
      <c r="R109" s="204">
        <f>CHI!R$80</f>
        <v>3457.9844925287316</v>
      </c>
      <c r="S109" s="204">
        <f>CHI!S$80</f>
        <v>3712.160853501302</v>
      </c>
      <c r="T109" s="204">
        <f>CHI!T$80</f>
        <v>3768.8572328943201</v>
      </c>
      <c r="U109" s="204">
        <f>CHI!U$80</f>
        <v>3488.7173794690152</v>
      </c>
      <c r="V109" s="204">
        <f>CHI!V$80</f>
        <v>3637.9643781506047</v>
      </c>
      <c r="W109" s="204">
        <f>CHI!W$80</f>
        <v>3781.821725846617</v>
      </c>
      <c r="X109" s="204">
        <f>CHI!X$80</f>
        <v>2705.4952155534243</v>
      </c>
      <c r="Y109" s="204">
        <f>CHI!Y$80</f>
        <v>3134.1371860675017</v>
      </c>
    </row>
    <row r="110" spans="1:25" ht="12" customHeight="1" x14ac:dyDescent="0.25">
      <c r="A110" s="14" t="s">
        <v>49</v>
      </c>
      <c r="B110" s="204">
        <f>CHI!B$81</f>
        <v>88.153290502204655</v>
      </c>
      <c r="C110" s="204">
        <f>CHI!C$81</f>
        <v>119.03082043139483</v>
      </c>
      <c r="D110" s="204">
        <f>CHI!D$81</f>
        <v>54.374888538973799</v>
      </c>
      <c r="E110" s="204">
        <f>CHI!E$81</f>
        <v>21.612047371365893</v>
      </c>
      <c r="F110" s="204">
        <f>CHI!F$81</f>
        <v>51.274791838816014</v>
      </c>
      <c r="G110" s="204">
        <f>CHI!G$81</f>
        <v>119.24919732690017</v>
      </c>
      <c r="H110" s="204">
        <f>CHI!H$81</f>
        <v>131.23649468538042</v>
      </c>
      <c r="I110" s="204">
        <f>CHI!I$81</f>
        <v>180.66728150033228</v>
      </c>
      <c r="J110" s="204">
        <f>CHI!J$81</f>
        <v>114.45384511087579</v>
      </c>
      <c r="K110" s="204">
        <f>CHI!K$81</f>
        <v>93.518951257426636</v>
      </c>
      <c r="L110" s="204">
        <f>CHI!L$81</f>
        <v>75.332090847282601</v>
      </c>
      <c r="M110" s="204">
        <f>CHI!M$81</f>
        <v>133.0838916829089</v>
      </c>
      <c r="N110" s="204">
        <f>CHI!N$81</f>
        <v>263.25980183749368</v>
      </c>
      <c r="O110" s="204">
        <f>CHI!O$81</f>
        <v>458.00253375093581</v>
      </c>
      <c r="P110" s="204">
        <f>CHI!P$81</f>
        <v>328.87467600911822</v>
      </c>
      <c r="Q110" s="204">
        <f>CHI!Q$81</f>
        <v>261.14590856539877</v>
      </c>
      <c r="R110" s="204">
        <f>CHI!R$81</f>
        <v>92.370873501029635</v>
      </c>
      <c r="S110" s="204">
        <f>CHI!S$81</f>
        <v>213.03671969939285</v>
      </c>
      <c r="T110" s="204">
        <f>CHI!T$81</f>
        <v>136.11598834687896</v>
      </c>
      <c r="U110" s="204">
        <f>CHI!U$81</f>
        <v>195.62317774722288</v>
      </c>
      <c r="V110" s="204">
        <f>CHI!V$81</f>
        <v>315.39177176017023</v>
      </c>
      <c r="W110" s="204">
        <f>CHI!W$81</f>
        <v>253.96502527841079</v>
      </c>
      <c r="X110" s="204">
        <f>CHI!X$81</f>
        <v>354.12313346297822</v>
      </c>
      <c r="Y110" s="204">
        <f>CHI!Y$81</f>
        <v>352.58059897018495</v>
      </c>
    </row>
    <row r="111" spans="1:25" ht="12" customHeight="1" x14ac:dyDescent="0.25">
      <c r="A111" s="14" t="s">
        <v>50</v>
      </c>
      <c r="B111" s="204">
        <f>CHI!B$82</f>
        <v>101.5324211599408</v>
      </c>
      <c r="C111" s="204">
        <f>CHI!C$82</f>
        <v>115.6445242305081</v>
      </c>
      <c r="D111" s="204">
        <f>CHI!D$82</f>
        <v>102.9783588084015</v>
      </c>
      <c r="E111" s="204">
        <f>CHI!E$82</f>
        <v>125.5671509287962</v>
      </c>
      <c r="F111" s="204">
        <f>CHI!F$82</f>
        <v>119.052466186979</v>
      </c>
      <c r="G111" s="204">
        <f>CHI!G$82</f>
        <v>153.80608761832059</v>
      </c>
      <c r="H111" s="204">
        <f>CHI!H$82</f>
        <v>158.91818005901189</v>
      </c>
      <c r="I111" s="204">
        <f>CHI!I$82</f>
        <v>152.1980149792918</v>
      </c>
      <c r="J111" s="204">
        <f>CHI!J$82</f>
        <v>131.52723381050421</v>
      </c>
      <c r="K111" s="204">
        <f>CHI!K$82</f>
        <v>103.4627912639866</v>
      </c>
      <c r="L111" s="204">
        <f>CHI!L$82</f>
        <v>142.8240902922843</v>
      </c>
      <c r="M111" s="204">
        <f>CHI!M$82</f>
        <v>309.70185956683548</v>
      </c>
      <c r="N111" s="204">
        <f>CHI!N$82</f>
        <v>266.16493860874351</v>
      </c>
      <c r="O111" s="204">
        <f>CHI!O$82</f>
        <v>249.8913165925045</v>
      </c>
      <c r="P111" s="204">
        <f>CHI!P$82</f>
        <v>267.02725231047259</v>
      </c>
      <c r="Q111" s="204">
        <f>CHI!Q$82</f>
        <v>268.72739349390429</v>
      </c>
      <c r="R111" s="204">
        <f>CHI!R$82</f>
        <v>255.45928936872059</v>
      </c>
      <c r="S111" s="204">
        <f>CHI!S$82</f>
        <v>281.9929150353388</v>
      </c>
      <c r="T111" s="204">
        <f>CHI!T$82</f>
        <v>268.36867080679212</v>
      </c>
      <c r="U111" s="204">
        <f>CHI!U$82</f>
        <v>248.44591434509789</v>
      </c>
      <c r="V111" s="204">
        <f>CHI!V$82</f>
        <v>260.82653497627717</v>
      </c>
      <c r="W111" s="204">
        <f>CHI!W$82</f>
        <v>244.58084352476121</v>
      </c>
      <c r="X111" s="204">
        <f>CHI!X$82</f>
        <v>134.9628634830959</v>
      </c>
      <c r="Y111" s="204">
        <f>CHI!Y$82</f>
        <v>138.39340333555299</v>
      </c>
    </row>
    <row r="112" spans="1:25" ht="12" customHeight="1" x14ac:dyDescent="0.25">
      <c r="A112" s="13" t="s">
        <v>20</v>
      </c>
      <c r="B112" s="205">
        <f>NMM!B$59</f>
        <v>3348.7209851302086</v>
      </c>
      <c r="C112" s="205">
        <f>NMM!C$59</f>
        <v>3462.6947859246288</v>
      </c>
      <c r="D112" s="205">
        <f>NMM!D$59</f>
        <v>3571.0018090705171</v>
      </c>
      <c r="E112" s="205">
        <f>NMM!E$59</f>
        <v>3714.5954157359756</v>
      </c>
      <c r="F112" s="205">
        <f>NMM!F$59</f>
        <v>3698.9790208649219</v>
      </c>
      <c r="G112" s="205">
        <f>NMM!G$59</f>
        <v>3822.6319013580692</v>
      </c>
      <c r="H112" s="205">
        <f>NMM!H$59</f>
        <v>3757.9183157173743</v>
      </c>
      <c r="I112" s="205">
        <f>NMM!I$59</f>
        <v>3857.9081911112362</v>
      </c>
      <c r="J112" s="205">
        <f>NMM!J$59</f>
        <v>3780.4321131722772</v>
      </c>
      <c r="K112" s="205">
        <f>NMM!K$59</f>
        <v>2660.8116179618055</v>
      </c>
      <c r="L112" s="205">
        <f>NMM!L$59</f>
        <v>2355.6739538904858</v>
      </c>
      <c r="M112" s="205">
        <f>NMM!M$59</f>
        <v>2152.1885189999771</v>
      </c>
      <c r="N112" s="205">
        <f>NMM!N$59</f>
        <v>2090.9855292823918</v>
      </c>
      <c r="O112" s="205">
        <f>NMM!O$59</f>
        <v>1952.2916741431009</v>
      </c>
      <c r="P112" s="205">
        <f>NMM!P$59</f>
        <v>2118.7148125647254</v>
      </c>
      <c r="Q112" s="205">
        <f>NMM!Q$59</f>
        <v>2352.5746357270878</v>
      </c>
      <c r="R112" s="205">
        <f>NMM!R$59</f>
        <v>2485.7522231785629</v>
      </c>
      <c r="S112" s="205">
        <f>NMM!S$59</f>
        <v>2623.6821053154194</v>
      </c>
      <c r="T112" s="205">
        <f>NMM!T$59</f>
        <v>2865.4533421057013</v>
      </c>
      <c r="U112" s="205">
        <f>NMM!U$59</f>
        <v>2982.8390894290733</v>
      </c>
      <c r="V112" s="205">
        <f>NMM!V$59</f>
        <v>2662.019874257322</v>
      </c>
      <c r="W112" s="205">
        <f>NMM!W$59</f>
        <v>2721.1120173786285</v>
      </c>
      <c r="X112" s="205">
        <f>NMM!X$59</f>
        <v>2233.0972244842592</v>
      </c>
      <c r="Y112" s="205">
        <f>NMM!Y$59</f>
        <v>1391.8072574714101</v>
      </c>
    </row>
    <row r="113" spans="1:25" ht="12" customHeight="1" x14ac:dyDescent="0.25">
      <c r="A113" s="14" t="s">
        <v>51</v>
      </c>
      <c r="B113" s="204">
        <f>NMM!B$60</f>
        <v>2471.5465589685919</v>
      </c>
      <c r="C113" s="204">
        <f>NMM!C$60</f>
        <v>2471.8202669615735</v>
      </c>
      <c r="D113" s="204">
        <f>NMM!D$60</f>
        <v>2467.5243598422167</v>
      </c>
      <c r="E113" s="204">
        <f>NMM!E$60</f>
        <v>2447.2225705424617</v>
      </c>
      <c r="F113" s="204">
        <f>NMM!F$60</f>
        <v>2416.5449872550248</v>
      </c>
      <c r="G113" s="204">
        <f>NMM!G$60</f>
        <v>2352.6010519556971</v>
      </c>
      <c r="H113" s="204">
        <f>NMM!H$60</f>
        <v>2394.8403356655676</v>
      </c>
      <c r="I113" s="204">
        <f>NMM!I$60</f>
        <v>2436.7111603152798</v>
      </c>
      <c r="J113" s="204">
        <f>NMM!J$60</f>
        <v>2425.1970710404503</v>
      </c>
      <c r="K113" s="204">
        <f>NMM!K$60</f>
        <v>1807.0938897763572</v>
      </c>
      <c r="L113" s="204">
        <f>NMM!L$60</f>
        <v>1433.3031901461497</v>
      </c>
      <c r="M113" s="204">
        <f>NMM!M$60</f>
        <v>1147.2502841498035</v>
      </c>
      <c r="N113" s="204">
        <f>NMM!N$60</f>
        <v>1299.7555945707629</v>
      </c>
      <c r="O113" s="204">
        <f>NMM!O$60</f>
        <v>1154.438492689168</v>
      </c>
      <c r="P113" s="204">
        <f>NMM!P$60</f>
        <v>1259.0793156540724</v>
      </c>
      <c r="Q113" s="204">
        <f>NMM!Q$60</f>
        <v>1442.1463420235996</v>
      </c>
      <c r="R113" s="204">
        <f>NMM!R$60</f>
        <v>1460.4162055526701</v>
      </c>
      <c r="S113" s="204">
        <f>NMM!S$60</f>
        <v>1722.9259709032576</v>
      </c>
      <c r="T113" s="204">
        <f>NMM!T$60</f>
        <v>1514.4313811405054</v>
      </c>
      <c r="U113" s="204">
        <f>NMM!U$60</f>
        <v>1778.6792332537609</v>
      </c>
      <c r="V113" s="204">
        <f>NMM!V$60</f>
        <v>1651.2833957961395</v>
      </c>
      <c r="W113" s="204">
        <f>NMM!W$60</f>
        <v>1712.5649628248034</v>
      </c>
      <c r="X113" s="204">
        <f>NMM!X$60</f>
        <v>1391.2730856356072</v>
      </c>
      <c r="Y113" s="204">
        <f>NMM!Y$60</f>
        <v>938.14468783906284</v>
      </c>
    </row>
    <row r="114" spans="1:25" ht="12" customHeight="1" x14ac:dyDescent="0.25">
      <c r="A114" s="14" t="s">
        <v>52</v>
      </c>
      <c r="B114" s="204">
        <f>NMM!B$61</f>
        <v>585.89539691557718</v>
      </c>
      <c r="C114" s="204">
        <f>NMM!C$61</f>
        <v>712.90480790112417</v>
      </c>
      <c r="D114" s="204">
        <f>NMM!D$61</f>
        <v>818.89432111640474</v>
      </c>
      <c r="E114" s="204">
        <f>NMM!E$61</f>
        <v>1009.6906572755806</v>
      </c>
      <c r="F114" s="204">
        <f>NMM!F$61</f>
        <v>1033.5162859829072</v>
      </c>
      <c r="G114" s="204">
        <f>NMM!G$61</f>
        <v>1185.0195919675452</v>
      </c>
      <c r="H114" s="204">
        <f>NMM!H$61</f>
        <v>1091.9513994347358</v>
      </c>
      <c r="I114" s="204">
        <f>NMM!I$61</f>
        <v>1150.3180984273336</v>
      </c>
      <c r="J114" s="204">
        <f>NMM!J$61</f>
        <v>1089.1384318804292</v>
      </c>
      <c r="K114" s="204">
        <f>NMM!K$61</f>
        <v>646.00695557968697</v>
      </c>
      <c r="L114" s="204">
        <f>NMM!L$61</f>
        <v>725.18734125265587</v>
      </c>
      <c r="M114" s="204">
        <f>NMM!M$61</f>
        <v>794.05766161230565</v>
      </c>
      <c r="N114" s="204">
        <f>NMM!N$61</f>
        <v>613.78615970694375</v>
      </c>
      <c r="O114" s="204">
        <f>NMM!O$61</f>
        <v>622.62606143287439</v>
      </c>
      <c r="P114" s="204">
        <f>NMM!P$61</f>
        <v>688.37678484797618</v>
      </c>
      <c r="Q114" s="204">
        <f>NMM!Q$61</f>
        <v>743.43621768657522</v>
      </c>
      <c r="R114" s="204">
        <f>NMM!R$61</f>
        <v>857.98768767637011</v>
      </c>
      <c r="S114" s="204">
        <f>NMM!S$61</f>
        <v>740.41426946898821</v>
      </c>
      <c r="T114" s="204">
        <f>NMM!T$61</f>
        <v>1158.3311439076215</v>
      </c>
      <c r="U114" s="204">
        <f>NMM!U$61</f>
        <v>1012.5595180564292</v>
      </c>
      <c r="V114" s="204">
        <f>NMM!V$61</f>
        <v>842.13098351321742</v>
      </c>
      <c r="W114" s="204">
        <f>NMM!W$61</f>
        <v>858.32477971352682</v>
      </c>
      <c r="X114" s="204">
        <f>NMM!X$61</f>
        <v>718.2527154160357</v>
      </c>
      <c r="Y114" s="204">
        <f>NMM!Y$61</f>
        <v>323.31217772411537</v>
      </c>
    </row>
    <row r="115" spans="1:25" ht="12" customHeight="1" x14ac:dyDescent="0.25">
      <c r="A115" s="14" t="s">
        <v>60</v>
      </c>
      <c r="B115" s="204">
        <f>NMM!B$62</f>
        <v>291.27902924603944</v>
      </c>
      <c r="C115" s="204">
        <f>NMM!C$62</f>
        <v>277.96971106193121</v>
      </c>
      <c r="D115" s="204">
        <f>NMM!D$62</f>
        <v>284.58312811189603</v>
      </c>
      <c r="E115" s="204">
        <f>NMM!E$62</f>
        <v>257.68218791793339</v>
      </c>
      <c r="F115" s="204">
        <f>NMM!F$62</f>
        <v>248.91774762698992</v>
      </c>
      <c r="G115" s="204">
        <f>NMM!G$62</f>
        <v>285.01125743482686</v>
      </c>
      <c r="H115" s="204">
        <f>NMM!H$62</f>
        <v>271.12658061707089</v>
      </c>
      <c r="I115" s="204">
        <f>NMM!I$62</f>
        <v>270.87893236862294</v>
      </c>
      <c r="J115" s="204">
        <f>NMM!J$62</f>
        <v>266.09661025139741</v>
      </c>
      <c r="K115" s="204">
        <f>NMM!K$62</f>
        <v>207.71077260576101</v>
      </c>
      <c r="L115" s="204">
        <f>NMM!L$62</f>
        <v>197.18342249168018</v>
      </c>
      <c r="M115" s="204">
        <f>NMM!M$62</f>
        <v>210.88057323786779</v>
      </c>
      <c r="N115" s="204">
        <f>NMM!N$62</f>
        <v>177.44377500468488</v>
      </c>
      <c r="O115" s="204">
        <f>NMM!O$62</f>
        <v>175.22712002105834</v>
      </c>
      <c r="P115" s="204">
        <f>NMM!P$62</f>
        <v>171.25871206267675</v>
      </c>
      <c r="Q115" s="204">
        <f>NMM!Q$62</f>
        <v>166.9920760169131</v>
      </c>
      <c r="R115" s="204">
        <f>NMM!R$62</f>
        <v>167.34832994952239</v>
      </c>
      <c r="S115" s="204">
        <f>NMM!S$62</f>
        <v>160.34186494317373</v>
      </c>
      <c r="T115" s="204">
        <f>NMM!T$62</f>
        <v>192.69081705757418</v>
      </c>
      <c r="U115" s="204">
        <f>NMM!U$62</f>
        <v>191.60033811888292</v>
      </c>
      <c r="V115" s="204">
        <f>NMM!V$62</f>
        <v>168.60549494796481</v>
      </c>
      <c r="W115" s="204">
        <f>NMM!W$62</f>
        <v>150.22227484029827</v>
      </c>
      <c r="X115" s="204">
        <f>NMM!X$62</f>
        <v>123.57142343261629</v>
      </c>
      <c r="Y115" s="204">
        <f>NMM!Y$62</f>
        <v>130.3503919082317</v>
      </c>
    </row>
    <row r="116" spans="1:25" ht="12" customHeight="1" x14ac:dyDescent="0.25">
      <c r="A116" s="13" t="s">
        <v>21</v>
      </c>
      <c r="B116" s="205">
        <f>PPA!B$57</f>
        <v>170.38589833588105</v>
      </c>
      <c r="C116" s="205">
        <f>PPA!C$57</f>
        <v>196.47432685142005</v>
      </c>
      <c r="D116" s="205">
        <f>PPA!D$57</f>
        <v>208.08551807864836</v>
      </c>
      <c r="E116" s="205">
        <f>PPA!E$57</f>
        <v>209.71164383885352</v>
      </c>
      <c r="F116" s="205">
        <f>PPA!F$57</f>
        <v>183.7936828787814</v>
      </c>
      <c r="G116" s="205">
        <f>PPA!G$57</f>
        <v>168.64668287885621</v>
      </c>
      <c r="H116" s="205">
        <f>PPA!H$57</f>
        <v>195.96845807858938</v>
      </c>
      <c r="I116" s="205">
        <f>PPA!I$57</f>
        <v>195.58532807861675</v>
      </c>
      <c r="J116" s="205">
        <f>PPA!J$57</f>
        <v>179.93963807873357</v>
      </c>
      <c r="K116" s="205">
        <f>PPA!K$57</f>
        <v>135.67899383906683</v>
      </c>
      <c r="L116" s="205">
        <f>PPA!L$57</f>
        <v>158.95511711895668</v>
      </c>
      <c r="M116" s="205">
        <f>PPA!M$57</f>
        <v>159.86393711890875</v>
      </c>
      <c r="N116" s="205">
        <f>PPA!N$57</f>
        <v>156.26034000106444</v>
      </c>
      <c r="O116" s="205">
        <f>PPA!O$57</f>
        <v>193.00395096106277</v>
      </c>
      <c r="P116" s="205">
        <f>PPA!P$57</f>
        <v>195.78090096122611</v>
      </c>
      <c r="Q116" s="205">
        <f>PPA!Q$57</f>
        <v>147.56366700105761</v>
      </c>
      <c r="R116" s="205">
        <f>PPA!R$57</f>
        <v>176.32130364105143</v>
      </c>
      <c r="S116" s="205">
        <f>PPA!S$57</f>
        <v>426.95540021510277</v>
      </c>
      <c r="T116" s="205">
        <f>PPA!T$57</f>
        <v>386.31896273986155</v>
      </c>
      <c r="U116" s="205">
        <f>PPA!U$57</f>
        <v>426.97337334583221</v>
      </c>
      <c r="V116" s="205">
        <f>PPA!V$57</f>
        <v>426.97815186896213</v>
      </c>
      <c r="W116" s="205">
        <f>PPA!W$57</f>
        <v>414.80575503778653</v>
      </c>
      <c r="X116" s="205">
        <f>PPA!X$57</f>
        <v>431.39955207493864</v>
      </c>
      <c r="Y116" s="205">
        <f>PPA!Y$57</f>
        <v>526.10317977963564</v>
      </c>
    </row>
    <row r="117" spans="1:25" ht="12" customHeight="1" x14ac:dyDescent="0.25">
      <c r="A117" s="14" t="s">
        <v>54</v>
      </c>
      <c r="B117" s="204">
        <f>PPA!B$58</f>
        <v>0</v>
      </c>
      <c r="C117" s="204">
        <f>PPA!C$58</f>
        <v>0</v>
      </c>
      <c r="D117" s="204">
        <f>PPA!D$58</f>
        <v>0</v>
      </c>
      <c r="E117" s="204">
        <f>PPA!E$58</f>
        <v>0</v>
      </c>
      <c r="F117" s="204">
        <f>PPA!F$58</f>
        <v>0</v>
      </c>
      <c r="G117" s="204">
        <f>PPA!G$58</f>
        <v>0</v>
      </c>
      <c r="H117" s="204">
        <f>PPA!H$58</f>
        <v>0</v>
      </c>
      <c r="I117" s="204">
        <f>PPA!I$58</f>
        <v>0</v>
      </c>
      <c r="J117" s="204">
        <f>PPA!J$58</f>
        <v>0</v>
      </c>
      <c r="K117" s="204">
        <f>PPA!K$58</f>
        <v>0</v>
      </c>
      <c r="L117" s="204">
        <f>PPA!L$58</f>
        <v>0</v>
      </c>
      <c r="M117" s="204">
        <f>PPA!M$58</f>
        <v>0</v>
      </c>
      <c r="N117" s="204">
        <f>PPA!N$58</f>
        <v>0</v>
      </c>
      <c r="O117" s="204">
        <f>PPA!O$58</f>
        <v>0</v>
      </c>
      <c r="P117" s="204">
        <f>PPA!P$58</f>
        <v>0</v>
      </c>
      <c r="Q117" s="204">
        <f>PPA!Q$58</f>
        <v>0</v>
      </c>
      <c r="R117" s="204">
        <f>PPA!R$58</f>
        <v>0</v>
      </c>
      <c r="S117" s="204">
        <f>PPA!S$58</f>
        <v>0</v>
      </c>
      <c r="T117" s="204">
        <f>PPA!T$58</f>
        <v>0</v>
      </c>
      <c r="U117" s="204">
        <f>PPA!U$58</f>
        <v>0</v>
      </c>
      <c r="V117" s="204">
        <f>PPA!V$58</f>
        <v>18.31425949052959</v>
      </c>
      <c r="W117" s="204">
        <f>PPA!W$58</f>
        <v>19.748727394208711</v>
      </c>
      <c r="X117" s="204">
        <f>PPA!X$58</f>
        <v>20.779533900830241</v>
      </c>
      <c r="Y117" s="204">
        <f>PPA!Y$58</f>
        <v>18.034638287090999</v>
      </c>
    </row>
    <row r="118" spans="1:25" ht="12" customHeight="1" x14ac:dyDescent="0.25">
      <c r="A118" s="14" t="s">
        <v>61</v>
      </c>
      <c r="B118" s="204">
        <f>PPA!B$59</f>
        <v>156.97518714302851</v>
      </c>
      <c r="C118" s="204">
        <f>PPA!C$59</f>
        <v>178.30973049210959</v>
      </c>
      <c r="D118" s="204">
        <f>PPA!D$59</f>
        <v>185.67831332181331</v>
      </c>
      <c r="E118" s="204">
        <f>PPA!E$59</f>
        <v>189.2208739580386</v>
      </c>
      <c r="F118" s="204">
        <f>PPA!F$59</f>
        <v>168.60431933250089</v>
      </c>
      <c r="G118" s="204">
        <f>PPA!G$59</f>
        <v>158.11700927449209</v>
      </c>
      <c r="H118" s="204">
        <f>PPA!H$59</f>
        <v>182.2917883831357</v>
      </c>
      <c r="I118" s="204">
        <f>PPA!I$59</f>
        <v>180.82903708195551</v>
      </c>
      <c r="J118" s="204">
        <f>PPA!J$59</f>
        <v>160.74887327438009</v>
      </c>
      <c r="K118" s="204">
        <f>PPA!K$59</f>
        <v>122.2260362038984</v>
      </c>
      <c r="L118" s="204">
        <f>PPA!L$59</f>
        <v>149.92204861457901</v>
      </c>
      <c r="M118" s="204">
        <f>PPA!M$59</f>
        <v>151.51841572701991</v>
      </c>
      <c r="N118" s="204">
        <f>PPA!N$59</f>
        <v>152.9855908441443</v>
      </c>
      <c r="O118" s="204">
        <f>PPA!O$59</f>
        <v>186.56147200425841</v>
      </c>
      <c r="P118" s="204">
        <f>PPA!P$59</f>
        <v>188.8886055287586</v>
      </c>
      <c r="Q118" s="204">
        <f>PPA!Q$59</f>
        <v>143.67747531973879</v>
      </c>
      <c r="R118" s="204">
        <f>PPA!R$59</f>
        <v>173.15114814575969</v>
      </c>
      <c r="S118" s="204">
        <f>PPA!S$59</f>
        <v>422.23053726433659</v>
      </c>
      <c r="T118" s="204">
        <f>PPA!T$59</f>
        <v>381.93810773332098</v>
      </c>
      <c r="U118" s="204">
        <f>PPA!U$59</f>
        <v>421.84015295687379</v>
      </c>
      <c r="V118" s="204">
        <f>PPA!V$59</f>
        <v>403.22359436491479</v>
      </c>
      <c r="W118" s="204">
        <f>PPA!W$59</f>
        <v>388.88600597714031</v>
      </c>
      <c r="X118" s="204">
        <f>PPA!X$59</f>
        <v>406.45017488392273</v>
      </c>
      <c r="Y118" s="204">
        <f>PPA!Y$59</f>
        <v>503.94962263137842</v>
      </c>
    </row>
    <row r="119" spans="1:25" ht="12" customHeight="1" x14ac:dyDescent="0.25">
      <c r="A119" s="14" t="s">
        <v>62</v>
      </c>
      <c r="B119" s="204">
        <f>PPA!B$60</f>
        <v>13.41071119285256</v>
      </c>
      <c r="C119" s="204">
        <f>PPA!C$60</f>
        <v>18.164596359310451</v>
      </c>
      <c r="D119" s="204">
        <f>PPA!D$60</f>
        <v>22.407204756835071</v>
      </c>
      <c r="E119" s="204">
        <f>PPA!E$60</f>
        <v>20.490769880814931</v>
      </c>
      <c r="F119" s="204">
        <f>PPA!F$60</f>
        <v>15.189363546280511</v>
      </c>
      <c r="G119" s="204">
        <f>PPA!G$60</f>
        <v>10.529673604364129</v>
      </c>
      <c r="H119" s="204">
        <f>PPA!H$60</f>
        <v>13.67666969545369</v>
      </c>
      <c r="I119" s="204">
        <f>PPA!I$60</f>
        <v>14.75629099666126</v>
      </c>
      <c r="J119" s="204">
        <f>PPA!J$60</f>
        <v>19.190764804353471</v>
      </c>
      <c r="K119" s="204">
        <f>PPA!K$60</f>
        <v>13.45295763516844</v>
      </c>
      <c r="L119" s="204">
        <f>PPA!L$60</f>
        <v>9.0330685043776633</v>
      </c>
      <c r="M119" s="204">
        <f>PPA!M$60</f>
        <v>8.3455213918888322</v>
      </c>
      <c r="N119" s="204">
        <f>PPA!N$60</f>
        <v>3.2747491569201279</v>
      </c>
      <c r="O119" s="204">
        <f>PPA!O$60</f>
        <v>6.4424789568043739</v>
      </c>
      <c r="P119" s="204">
        <f>PPA!P$60</f>
        <v>6.8922954324675034</v>
      </c>
      <c r="Q119" s="204">
        <f>PPA!Q$60</f>
        <v>3.886191681318826</v>
      </c>
      <c r="R119" s="204">
        <f>PPA!R$60</f>
        <v>3.170155495291743</v>
      </c>
      <c r="S119" s="204">
        <f>PPA!S$60</f>
        <v>4.7248629507661972</v>
      </c>
      <c r="T119" s="204">
        <f>PPA!T$60</f>
        <v>4.380855006540564</v>
      </c>
      <c r="U119" s="204">
        <f>PPA!U$60</f>
        <v>5.1332203889584296</v>
      </c>
      <c r="V119" s="204">
        <f>PPA!V$60</f>
        <v>5.4402980135177339</v>
      </c>
      <c r="W119" s="204">
        <f>PPA!W$60</f>
        <v>6.1710216664375466</v>
      </c>
      <c r="X119" s="204">
        <f>PPA!X$60</f>
        <v>4.1698432901856703</v>
      </c>
      <c r="Y119" s="204">
        <f>PPA!Y$60</f>
        <v>4.1189188611661702</v>
      </c>
    </row>
    <row r="120" spans="1:25" ht="12" customHeight="1" x14ac:dyDescent="0.25">
      <c r="A120" s="15" t="s">
        <v>63</v>
      </c>
      <c r="B120" s="206">
        <f>FBT!B$33</f>
        <v>811.85274815889352</v>
      </c>
      <c r="C120" s="206">
        <f>FBT!C$33</f>
        <v>1070.2099986487369</v>
      </c>
      <c r="D120" s="206">
        <f>FBT!D$33</f>
        <v>1064.726620665966</v>
      </c>
      <c r="E120" s="206">
        <f>FBT!E$33</f>
        <v>883.84491066239764</v>
      </c>
      <c r="F120" s="206">
        <f>FBT!F$33</f>
        <v>917.88149898797542</v>
      </c>
      <c r="G120" s="206">
        <f>FBT!G$33</f>
        <v>755.85058415806532</v>
      </c>
      <c r="H120" s="206">
        <f>FBT!H$33</f>
        <v>748.95286283907888</v>
      </c>
      <c r="I120" s="206">
        <f>FBT!I$33</f>
        <v>631.89147167898091</v>
      </c>
      <c r="J120" s="206">
        <f>FBT!J$33</f>
        <v>704.39861279845366</v>
      </c>
      <c r="K120" s="206">
        <f>FBT!K$33</f>
        <v>556.66578635892006</v>
      </c>
      <c r="L120" s="206">
        <f>FBT!L$33</f>
        <v>584.7231483587168</v>
      </c>
      <c r="M120" s="206">
        <f>FBT!M$33</f>
        <v>602.37444959864922</v>
      </c>
      <c r="N120" s="206">
        <f>FBT!N$33</f>
        <v>519.54950544130884</v>
      </c>
      <c r="O120" s="206">
        <f>FBT!O$33</f>
        <v>665.73377782233194</v>
      </c>
      <c r="P120" s="206">
        <f>FBT!P$33</f>
        <v>710.63364768076622</v>
      </c>
      <c r="Q120" s="206">
        <f>FBT!Q$33</f>
        <v>725.32467660103589</v>
      </c>
      <c r="R120" s="206">
        <f>FBT!R$33</f>
        <v>689.06875308109716</v>
      </c>
      <c r="S120" s="206">
        <f>FBT!S$33</f>
        <v>734.13601920227904</v>
      </c>
      <c r="T120" s="206">
        <f>FBT!T$33</f>
        <v>835.30614852474901</v>
      </c>
      <c r="U120" s="206">
        <f>FBT!U$33</f>
        <v>779.28178853630982</v>
      </c>
      <c r="V120" s="206">
        <f>FBT!V$33</f>
        <v>823.3267627835769</v>
      </c>
      <c r="W120" s="206">
        <f>FBT!W$33</f>
        <v>868.32917712531128</v>
      </c>
      <c r="X120" s="206">
        <f>FBT!X$33</f>
        <v>786.59342616002266</v>
      </c>
      <c r="Y120" s="206">
        <f>FBT!Y$33</f>
        <v>779.7078710490099</v>
      </c>
    </row>
    <row r="121" spans="1:25" ht="12" customHeight="1" x14ac:dyDescent="0.25">
      <c r="A121" s="12" t="s">
        <v>64</v>
      </c>
      <c r="B121" s="204">
        <f>TRE!B$33</f>
        <v>114.5671214387972</v>
      </c>
      <c r="C121" s="204">
        <f>TRE!C$33</f>
        <v>107.1955814400327</v>
      </c>
      <c r="D121" s="204">
        <f>TRE!D$33</f>
        <v>134.60290859948529</v>
      </c>
      <c r="E121" s="204">
        <f>TRE!E$33</f>
        <v>150.36935735978909</v>
      </c>
      <c r="F121" s="204">
        <f>TRE!F$33</f>
        <v>138.90131207937901</v>
      </c>
      <c r="G121" s="204">
        <f>TRE!G$33</f>
        <v>150.44078111936591</v>
      </c>
      <c r="H121" s="204">
        <f>TRE!H$33</f>
        <v>151.45606463925441</v>
      </c>
      <c r="I121" s="204">
        <f>TRE!I$33</f>
        <v>143.56235987855089</v>
      </c>
      <c r="J121" s="204">
        <f>TRE!J$33</f>
        <v>139.72511987874481</v>
      </c>
      <c r="K121" s="204">
        <f>TRE!K$33</f>
        <v>104.4507009584418</v>
      </c>
      <c r="L121" s="204">
        <f>TRE!L$33</f>
        <v>114.2962509594707</v>
      </c>
      <c r="M121" s="204">
        <f>TRE!M$33</f>
        <v>115.1495989185954</v>
      </c>
      <c r="N121" s="204">
        <f>TRE!N$33</f>
        <v>116.01291095945579</v>
      </c>
      <c r="O121" s="204">
        <f>TRE!O$33</f>
        <v>171.78626987899699</v>
      </c>
      <c r="P121" s="204">
        <f>TRE!P$33</f>
        <v>146.8442098794026</v>
      </c>
      <c r="Q121" s="204">
        <f>TRE!Q$33</f>
        <v>166.6362898788843</v>
      </c>
      <c r="R121" s="204">
        <f>TRE!R$33</f>
        <v>174.52626443876591</v>
      </c>
      <c r="S121" s="204">
        <f>TRE!S$33</f>
        <v>181.33024871837421</v>
      </c>
      <c r="T121" s="204">
        <f>TRE!T$33</f>
        <v>182.75603852779909</v>
      </c>
      <c r="U121" s="204">
        <f>TRE!U$33</f>
        <v>167.61022065700919</v>
      </c>
      <c r="V121" s="204">
        <f>TRE!V$33</f>
        <v>160.70170910904429</v>
      </c>
      <c r="W121" s="204">
        <f>TRE!W$33</f>
        <v>190.48586038502441</v>
      </c>
      <c r="X121" s="204">
        <f>TRE!X$33</f>
        <v>170.18626871222119</v>
      </c>
      <c r="Y121" s="204">
        <f>TRE!Y$33</f>
        <v>160.49251464012869</v>
      </c>
    </row>
    <row r="122" spans="1:25" ht="12" customHeight="1" x14ac:dyDescent="0.25">
      <c r="A122" s="12" t="s">
        <v>65</v>
      </c>
      <c r="B122" s="204">
        <f>MAE!B$33</f>
        <v>291.640293323089</v>
      </c>
      <c r="C122" s="204">
        <f>MAE!C$33</f>
        <v>304.29318662361197</v>
      </c>
      <c r="D122" s="204">
        <f>MAE!D$33</f>
        <v>296.42236811895532</v>
      </c>
      <c r="E122" s="204">
        <f>MAE!E$33</f>
        <v>333.12804879225081</v>
      </c>
      <c r="F122" s="204">
        <f>MAE!F$33</f>
        <v>318.74566130255602</v>
      </c>
      <c r="G122" s="204">
        <f>MAE!G$33</f>
        <v>389.77031480326082</v>
      </c>
      <c r="H122" s="204">
        <f>MAE!H$33</f>
        <v>371.85582415325018</v>
      </c>
      <c r="I122" s="204">
        <f>MAE!I$33</f>
        <v>370.90888194352232</v>
      </c>
      <c r="J122" s="204">
        <f>MAE!J$33</f>
        <v>300.67012883889828</v>
      </c>
      <c r="K122" s="204">
        <f>MAE!K$33</f>
        <v>273.44692175790271</v>
      </c>
      <c r="L122" s="204">
        <f>MAE!L$33</f>
        <v>278.81634911898709</v>
      </c>
      <c r="M122" s="204">
        <f>MAE!M$33</f>
        <v>301.96516895871741</v>
      </c>
      <c r="N122" s="204">
        <f>MAE!N$33</f>
        <v>217.23702816106439</v>
      </c>
      <c r="O122" s="204">
        <f>MAE!O$33</f>
        <v>410.39627627909442</v>
      </c>
      <c r="P122" s="204">
        <f>MAE!P$33</f>
        <v>384.75420443898872</v>
      </c>
      <c r="Q122" s="204">
        <f>MAE!Q$33</f>
        <v>394.90940531900929</v>
      </c>
      <c r="R122" s="204">
        <f>MAE!R$33</f>
        <v>414.15870143877828</v>
      </c>
      <c r="S122" s="204">
        <f>MAE!S$33</f>
        <v>455.79018656617438</v>
      </c>
      <c r="T122" s="204">
        <f>MAE!T$33</f>
        <v>457.9954358370203</v>
      </c>
      <c r="U122" s="204">
        <f>MAE!U$33</f>
        <v>454.56686212984761</v>
      </c>
      <c r="V122" s="204">
        <f>MAE!V$33</f>
        <v>487.26439189470108</v>
      </c>
      <c r="W122" s="204">
        <f>MAE!W$33</f>
        <v>545.15972105969138</v>
      </c>
      <c r="X122" s="204">
        <f>MAE!X$33</f>
        <v>477.99766836086059</v>
      </c>
      <c r="Y122" s="204">
        <f>MAE!Y$33</f>
        <v>459.14599041013139</v>
      </c>
    </row>
    <row r="123" spans="1:25" ht="12" customHeight="1" x14ac:dyDescent="0.25">
      <c r="A123" s="12" t="s">
        <v>66</v>
      </c>
      <c r="B123" s="204">
        <f>TEL!B$33</f>
        <v>62.600636158727163</v>
      </c>
      <c r="C123" s="204">
        <f>TEL!C$33</f>
        <v>76.876596756895623</v>
      </c>
      <c r="D123" s="204">
        <f>TEL!D$33</f>
        <v>87.265876319088221</v>
      </c>
      <c r="E123" s="204">
        <f>TEL!E$33</f>
        <v>73.988643902599023</v>
      </c>
      <c r="F123" s="204">
        <f>TEL!F$33</f>
        <v>55.740959998444708</v>
      </c>
      <c r="G123" s="204">
        <f>TEL!G$33</f>
        <v>54.680669998281608</v>
      </c>
      <c r="H123" s="204">
        <f>TEL!H$33</f>
        <v>36.150839998352438</v>
      </c>
      <c r="I123" s="204">
        <f>TEL!I$33</f>
        <v>29.58713999813066</v>
      </c>
      <c r="J123" s="204">
        <f>TEL!J$33</f>
        <v>26.355779998281911</v>
      </c>
      <c r="K123" s="204">
        <f>TEL!K$33</f>
        <v>22.3670699982681</v>
      </c>
      <c r="L123" s="204">
        <f>TEL!L$33</f>
        <v>23.88176999840568</v>
      </c>
      <c r="M123" s="204">
        <f>TEL!M$33</f>
        <v>23.982749998446689</v>
      </c>
      <c r="N123" s="204">
        <f>TEL!N$33</f>
        <v>15.651900001747009</v>
      </c>
      <c r="O123" s="204">
        <f>TEL!O$33</f>
        <v>40.543469998373133</v>
      </c>
      <c r="P123" s="204">
        <f>TEL!P$33</f>
        <v>45.693449998777503</v>
      </c>
      <c r="Q123" s="204">
        <f>TEL!Q$33</f>
        <v>49.682159998770203</v>
      </c>
      <c r="R123" s="204">
        <f>TEL!R$33</f>
        <v>47.965499998211769</v>
      </c>
      <c r="S123" s="204">
        <f>TEL!S$33</f>
        <v>48.948352324914538</v>
      </c>
      <c r="T123" s="204">
        <f>TEL!T$33</f>
        <v>49.603609121604343</v>
      </c>
      <c r="U123" s="204">
        <f>TEL!U$33</f>
        <v>45.766461646945203</v>
      </c>
      <c r="V123" s="204">
        <f>TEL!V$33</f>
        <v>39.561095575847823</v>
      </c>
      <c r="W123" s="204">
        <f>TEL!W$33</f>
        <v>44.004587891711267</v>
      </c>
      <c r="X123" s="204">
        <f>TEL!X$33</f>
        <v>33.959551041039283</v>
      </c>
      <c r="Y123" s="204">
        <f>TEL!Y$33</f>
        <v>21.229611366011241</v>
      </c>
    </row>
    <row r="124" spans="1:25" ht="12" customHeight="1" x14ac:dyDescent="0.25">
      <c r="A124" s="12" t="s">
        <v>67</v>
      </c>
      <c r="B124" s="204">
        <f>WWP!B$33</f>
        <v>57.053699999080592</v>
      </c>
      <c r="C124" s="204">
        <f>WWP!C$33</f>
        <v>56.59928999919515</v>
      </c>
      <c r="D124" s="204">
        <f>WWP!D$33</f>
        <v>54.933119999106992</v>
      </c>
      <c r="E124" s="204">
        <f>WWP!E$33</f>
        <v>53.367929999016937</v>
      </c>
      <c r="F124" s="204">
        <f>WWP!F$33</f>
        <v>49.884119999266453</v>
      </c>
      <c r="G124" s="204">
        <f>WWP!G$33</f>
        <v>42.815519999306822</v>
      </c>
      <c r="H124" s="204">
        <f>WWP!H$33</f>
        <v>27.76949999946455</v>
      </c>
      <c r="I124" s="204">
        <f>WWP!I$33</f>
        <v>25.39646999958314</v>
      </c>
      <c r="J124" s="204">
        <f>WWP!J$33</f>
        <v>30.798899999385181</v>
      </c>
      <c r="K124" s="204">
        <f>WWP!K$33</f>
        <v>31.051350000973549</v>
      </c>
      <c r="L124" s="204">
        <f>WWP!L$33</f>
        <v>43.458780961473117</v>
      </c>
      <c r="M124" s="204">
        <f>WWP!M$33</f>
        <v>59.418630002108252</v>
      </c>
      <c r="N124" s="204">
        <f>WWP!N$33</f>
        <v>40.066918920918013</v>
      </c>
      <c r="O124" s="204">
        <f>WWP!O$33</f>
        <v>21.289620960529689</v>
      </c>
      <c r="P124" s="204">
        <f>WWP!P$33</f>
        <v>16.708140000390621</v>
      </c>
      <c r="Q124" s="204">
        <f>WWP!Q$33</f>
        <v>20.93120892036141</v>
      </c>
      <c r="R124" s="204">
        <f>WWP!R$33</f>
        <v>38.71799892059002</v>
      </c>
      <c r="S124" s="204">
        <f>WWP!S$33</f>
        <v>43.280046963310532</v>
      </c>
      <c r="T124" s="204">
        <f>WWP!T$33</f>
        <v>51.656184576824643</v>
      </c>
      <c r="U124" s="204">
        <f>WWP!U$33</f>
        <v>42.521781018523001</v>
      </c>
      <c r="V124" s="204">
        <f>WWP!V$33</f>
        <v>40.488414149350497</v>
      </c>
      <c r="W124" s="204">
        <f>WWP!W$33</f>
        <v>52.01469836255805</v>
      </c>
      <c r="X124" s="204">
        <f>WWP!X$33</f>
        <v>50.584981453891317</v>
      </c>
      <c r="Y124" s="204">
        <f>WWP!Y$33</f>
        <v>41.813751428886157</v>
      </c>
    </row>
    <row r="125" spans="1:25" ht="12" customHeight="1" x14ac:dyDescent="0.25">
      <c r="A125" s="12" t="s">
        <v>68</v>
      </c>
      <c r="B125" s="204">
        <f>OIS!B$33</f>
        <v>147.1432611789545</v>
      </c>
      <c r="C125" s="204">
        <f>OIS!C$33</f>
        <v>165.02487888143091</v>
      </c>
      <c r="D125" s="204">
        <f>OIS!D$33</f>
        <v>192.14588808499411</v>
      </c>
      <c r="E125" s="204">
        <f>OIS!E$33</f>
        <v>206.7091380385038</v>
      </c>
      <c r="F125" s="204">
        <f>OIS!F$33</f>
        <v>172.97737560581109</v>
      </c>
      <c r="G125" s="204">
        <f>OIS!G$33</f>
        <v>219.8583122424107</v>
      </c>
      <c r="H125" s="204">
        <f>OIS!H$33</f>
        <v>231.56711323648051</v>
      </c>
      <c r="I125" s="204">
        <f>OIS!I$33</f>
        <v>178.6804308024445</v>
      </c>
      <c r="J125" s="204">
        <f>OIS!J$33</f>
        <v>238.00784688199781</v>
      </c>
      <c r="K125" s="204">
        <f>OIS!K$33</f>
        <v>234.40457592377109</v>
      </c>
      <c r="L125" s="204">
        <f>OIS!L$33</f>
        <v>225.0057336061744</v>
      </c>
      <c r="M125" s="204">
        <f>OIS!M$33</f>
        <v>448.56340716152738</v>
      </c>
      <c r="N125" s="204">
        <f>OIS!N$33</f>
        <v>403.18871076685792</v>
      </c>
      <c r="O125" s="204">
        <f>OIS!O$33</f>
        <v>643.76895264498125</v>
      </c>
      <c r="P125" s="204">
        <f>OIS!P$33</f>
        <v>720.86233608470866</v>
      </c>
      <c r="Q125" s="204">
        <f>OIS!Q$33</f>
        <v>751.8922432871201</v>
      </c>
      <c r="R125" s="204">
        <f>OIS!R$33</f>
        <v>837.34984202700332</v>
      </c>
      <c r="S125" s="204">
        <f>OIS!S$33</f>
        <v>888.59071383843036</v>
      </c>
      <c r="T125" s="204">
        <f>OIS!T$33</f>
        <v>1057.991420297617</v>
      </c>
      <c r="U125" s="204">
        <f>OIS!U$33</f>
        <v>1028.4510999162919</v>
      </c>
      <c r="V125" s="204">
        <f>OIS!V$33</f>
        <v>1065.2663126798309</v>
      </c>
      <c r="W125" s="204">
        <f>OIS!W$33</f>
        <v>1152.678403127175</v>
      </c>
      <c r="X125" s="204">
        <f>OIS!X$33</f>
        <v>1066.6982936588661</v>
      </c>
      <c r="Y125" s="204">
        <f>OIS!Y$33</f>
        <v>919.84163885176122</v>
      </c>
    </row>
    <row r="126" spans="1:25" ht="12" customHeight="1" x14ac:dyDescent="0.25">
      <c r="A126" s="28" t="s">
        <v>85</v>
      </c>
      <c r="B126" s="214">
        <f>Ind_Summary_emi!B43</f>
        <v>256.35072000000002</v>
      </c>
      <c r="C126" s="214">
        <f>Ind_Summary_emi!C43</f>
        <v>187.15332000000001</v>
      </c>
      <c r="D126" s="214">
        <f>Ind_Summary_emi!D43</f>
        <v>197.49704</v>
      </c>
      <c r="E126" s="214">
        <f>Ind_Summary_emi!E43</f>
        <v>153.59038000000001</v>
      </c>
      <c r="F126" s="214">
        <f>Ind_Summary_emi!F43</f>
        <v>167.84522000000001</v>
      </c>
      <c r="G126" s="214">
        <f>Ind_Summary_emi!G43</f>
        <v>192.36578</v>
      </c>
      <c r="H126" s="214">
        <f>Ind_Summary_emi!H43</f>
        <v>178.73107999999999</v>
      </c>
      <c r="I126" s="214">
        <f>Ind_Summary_emi!I43</f>
        <v>156.08369999999999</v>
      </c>
      <c r="J126" s="214">
        <f>Ind_Summary_emi!J43</f>
        <v>152.77889999999999</v>
      </c>
      <c r="K126" s="214">
        <f>Ind_Summary_emi!K43</f>
        <v>138.82004000000001</v>
      </c>
      <c r="L126" s="214">
        <f>Ind_Summary_emi!L43</f>
        <v>126.56673000000001</v>
      </c>
      <c r="M126" s="214">
        <f>Ind_Summary_emi!M43</f>
        <v>113.72307000000001</v>
      </c>
      <c r="N126" s="214">
        <f>Ind_Summary_emi!N43</f>
        <v>117.56159</v>
      </c>
      <c r="O126" s="214">
        <f>Ind_Summary_emi!O43</f>
        <v>91.410309999999996</v>
      </c>
      <c r="P126" s="214">
        <f>Ind_Summary_emi!P43</f>
        <v>116.93031000000001</v>
      </c>
      <c r="Q126" s="214">
        <f>Ind_Summary_emi!Q43</f>
        <v>114.96381</v>
      </c>
      <c r="R126" s="214">
        <f>Ind_Summary_emi!R43</f>
        <v>117.70808</v>
      </c>
      <c r="S126" s="214">
        <f>Ind_Summary_emi!S43</f>
        <v>119.04861</v>
      </c>
      <c r="T126" s="214">
        <f>Ind_Summary_emi!T43</f>
        <v>115.48932000000001</v>
      </c>
      <c r="U126" s="214">
        <f>Ind_Summary_emi!U43</f>
        <v>117.31408999999999</v>
      </c>
      <c r="V126" s="214">
        <f>Ind_Summary_emi!V43</f>
        <v>121.7756</v>
      </c>
      <c r="W126" s="214">
        <f>Ind_Summary_emi!W43</f>
        <v>119.02897</v>
      </c>
      <c r="X126" s="214">
        <f>Ind_Summary_emi!X43</f>
        <v>123.61814</v>
      </c>
      <c r="Y126" s="214">
        <f>Ind_Summary_emi!Y43</f>
        <v>121.57377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127.08998686715644</v>
      </c>
      <c r="C128" s="203">
        <f t="shared" si="8"/>
        <v>126.45319703294255</v>
      </c>
      <c r="D128" s="203">
        <f t="shared" si="8"/>
        <v>125.88741955538862</v>
      </c>
      <c r="E128" s="203">
        <f t="shared" si="8"/>
        <v>117.84717620724747</v>
      </c>
      <c r="F128" s="203">
        <f t="shared" si="8"/>
        <v>102.86173156785544</v>
      </c>
      <c r="G128" s="203">
        <f t="shared" si="8"/>
        <v>98.211941808734025</v>
      </c>
      <c r="H128" s="203">
        <f t="shared" si="8"/>
        <v>94.912066745126722</v>
      </c>
      <c r="I128" s="203">
        <f t="shared" si="8"/>
        <v>95.578429090548383</v>
      </c>
      <c r="J128" s="203">
        <f t="shared" si="8"/>
        <v>98.684882018445791</v>
      </c>
      <c r="K128" s="203">
        <f t="shared" si="8"/>
        <v>86.742630777927118</v>
      </c>
      <c r="L128" s="203">
        <f t="shared" si="8"/>
        <v>90.582136872615692</v>
      </c>
      <c r="M128" s="203">
        <f t="shared" si="8"/>
        <v>100.47631350128343</v>
      </c>
      <c r="N128" s="203">
        <f t="shared" si="8"/>
        <v>108.17625289192337</v>
      </c>
      <c r="O128" s="203">
        <f t="shared" si="8"/>
        <v>119.80087365777212</v>
      </c>
      <c r="P128" s="203">
        <f t="shared" si="8"/>
        <v>109.94202084675447</v>
      </c>
      <c r="Q128" s="203">
        <f t="shared" si="8"/>
        <v>105.85477860550392</v>
      </c>
      <c r="R128" s="203">
        <f t="shared" si="8"/>
        <v>112.85724665054873</v>
      </c>
      <c r="S128" s="203">
        <f t="shared" si="8"/>
        <v>115.89496671622604</v>
      </c>
      <c r="T128" s="203">
        <f t="shared" si="8"/>
        <v>113.56398530447485</v>
      </c>
      <c r="U128" s="203">
        <f t="shared" si="8"/>
        <v>110.22796839852855</v>
      </c>
      <c r="V128" s="203">
        <f t="shared" si="8"/>
        <v>114.59974761760051</v>
      </c>
      <c r="W128" s="203">
        <f t="shared" si="8"/>
        <v>116.8208036105877</v>
      </c>
      <c r="X128" s="203">
        <f t="shared" si="8"/>
        <v>101.15041955033307</v>
      </c>
      <c r="Y128" s="203">
        <f t="shared" si="8"/>
        <v>93.923088436172307</v>
      </c>
    </row>
    <row r="129" spans="1:25" ht="12" customHeight="1" x14ac:dyDescent="0.25">
      <c r="A129" s="12" t="s">
        <v>14</v>
      </c>
      <c r="B129" s="204">
        <f t="shared" ref="B129:Y129" si="9">IF(B52=0,"",B52/B4*1000)</f>
        <v>1285.6360930410517</v>
      </c>
      <c r="C129" s="204">
        <f t="shared" si="9"/>
        <v>1231.7060081980635</v>
      </c>
      <c r="D129" s="204">
        <f t="shared" si="9"/>
        <v>1504.9267398869551</v>
      </c>
      <c r="E129" s="204">
        <f t="shared" si="9"/>
        <v>1115.9110334120198</v>
      </c>
      <c r="F129" s="204">
        <f t="shared" si="9"/>
        <v>817.1138447072658</v>
      </c>
      <c r="G129" s="204">
        <f t="shared" si="9"/>
        <v>859.93592513574822</v>
      </c>
      <c r="H129" s="204">
        <f t="shared" si="9"/>
        <v>732.94342568034835</v>
      </c>
      <c r="I129" s="204">
        <f t="shared" si="9"/>
        <v>703.35947182893108</v>
      </c>
      <c r="J129" s="204">
        <f t="shared" si="9"/>
        <v>652.15726802738186</v>
      </c>
      <c r="K129" s="204">
        <f t="shared" si="9"/>
        <v>1217.9578673427361</v>
      </c>
      <c r="L129" s="204">
        <f t="shared" si="9"/>
        <v>1084.4580360452262</v>
      </c>
      <c r="M129" s="204">
        <f t="shared" si="9"/>
        <v>969.48537266194239</v>
      </c>
      <c r="N129" s="204">
        <f t="shared" si="9"/>
        <v>1297.6994384469758</v>
      </c>
      <c r="O129" s="204">
        <f t="shared" si="9"/>
        <v>942.12583563401199</v>
      </c>
      <c r="P129" s="204">
        <f t="shared" si="9"/>
        <v>418.70758723911615</v>
      </c>
      <c r="Q129" s="204">
        <f t="shared" si="9"/>
        <v>421.55092072771851</v>
      </c>
      <c r="R129" s="204">
        <f t="shared" si="9"/>
        <v>363.3235206860038</v>
      </c>
      <c r="S129" s="204">
        <f t="shared" si="9"/>
        <v>433.82426085353853</v>
      </c>
      <c r="T129" s="204">
        <f t="shared" si="9"/>
        <v>404.21515783233679</v>
      </c>
      <c r="U129" s="204">
        <f t="shared" si="9"/>
        <v>561.72366780661423</v>
      </c>
      <c r="V129" s="204">
        <f t="shared" si="9"/>
        <v>605.01310393685344</v>
      </c>
      <c r="W129" s="204">
        <f t="shared" si="9"/>
        <v>488.24833859392305</v>
      </c>
      <c r="X129" s="204">
        <f t="shared" si="9"/>
        <v>930.84472329973653</v>
      </c>
      <c r="Y129" s="204">
        <f t="shared" si="9"/>
        <v>837.54274854247274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778.01845943771423</v>
      </c>
      <c r="C130" s="205">
        <f t="shared" si="10"/>
        <v>757.32714312858855</v>
      </c>
      <c r="D130" s="205">
        <f t="shared" si="10"/>
        <v>1148.0556322753021</v>
      </c>
      <c r="E130" s="205">
        <f t="shared" si="10"/>
        <v>799.52717197930599</v>
      </c>
      <c r="F130" s="205">
        <f t="shared" si="10"/>
        <v>657.2322486453678</v>
      </c>
      <c r="G130" s="205">
        <f t="shared" si="10"/>
        <v>615.00340918128541</v>
      </c>
      <c r="H130" s="205">
        <f t="shared" si="10"/>
        <v>430.63596260305627</v>
      </c>
      <c r="I130" s="205">
        <f t="shared" si="10"/>
        <v>470.78136535400239</v>
      </c>
      <c r="J130" s="205">
        <f t="shared" si="10"/>
        <v>449.2328499954765</v>
      </c>
      <c r="K130" s="205">
        <f t="shared" si="10"/>
        <v>631.76648028039335</v>
      </c>
      <c r="L130" s="205">
        <f t="shared" si="10"/>
        <v>505.01408069955835</v>
      </c>
      <c r="M130" s="205">
        <f t="shared" si="10"/>
        <v>466.79208091094404</v>
      </c>
      <c r="N130" s="205">
        <f t="shared" si="10"/>
        <v>454.13491666894248</v>
      </c>
      <c r="O130" s="205">
        <f t="shared" si="10"/>
        <v>414.2621383645116</v>
      </c>
      <c r="P130" s="205">
        <f t="shared" si="10"/>
        <v>502.50151047331815</v>
      </c>
      <c r="Q130" s="205">
        <f t="shared" si="10"/>
        <v>350.21109831765898</v>
      </c>
      <c r="R130" s="205">
        <f t="shared" si="10"/>
        <v>337.41685802841994</v>
      </c>
      <c r="S130" s="205">
        <f t="shared" si="10"/>
        <v>293.19535433330674</v>
      </c>
      <c r="T130" s="205">
        <f t="shared" si="10"/>
        <v>271.47025702404483</v>
      </c>
      <c r="U130" s="205">
        <f t="shared" si="10"/>
        <v>241.24375813717415</v>
      </c>
      <c r="V130" s="205">
        <f t="shared" si="10"/>
        <v>232.79179231172455</v>
      </c>
      <c r="W130" s="205">
        <f t="shared" si="10"/>
        <v>229.34775825991213</v>
      </c>
      <c r="X130" s="205">
        <f t="shared" si="10"/>
        <v>275.81894070874267</v>
      </c>
      <c r="Y130" s="205">
        <f t="shared" si="10"/>
        <v>238.49188372483641</v>
      </c>
    </row>
    <row r="131" spans="1:25" ht="12" customHeight="1" x14ac:dyDescent="0.25">
      <c r="A131" s="14" t="s">
        <v>45</v>
      </c>
      <c r="B131" s="204">
        <f t="shared" ref="B131:Y131" si="11">IF(B56=0,"",B56/B6*1000)</f>
        <v>1300.0222164565748</v>
      </c>
      <c r="C131" s="204">
        <f t="shared" si="11"/>
        <v>1166.3285595062812</v>
      </c>
      <c r="D131" s="204">
        <f t="shared" si="11"/>
        <v>1609.2747667552558</v>
      </c>
      <c r="E131" s="204">
        <f t="shared" si="11"/>
        <v>1463.0738483067739</v>
      </c>
      <c r="F131" s="204">
        <f t="shared" si="11"/>
        <v>1376.4915636182318</v>
      </c>
      <c r="G131" s="204">
        <f t="shared" si="11"/>
        <v>1324.4588707450678</v>
      </c>
      <c r="H131" s="204">
        <f t="shared" si="11"/>
        <v>987.3788364731688</v>
      </c>
      <c r="I131" s="204">
        <f t="shared" si="11"/>
        <v>1184.2451599517835</v>
      </c>
      <c r="J131" s="204">
        <f t="shared" si="11"/>
        <v>1076.7596220625608</v>
      </c>
      <c r="K131" s="204">
        <f t="shared" si="11"/>
        <v>1086.4938277832043</v>
      </c>
      <c r="L131" s="204">
        <f t="shared" si="11"/>
        <v>1148.0848369049477</v>
      </c>
      <c r="M131" s="204">
        <f t="shared" si="11"/>
        <v>1021.6861037188936</v>
      </c>
      <c r="N131" s="204">
        <f t="shared" si="11"/>
        <v>929.14423502891736</v>
      </c>
      <c r="O131" s="204">
        <f t="shared" si="11"/>
        <v>608.22979474287911</v>
      </c>
      <c r="P131" s="204">
        <f t="shared" si="11"/>
        <v>540.994332001261</v>
      </c>
      <c r="Q131" s="204">
        <f t="shared" si="11"/>
        <v>1217.5457721528505</v>
      </c>
      <c r="R131" s="204">
        <f t="shared" si="11"/>
        <v>1354.6559867082981</v>
      </c>
      <c r="S131" s="204">
        <f t="shared" si="11"/>
        <v>655.61396482478563</v>
      </c>
      <c r="T131" s="204">
        <f t="shared" si="11"/>
        <v>601.66011774805065</v>
      </c>
      <c r="U131" s="204">
        <f t="shared" si="11"/>
        <v>531.7345036035681</v>
      </c>
      <c r="V131" s="204">
        <f t="shared" si="11"/>
        <v>517.33032753992927</v>
      </c>
      <c r="W131" s="204">
        <f t="shared" si="11"/>
        <v>403.58815371882594</v>
      </c>
      <c r="X131" s="204">
        <f t="shared" si="11"/>
        <v>482.53239483731051</v>
      </c>
      <c r="Y131" s="204">
        <f t="shared" si="11"/>
        <v>431.43235343707545</v>
      </c>
    </row>
    <row r="132" spans="1:25" ht="12" customHeight="1" x14ac:dyDescent="0.25">
      <c r="A132" s="14" t="s">
        <v>58</v>
      </c>
      <c r="B132" s="204">
        <f t="shared" ref="B132:Y132" si="12">IF(B57=0,"",B57/B7*1000)</f>
        <v>398.68175055013523</v>
      </c>
      <c r="C132" s="204">
        <f t="shared" si="12"/>
        <v>471.86766895453081</v>
      </c>
      <c r="D132" s="204">
        <f t="shared" si="12"/>
        <v>731.54908769497479</v>
      </c>
      <c r="E132" s="204">
        <f t="shared" si="12"/>
        <v>457.02451954501879</v>
      </c>
      <c r="F132" s="204">
        <f t="shared" si="12"/>
        <v>377.98530171421669</v>
      </c>
      <c r="G132" s="204">
        <f t="shared" si="12"/>
        <v>331.36999797109269</v>
      </c>
      <c r="H132" s="204">
        <f t="shared" si="12"/>
        <v>247.60711733172855</v>
      </c>
      <c r="I132" s="204">
        <f t="shared" si="12"/>
        <v>157.99659973878011</v>
      </c>
      <c r="J132" s="204">
        <f t="shared" si="12"/>
        <v>172.65272701233778</v>
      </c>
      <c r="K132" s="204">
        <f t="shared" si="12"/>
        <v>356.19060073505193</v>
      </c>
      <c r="L132" s="204">
        <f t="shared" si="12"/>
        <v>255.89454154191571</v>
      </c>
      <c r="M132" s="204">
        <f t="shared" si="12"/>
        <v>243.20939803273271</v>
      </c>
      <c r="N132" s="204">
        <f t="shared" si="12"/>
        <v>311.88695204471821</v>
      </c>
      <c r="O132" s="204">
        <f t="shared" si="12"/>
        <v>345.20747584010928</v>
      </c>
      <c r="P132" s="204">
        <f t="shared" si="12"/>
        <v>481.00027458625038</v>
      </c>
      <c r="Q132" s="204">
        <f t="shared" si="12"/>
        <v>45.457344995936836</v>
      </c>
      <c r="R132" s="204">
        <f t="shared" si="12"/>
        <v>39.092077938059063</v>
      </c>
      <c r="S132" s="204">
        <f t="shared" si="12"/>
        <v>51.58294733898753</v>
      </c>
      <c r="T132" s="204">
        <f t="shared" si="12"/>
        <v>51.343683208041007</v>
      </c>
      <c r="U132" s="204">
        <f t="shared" si="12"/>
        <v>47.583261159578036</v>
      </c>
      <c r="V132" s="204">
        <f t="shared" si="12"/>
        <v>43.099435492921437</v>
      </c>
      <c r="W132" s="204">
        <f t="shared" si="12"/>
        <v>47.051742903688854</v>
      </c>
      <c r="X132" s="204">
        <f t="shared" si="12"/>
        <v>43.399859738262123</v>
      </c>
      <c r="Y132" s="204">
        <f t="shared" si="12"/>
        <v>37.592423555849145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569.52772930960407</v>
      </c>
      <c r="C133" s="204">
        <f t="shared" si="13"/>
        <v>506.6997912176472</v>
      </c>
      <c r="D133" s="204">
        <f t="shared" si="13"/>
        <v>1526.9088242836626</v>
      </c>
      <c r="E133" s="204">
        <f t="shared" si="13"/>
        <v>322.7455424951155</v>
      </c>
      <c r="F133" s="204">
        <f t="shared" si="13"/>
        <v>192.01725388242187</v>
      </c>
      <c r="G133" s="204">
        <f t="shared" si="13"/>
        <v>181.72998560374242</v>
      </c>
      <c r="H133" s="204">
        <f t="shared" si="13"/>
        <v>104.52809924612032</v>
      </c>
      <c r="I133" s="204">
        <f t="shared" si="13"/>
        <v>151.24879277835799</v>
      </c>
      <c r="J133" s="204" t="str">
        <f t="shared" si="13"/>
        <v/>
      </c>
      <c r="K133" s="204" t="str">
        <f t="shared" si="13"/>
        <v/>
      </c>
      <c r="L133" s="204" t="str">
        <f t="shared" si="13"/>
        <v/>
      </c>
      <c r="M133" s="204" t="str">
        <f t="shared" si="13"/>
        <v/>
      </c>
      <c r="N133" s="204" t="str">
        <f t="shared" si="13"/>
        <v/>
      </c>
      <c r="O133" s="204" t="str">
        <f t="shared" si="13"/>
        <v/>
      </c>
      <c r="P133" s="204" t="str">
        <f t="shared" si="13"/>
        <v/>
      </c>
      <c r="Q133" s="204" t="str">
        <f t="shared" si="13"/>
        <v/>
      </c>
      <c r="R133" s="204" t="str">
        <f t="shared" si="13"/>
        <v/>
      </c>
      <c r="S133" s="204" t="str">
        <f t="shared" si="13"/>
        <v/>
      </c>
      <c r="T133" s="204" t="str">
        <f t="shared" si="13"/>
        <v/>
      </c>
      <c r="U133" s="204" t="str">
        <f t="shared" si="13"/>
        <v/>
      </c>
      <c r="V133" s="204" t="str">
        <f t="shared" si="13"/>
        <v/>
      </c>
      <c r="W133" s="204" t="str">
        <f t="shared" si="13"/>
        <v/>
      </c>
      <c r="X133" s="204" t="str">
        <f t="shared" si="13"/>
        <v/>
      </c>
      <c r="Y133" s="204" t="str">
        <f t="shared" si="13"/>
        <v/>
      </c>
    </row>
    <row r="134" spans="1:25" ht="12" customHeight="1" x14ac:dyDescent="0.25">
      <c r="A134" s="13" t="s">
        <v>19</v>
      </c>
      <c r="B134" s="205">
        <f t="shared" ref="B134:Y134" si="14">IF(B61=0,"",B61/B9*1000)</f>
        <v>383.3512819637333</v>
      </c>
      <c r="C134" s="205">
        <f t="shared" si="14"/>
        <v>330.78302265795782</v>
      </c>
      <c r="D134" s="205">
        <f t="shared" si="14"/>
        <v>329.47754328234748</v>
      </c>
      <c r="E134" s="205">
        <f t="shared" si="14"/>
        <v>263.33515165757706</v>
      </c>
      <c r="F134" s="205">
        <f t="shared" si="14"/>
        <v>200.1022750667349</v>
      </c>
      <c r="G134" s="205">
        <f t="shared" si="14"/>
        <v>229.05251116056829</v>
      </c>
      <c r="H134" s="205">
        <f t="shared" si="14"/>
        <v>215.71492547546353</v>
      </c>
      <c r="I134" s="205">
        <f t="shared" si="14"/>
        <v>233.43395566475161</v>
      </c>
      <c r="J134" s="205">
        <f t="shared" si="14"/>
        <v>238.73284909084862</v>
      </c>
      <c r="K134" s="205">
        <f t="shared" si="14"/>
        <v>212.73979228022827</v>
      </c>
      <c r="L134" s="205">
        <f t="shared" si="14"/>
        <v>189.98358937997955</v>
      </c>
      <c r="M134" s="205">
        <f t="shared" si="14"/>
        <v>294.41133961773915</v>
      </c>
      <c r="N134" s="205">
        <f t="shared" si="14"/>
        <v>271.88558555664099</v>
      </c>
      <c r="O134" s="205">
        <f t="shared" si="14"/>
        <v>366.23860617458797</v>
      </c>
      <c r="P134" s="205">
        <f t="shared" si="14"/>
        <v>311.47706831831226</v>
      </c>
      <c r="Q134" s="205">
        <f t="shared" si="14"/>
        <v>283.61447572720181</v>
      </c>
      <c r="R134" s="205">
        <f t="shared" si="14"/>
        <v>288.89491577641462</v>
      </c>
      <c r="S134" s="205">
        <f t="shared" si="14"/>
        <v>267.54065968481177</v>
      </c>
      <c r="T134" s="205">
        <f t="shared" si="14"/>
        <v>286.34402373937792</v>
      </c>
      <c r="U134" s="205">
        <f t="shared" si="14"/>
        <v>304.650489045369</v>
      </c>
      <c r="V134" s="205">
        <f t="shared" si="14"/>
        <v>295.15279639250639</v>
      </c>
      <c r="W134" s="205">
        <f t="shared" si="14"/>
        <v>277.73897201261184</v>
      </c>
      <c r="X134" s="205">
        <f t="shared" si="14"/>
        <v>268.29404860253953</v>
      </c>
      <c r="Y134" s="205">
        <f t="shared" si="14"/>
        <v>291.0188814242706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814.56394676375555</v>
      </c>
      <c r="C135" s="204">
        <f t="shared" si="15"/>
        <v>749.27924771010157</v>
      </c>
      <c r="D135" s="204">
        <f t="shared" si="15"/>
        <v>748.45465020790175</v>
      </c>
      <c r="E135" s="204">
        <f t="shared" si="15"/>
        <v>657.09789426808231</v>
      </c>
      <c r="F135" s="204">
        <f t="shared" si="15"/>
        <v>553.376866671823</v>
      </c>
      <c r="G135" s="204">
        <f t="shared" si="15"/>
        <v>653.11925083048311</v>
      </c>
      <c r="H135" s="204">
        <f t="shared" si="15"/>
        <v>601.59587096841608</v>
      </c>
      <c r="I135" s="204">
        <f t="shared" si="15"/>
        <v>586.212997534392</v>
      </c>
      <c r="J135" s="204">
        <f t="shared" si="15"/>
        <v>611.53277043717981</v>
      </c>
      <c r="K135" s="204">
        <f t="shared" si="15"/>
        <v>707.34762220065943</v>
      </c>
      <c r="L135" s="204">
        <f t="shared" si="15"/>
        <v>647.13303589713837</v>
      </c>
      <c r="M135" s="204">
        <f t="shared" si="15"/>
        <v>1051.3301986464339</v>
      </c>
      <c r="N135" s="204">
        <f t="shared" si="15"/>
        <v>925.80110630514741</v>
      </c>
      <c r="O135" s="204">
        <f t="shared" si="15"/>
        <v>949.84722786106875</v>
      </c>
      <c r="P135" s="204">
        <f t="shared" si="15"/>
        <v>778.2420853367945</v>
      </c>
      <c r="Q135" s="204">
        <f t="shared" si="15"/>
        <v>569.11503183847617</v>
      </c>
      <c r="R135" s="204">
        <f t="shared" si="15"/>
        <v>578.28226509514116</v>
      </c>
      <c r="S135" s="204">
        <f t="shared" si="15"/>
        <v>503.76784973112541</v>
      </c>
      <c r="T135" s="204">
        <f t="shared" si="15"/>
        <v>571.42141663585494</v>
      </c>
      <c r="U135" s="204">
        <f t="shared" si="15"/>
        <v>708.72307495912003</v>
      </c>
      <c r="V135" s="204">
        <f t="shared" si="15"/>
        <v>615.15109934402733</v>
      </c>
      <c r="W135" s="204">
        <f t="shared" si="15"/>
        <v>480.03202489932056</v>
      </c>
      <c r="X135" s="204">
        <f t="shared" si="15"/>
        <v>610.14138138618648</v>
      </c>
      <c r="Y135" s="204">
        <f t="shared" si="15"/>
        <v>820.65752469034214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590.69946260994811</v>
      </c>
      <c r="C136" s="204">
        <f t="shared" si="16"/>
        <v>445.6190105495499</v>
      </c>
      <c r="D136" s="204">
        <f t="shared" si="16"/>
        <v>408.73896948132091</v>
      </c>
      <c r="E136" s="204">
        <f t="shared" si="16"/>
        <v>188.92739657048747</v>
      </c>
      <c r="F136" s="204">
        <f t="shared" si="16"/>
        <v>178.15145354870313</v>
      </c>
      <c r="G136" s="204">
        <f t="shared" si="16"/>
        <v>322.69959693833817</v>
      </c>
      <c r="H136" s="204">
        <f t="shared" si="16"/>
        <v>298.98247531086054</v>
      </c>
      <c r="I136" s="204">
        <f t="shared" si="16"/>
        <v>318.81118386998418</v>
      </c>
      <c r="J136" s="204">
        <f t="shared" si="16"/>
        <v>321.59585957724465</v>
      </c>
      <c r="K136" s="204">
        <f t="shared" si="16"/>
        <v>430.32466356728548</v>
      </c>
      <c r="L136" s="204">
        <f t="shared" si="16"/>
        <v>311.72562322902138</v>
      </c>
      <c r="M136" s="204">
        <f t="shared" si="16"/>
        <v>334.93217651651452</v>
      </c>
      <c r="N136" s="204">
        <f t="shared" si="16"/>
        <v>449.72740415491359</v>
      </c>
      <c r="O136" s="204">
        <f t="shared" si="16"/>
        <v>739.18900707563182</v>
      </c>
      <c r="P136" s="204">
        <f t="shared" si="16"/>
        <v>438.22394438544563</v>
      </c>
      <c r="Q136" s="204">
        <f t="shared" si="16"/>
        <v>377.22410275783733</v>
      </c>
      <c r="R136" s="204">
        <f t="shared" si="16"/>
        <v>214.50051896733819</v>
      </c>
      <c r="S136" s="204">
        <f t="shared" si="16"/>
        <v>325.11502918332485</v>
      </c>
      <c r="T136" s="204">
        <f t="shared" si="16"/>
        <v>215.27578218370957</v>
      </c>
      <c r="U136" s="204">
        <f t="shared" si="16"/>
        <v>314.19388035888818</v>
      </c>
      <c r="V136" s="204">
        <f t="shared" si="16"/>
        <v>404.67144840660006</v>
      </c>
      <c r="W136" s="204">
        <f t="shared" si="16"/>
        <v>321.98655873729069</v>
      </c>
      <c r="X136" s="204">
        <f t="shared" si="16"/>
        <v>615.88198816683484</v>
      </c>
      <c r="Y136" s="204">
        <f t="shared" si="16"/>
        <v>583.54277507051995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83.225410425418104</v>
      </c>
      <c r="C137" s="204">
        <f t="shared" si="17"/>
        <v>83.22541042541809</v>
      </c>
      <c r="D137" s="204">
        <f t="shared" si="17"/>
        <v>83.225410425418019</v>
      </c>
      <c r="E137" s="204">
        <f t="shared" si="17"/>
        <v>83.225410425418076</v>
      </c>
      <c r="F137" s="204">
        <f t="shared" si="17"/>
        <v>83.225410425418104</v>
      </c>
      <c r="G137" s="204">
        <f t="shared" si="17"/>
        <v>83.225410425418104</v>
      </c>
      <c r="H137" s="204">
        <f t="shared" si="17"/>
        <v>83.22541042541809</v>
      </c>
      <c r="I137" s="204">
        <f t="shared" si="17"/>
        <v>83.225410425418133</v>
      </c>
      <c r="J137" s="204">
        <f t="shared" si="17"/>
        <v>83.225410425418076</v>
      </c>
      <c r="K137" s="204">
        <f t="shared" si="17"/>
        <v>83.225410425418076</v>
      </c>
      <c r="L137" s="204">
        <f t="shared" si="17"/>
        <v>83.22541042541809</v>
      </c>
      <c r="M137" s="204">
        <f t="shared" si="17"/>
        <v>83.225410425418133</v>
      </c>
      <c r="N137" s="204">
        <f t="shared" si="17"/>
        <v>83.225410425418133</v>
      </c>
      <c r="O137" s="204">
        <f t="shared" si="17"/>
        <v>83.225410425418062</v>
      </c>
      <c r="P137" s="204">
        <f t="shared" si="17"/>
        <v>83.225410425418062</v>
      </c>
      <c r="Q137" s="204">
        <f t="shared" si="17"/>
        <v>78.740915789142164</v>
      </c>
      <c r="R137" s="204">
        <f t="shared" si="17"/>
        <v>81.983319356151767</v>
      </c>
      <c r="S137" s="204">
        <f t="shared" si="17"/>
        <v>76.959830112935521</v>
      </c>
      <c r="T137" s="204">
        <f t="shared" si="17"/>
        <v>78.584359327247711</v>
      </c>
      <c r="U137" s="204">
        <f t="shared" si="17"/>
        <v>74.589076425407953</v>
      </c>
      <c r="V137" s="204">
        <f t="shared" si="17"/>
        <v>75.230325928912862</v>
      </c>
      <c r="W137" s="204">
        <f t="shared" si="17"/>
        <v>77.62826410081324</v>
      </c>
      <c r="X137" s="204">
        <f t="shared" si="17"/>
        <v>42.493836949856167</v>
      </c>
      <c r="Y137" s="204">
        <f t="shared" si="17"/>
        <v>42.819859610190832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543.08995384906768</v>
      </c>
      <c r="C138" s="205">
        <f t="shared" si="18"/>
        <v>576.40053754699238</v>
      </c>
      <c r="D138" s="205">
        <f t="shared" si="18"/>
        <v>606.00007805936718</v>
      </c>
      <c r="E138" s="205">
        <f t="shared" si="18"/>
        <v>616.05704200998218</v>
      </c>
      <c r="F138" s="205">
        <f t="shared" si="18"/>
        <v>623.94671586253673</v>
      </c>
      <c r="G138" s="205">
        <f t="shared" si="18"/>
        <v>581.76188340929355</v>
      </c>
      <c r="H138" s="205">
        <f t="shared" si="18"/>
        <v>502.25707191337864</v>
      </c>
      <c r="I138" s="205">
        <f t="shared" si="18"/>
        <v>447.30659717622314</v>
      </c>
      <c r="J138" s="205">
        <f t="shared" si="18"/>
        <v>492.36381542910982</v>
      </c>
      <c r="K138" s="205">
        <f t="shared" si="18"/>
        <v>500.17005064981277</v>
      </c>
      <c r="L138" s="205">
        <f t="shared" si="18"/>
        <v>507.20214735346804</v>
      </c>
      <c r="M138" s="205">
        <f t="shared" si="18"/>
        <v>528.0111880412644</v>
      </c>
      <c r="N138" s="205">
        <f t="shared" si="18"/>
        <v>483.00505770321962</v>
      </c>
      <c r="O138" s="205">
        <f t="shared" si="18"/>
        <v>465.78977101482809</v>
      </c>
      <c r="P138" s="205">
        <f t="shared" si="18"/>
        <v>489.90249417005936</v>
      </c>
      <c r="Q138" s="205">
        <f t="shared" si="18"/>
        <v>479.7628529197429</v>
      </c>
      <c r="R138" s="205">
        <f t="shared" si="18"/>
        <v>514.49602294493695</v>
      </c>
      <c r="S138" s="205">
        <f t="shared" si="18"/>
        <v>501.6228270803652</v>
      </c>
      <c r="T138" s="205">
        <f t="shared" si="18"/>
        <v>498.82806001037596</v>
      </c>
      <c r="U138" s="205">
        <f t="shared" si="18"/>
        <v>484.49935669466197</v>
      </c>
      <c r="V138" s="205">
        <f t="shared" si="18"/>
        <v>484.99964974075345</v>
      </c>
      <c r="W138" s="205">
        <f t="shared" si="18"/>
        <v>468.83341351513445</v>
      </c>
      <c r="X138" s="205">
        <f t="shared" si="18"/>
        <v>478.48806903184669</v>
      </c>
      <c r="Y138" s="205">
        <f t="shared" si="18"/>
        <v>340.75925105955537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585.50880657470077</v>
      </c>
      <c r="C139" s="204">
        <f t="shared" si="19"/>
        <v>660.73397567340169</v>
      </c>
      <c r="D139" s="204">
        <f t="shared" si="19"/>
        <v>698.83671623673058</v>
      </c>
      <c r="E139" s="204">
        <f t="shared" si="19"/>
        <v>742.93965334671771</v>
      </c>
      <c r="F139" s="204">
        <f t="shared" si="19"/>
        <v>746.34939009259631</v>
      </c>
      <c r="G139" s="204">
        <f t="shared" si="19"/>
        <v>684.336755293186</v>
      </c>
      <c r="H139" s="204">
        <f t="shared" si="19"/>
        <v>569.98635738940118</v>
      </c>
      <c r="I139" s="204">
        <f t="shared" si="19"/>
        <v>514.93043365600727</v>
      </c>
      <c r="J139" s="204">
        <f t="shared" si="19"/>
        <v>564.89030861380115</v>
      </c>
      <c r="K139" s="204">
        <f t="shared" si="19"/>
        <v>515.68670195336722</v>
      </c>
      <c r="L139" s="204">
        <f t="shared" si="19"/>
        <v>505.55526200547018</v>
      </c>
      <c r="M139" s="204">
        <f t="shared" si="19"/>
        <v>549.55842440669778</v>
      </c>
      <c r="N139" s="204">
        <f t="shared" si="19"/>
        <v>634.39286637460191</v>
      </c>
      <c r="O139" s="204">
        <f t="shared" si="19"/>
        <v>662.68596310996963</v>
      </c>
      <c r="P139" s="204">
        <f t="shared" si="19"/>
        <v>654.83977551527198</v>
      </c>
      <c r="Q139" s="204">
        <f t="shared" si="19"/>
        <v>649.78074390030622</v>
      </c>
      <c r="R139" s="204">
        <f t="shared" si="19"/>
        <v>620.90304846674189</v>
      </c>
      <c r="S139" s="204">
        <f t="shared" si="19"/>
        <v>624.36160316727342</v>
      </c>
      <c r="T139" s="204">
        <f t="shared" si="19"/>
        <v>438.62046027706151</v>
      </c>
      <c r="U139" s="204">
        <f t="shared" si="19"/>
        <v>421.19552014579483</v>
      </c>
      <c r="V139" s="204">
        <f t="shared" si="19"/>
        <v>468.14919722225079</v>
      </c>
      <c r="W139" s="204">
        <f t="shared" si="19"/>
        <v>468.01121835194016</v>
      </c>
      <c r="X139" s="204">
        <f t="shared" si="19"/>
        <v>558.31509555705748</v>
      </c>
      <c r="Y139" s="204">
        <f t="shared" si="19"/>
        <v>389.96963567942515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455.22004952497451</v>
      </c>
      <c r="C140" s="204">
        <f t="shared" si="20"/>
        <v>470.36309580711514</v>
      </c>
      <c r="D140" s="204">
        <f t="shared" si="20"/>
        <v>494.12648539387118</v>
      </c>
      <c r="E140" s="204">
        <f t="shared" si="20"/>
        <v>501.13703798807575</v>
      </c>
      <c r="F140" s="204">
        <f t="shared" si="20"/>
        <v>503.43701668143461</v>
      </c>
      <c r="G140" s="204">
        <f t="shared" si="20"/>
        <v>478.91712219387597</v>
      </c>
      <c r="H140" s="204">
        <f t="shared" si="20"/>
        <v>413.5089646102856</v>
      </c>
      <c r="I140" s="204">
        <f t="shared" si="20"/>
        <v>373.5674507064619</v>
      </c>
      <c r="J140" s="204">
        <f t="shared" si="20"/>
        <v>409.81192550490522</v>
      </c>
      <c r="K140" s="204">
        <f t="shared" si="20"/>
        <v>425.67810520899314</v>
      </c>
      <c r="L140" s="204">
        <f t="shared" si="20"/>
        <v>493.19933782854469</v>
      </c>
      <c r="M140" s="204">
        <f t="shared" si="20"/>
        <v>503.94138238827026</v>
      </c>
      <c r="N140" s="204">
        <f t="shared" si="20"/>
        <v>348.73943913602352</v>
      </c>
      <c r="O140" s="204">
        <f t="shared" si="20"/>
        <v>345.84390173010405</v>
      </c>
      <c r="P140" s="204">
        <f t="shared" si="20"/>
        <v>404.18122338539507</v>
      </c>
      <c r="Q140" s="204">
        <f t="shared" si="20"/>
        <v>389.98319575710991</v>
      </c>
      <c r="R140" s="204">
        <f t="shared" si="20"/>
        <v>492.61236549895443</v>
      </c>
      <c r="S140" s="204">
        <f t="shared" si="20"/>
        <v>447.84539199212679</v>
      </c>
      <c r="T140" s="204">
        <f t="shared" si="20"/>
        <v>541.90821424928447</v>
      </c>
      <c r="U140" s="204">
        <f t="shared" si="20"/>
        <v>541.68115859045201</v>
      </c>
      <c r="V140" s="204">
        <f t="shared" si="20"/>
        <v>478.47410306226681</v>
      </c>
      <c r="W140" s="204">
        <f t="shared" si="20"/>
        <v>471.78679205165298</v>
      </c>
      <c r="X140" s="204">
        <f t="shared" si="20"/>
        <v>444.20217434831358</v>
      </c>
      <c r="Y140" s="204">
        <f t="shared" si="20"/>
        <v>273.45024899409799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590.28201180731014</v>
      </c>
      <c r="C141" s="204">
        <f t="shared" si="21"/>
        <v>655.0642815200398</v>
      </c>
      <c r="D141" s="204">
        <f t="shared" si="21"/>
        <v>681.61294088827435</v>
      </c>
      <c r="E141" s="204">
        <f t="shared" si="21"/>
        <v>711.74096171526935</v>
      </c>
      <c r="F141" s="204">
        <f t="shared" si="21"/>
        <v>702.21428412359353</v>
      </c>
      <c r="G141" s="204">
        <f t="shared" si="21"/>
        <v>651.44763087278261</v>
      </c>
      <c r="H141" s="204">
        <f t="shared" si="21"/>
        <v>593.51872557376157</v>
      </c>
      <c r="I141" s="204">
        <f t="shared" si="21"/>
        <v>507.00361668483794</v>
      </c>
      <c r="J141" s="204">
        <f t="shared" si="21"/>
        <v>544.01379297828191</v>
      </c>
      <c r="K141" s="204">
        <f t="shared" si="21"/>
        <v>642.05180991542363</v>
      </c>
      <c r="L141" s="204">
        <f t="shared" si="21"/>
        <v>545.86160012380333</v>
      </c>
      <c r="M141" s="204">
        <f t="shared" si="21"/>
        <v>552.79310421055004</v>
      </c>
      <c r="N141" s="204">
        <f t="shared" si="21"/>
        <v>590.6575184487773</v>
      </c>
      <c r="O141" s="204">
        <f t="shared" si="21"/>
        <v>460.28484234535398</v>
      </c>
      <c r="P141" s="204">
        <f t="shared" si="21"/>
        <v>437.98792866515703</v>
      </c>
      <c r="Q141" s="204">
        <f t="shared" si="21"/>
        <v>429.85553834203137</v>
      </c>
      <c r="R141" s="204">
        <f t="shared" si="21"/>
        <v>384.11648235063359</v>
      </c>
      <c r="S141" s="204">
        <f t="shared" si="21"/>
        <v>362.01232383459092</v>
      </c>
      <c r="T141" s="204">
        <f t="shared" si="21"/>
        <v>464.03921604266219</v>
      </c>
      <c r="U141" s="204">
        <f t="shared" si="21"/>
        <v>477.81305363760714</v>
      </c>
      <c r="V141" s="204">
        <f t="shared" si="21"/>
        <v>559.53787045870797</v>
      </c>
      <c r="W141" s="204">
        <f t="shared" si="21"/>
        <v>459.78574881491642</v>
      </c>
      <c r="X141" s="204">
        <f t="shared" si="21"/>
        <v>426.86387296504449</v>
      </c>
      <c r="Y141" s="204">
        <f t="shared" si="21"/>
        <v>374.58270630689503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205.23082925456956</v>
      </c>
      <c r="C142" s="205">
        <f t="shared" si="22"/>
        <v>179.0380181630027</v>
      </c>
      <c r="D142" s="205">
        <f t="shared" si="22"/>
        <v>181.48050793232616</v>
      </c>
      <c r="E142" s="205">
        <f t="shared" si="22"/>
        <v>192.40262206508777</v>
      </c>
      <c r="F142" s="205">
        <f t="shared" si="22"/>
        <v>187.99842970544074</v>
      </c>
      <c r="G142" s="205">
        <f t="shared" si="22"/>
        <v>191.97872373313618</v>
      </c>
      <c r="H142" s="205">
        <f t="shared" si="22"/>
        <v>205.04146896199779</v>
      </c>
      <c r="I142" s="205">
        <f t="shared" si="22"/>
        <v>179.62726969710482</v>
      </c>
      <c r="J142" s="205">
        <f t="shared" si="22"/>
        <v>202.12811853017868</v>
      </c>
      <c r="K142" s="205">
        <f t="shared" si="22"/>
        <v>181.71561167339297</v>
      </c>
      <c r="L142" s="205">
        <f t="shared" si="22"/>
        <v>202.35510241404774</v>
      </c>
      <c r="M142" s="205">
        <f t="shared" si="22"/>
        <v>195.91169891278858</v>
      </c>
      <c r="N142" s="205">
        <f t="shared" si="22"/>
        <v>213.51476407420492</v>
      </c>
      <c r="O142" s="205">
        <f t="shared" si="22"/>
        <v>231.69180906905569</v>
      </c>
      <c r="P142" s="205">
        <f t="shared" si="22"/>
        <v>227.44960111255605</v>
      </c>
      <c r="Q142" s="205">
        <f t="shared" si="22"/>
        <v>212.88884905516119</v>
      </c>
      <c r="R142" s="205">
        <f t="shared" si="22"/>
        <v>217.69202042310798</v>
      </c>
      <c r="S142" s="205">
        <f t="shared" si="22"/>
        <v>250.02342473052846</v>
      </c>
      <c r="T142" s="205">
        <f t="shared" si="22"/>
        <v>231.78555352139705</v>
      </c>
      <c r="U142" s="205">
        <f t="shared" si="22"/>
        <v>234.52263289183412</v>
      </c>
      <c r="V142" s="205">
        <f t="shared" si="22"/>
        <v>247.2969428404846</v>
      </c>
      <c r="W142" s="205">
        <f t="shared" si="22"/>
        <v>248.31653709245975</v>
      </c>
      <c r="X142" s="205">
        <f t="shared" si="22"/>
        <v>201.50058487374685</v>
      </c>
      <c r="Y142" s="205">
        <f t="shared" si="22"/>
        <v>199.15003061643478</v>
      </c>
    </row>
    <row r="143" spans="1:25" ht="12" customHeight="1" x14ac:dyDescent="0.25">
      <c r="A143" s="14" t="s">
        <v>54</v>
      </c>
      <c r="B143" s="204" t="str">
        <f t="shared" ref="B143:Y143" si="23">IF(B70=0,"",B70/B18*1000)</f>
        <v/>
      </c>
      <c r="C143" s="204" t="str">
        <f t="shared" si="23"/>
        <v/>
      </c>
      <c r="D143" s="204" t="str">
        <f t="shared" si="23"/>
        <v/>
      </c>
      <c r="E143" s="204" t="str">
        <f t="shared" si="23"/>
        <v/>
      </c>
      <c r="F143" s="204" t="str">
        <f t="shared" si="23"/>
        <v/>
      </c>
      <c r="G143" s="204" t="str">
        <f t="shared" si="23"/>
        <v/>
      </c>
      <c r="H143" s="204" t="str">
        <f t="shared" si="23"/>
        <v/>
      </c>
      <c r="I143" s="204" t="str">
        <f t="shared" si="23"/>
        <v/>
      </c>
      <c r="J143" s="204" t="str">
        <f t="shared" si="23"/>
        <v/>
      </c>
      <c r="K143" s="204" t="str">
        <f t="shared" si="23"/>
        <v/>
      </c>
      <c r="L143" s="204" t="str">
        <f t="shared" si="23"/>
        <v/>
      </c>
      <c r="M143" s="204" t="str">
        <f t="shared" si="23"/>
        <v/>
      </c>
      <c r="N143" s="204" t="str">
        <f t="shared" si="23"/>
        <v/>
      </c>
      <c r="O143" s="204" t="str">
        <f t="shared" si="23"/>
        <v/>
      </c>
      <c r="P143" s="204" t="str">
        <f t="shared" si="23"/>
        <v/>
      </c>
      <c r="Q143" s="204" t="str">
        <f t="shared" si="23"/>
        <v/>
      </c>
      <c r="R143" s="204" t="str">
        <f t="shared" si="23"/>
        <v/>
      </c>
      <c r="S143" s="204" t="str">
        <f t="shared" si="23"/>
        <v/>
      </c>
      <c r="T143" s="204" t="str">
        <f t="shared" si="23"/>
        <v/>
      </c>
      <c r="U143" s="204" t="str">
        <f t="shared" si="23"/>
        <v/>
      </c>
      <c r="V143" s="204">
        <f t="shared" si="23"/>
        <v>1262.2940071663477</v>
      </c>
      <c r="W143" s="204">
        <f t="shared" si="23"/>
        <v>1715.8269093311312</v>
      </c>
      <c r="X143" s="204">
        <f t="shared" si="23"/>
        <v>1392.6628460150366</v>
      </c>
      <c r="Y143" s="204">
        <f t="shared" si="23"/>
        <v>497.62454820764628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393.75807928223969</v>
      </c>
      <c r="C144" s="204">
        <f t="shared" si="24"/>
        <v>323.65615226453025</v>
      </c>
      <c r="D144" s="204">
        <f t="shared" si="24"/>
        <v>339.11310173363768</v>
      </c>
      <c r="E144" s="204">
        <f t="shared" si="24"/>
        <v>349.69716467347257</v>
      </c>
      <c r="F144" s="204">
        <f t="shared" si="24"/>
        <v>364.93803607711482</v>
      </c>
      <c r="G144" s="204">
        <f t="shared" si="24"/>
        <v>385.21920044718894</v>
      </c>
      <c r="H144" s="204">
        <f t="shared" si="24"/>
        <v>406.73912632062331</v>
      </c>
      <c r="I144" s="204">
        <f t="shared" si="24"/>
        <v>340.59388038124337</v>
      </c>
      <c r="J144" s="204">
        <f t="shared" si="24"/>
        <v>366.07176862522692</v>
      </c>
      <c r="K144" s="204">
        <f t="shared" si="24"/>
        <v>300.79571129897437</v>
      </c>
      <c r="L144" s="204">
        <f t="shared" si="24"/>
        <v>315.26920551482232</v>
      </c>
      <c r="M144" s="204">
        <f t="shared" si="24"/>
        <v>311.32857627515108</v>
      </c>
      <c r="N144" s="204">
        <f t="shared" si="24"/>
        <v>328.82745941933473</v>
      </c>
      <c r="O144" s="204">
        <f t="shared" si="24"/>
        <v>353.70099305962191</v>
      </c>
      <c r="P144" s="204">
        <f t="shared" si="24"/>
        <v>327.57173356770386</v>
      </c>
      <c r="Q144" s="204">
        <f t="shared" si="24"/>
        <v>305.92456816162951</v>
      </c>
      <c r="R144" s="204">
        <f t="shared" si="24"/>
        <v>298.22741344586501</v>
      </c>
      <c r="S144" s="204">
        <f t="shared" si="24"/>
        <v>359.20362231838106</v>
      </c>
      <c r="T144" s="204">
        <f t="shared" si="24"/>
        <v>320.26928477419295</v>
      </c>
      <c r="U144" s="204">
        <f t="shared" si="24"/>
        <v>315.52724116381199</v>
      </c>
      <c r="V144" s="204">
        <f t="shared" si="24"/>
        <v>315.26590502583588</v>
      </c>
      <c r="W144" s="204">
        <f t="shared" si="24"/>
        <v>336.63073218942691</v>
      </c>
      <c r="X144" s="204">
        <f t="shared" si="24"/>
        <v>253.90845419722373</v>
      </c>
      <c r="Y144" s="204">
        <f t="shared" si="24"/>
        <v>272.54631648654146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61.511337862667148</v>
      </c>
      <c r="C145" s="204">
        <f t="shared" si="25"/>
        <v>56.292533425975236</v>
      </c>
      <c r="D145" s="204">
        <f t="shared" si="25"/>
        <v>55.526002693008991</v>
      </c>
      <c r="E145" s="204">
        <f t="shared" si="25"/>
        <v>60.219640267144825</v>
      </c>
      <c r="F145" s="204">
        <f t="shared" si="25"/>
        <v>55.851542096835423</v>
      </c>
      <c r="G145" s="204">
        <f t="shared" si="25"/>
        <v>55.678775200856222</v>
      </c>
      <c r="H145" s="204">
        <f t="shared" si="25"/>
        <v>59.955073983431525</v>
      </c>
      <c r="I145" s="204">
        <f t="shared" si="25"/>
        <v>54.328874287349862</v>
      </c>
      <c r="J145" s="204">
        <f t="shared" si="25"/>
        <v>63.453218449780302</v>
      </c>
      <c r="K145" s="204">
        <f t="shared" si="25"/>
        <v>61.97890653589419</v>
      </c>
      <c r="L145" s="204">
        <f t="shared" si="25"/>
        <v>73.643585824115746</v>
      </c>
      <c r="M145" s="204">
        <f t="shared" si="25"/>
        <v>69.74143022973081</v>
      </c>
      <c r="N145" s="204">
        <f t="shared" si="25"/>
        <v>78.750103291207779</v>
      </c>
      <c r="O145" s="204">
        <f t="shared" si="25"/>
        <v>86.344528629335798</v>
      </c>
      <c r="P145" s="204">
        <f t="shared" si="25"/>
        <v>91.288181400471458</v>
      </c>
      <c r="Q145" s="204">
        <f t="shared" si="25"/>
        <v>84.429341051173452</v>
      </c>
      <c r="R145" s="204">
        <f t="shared" si="25"/>
        <v>85.29551373662207</v>
      </c>
      <c r="S145" s="204">
        <f t="shared" si="25"/>
        <v>84.177166845318695</v>
      </c>
      <c r="T145" s="204">
        <f t="shared" si="25"/>
        <v>86.571074320001841</v>
      </c>
      <c r="U145" s="204">
        <f t="shared" si="25"/>
        <v>88.50742253758186</v>
      </c>
      <c r="V145" s="204">
        <f t="shared" si="25"/>
        <v>85.679127842525347</v>
      </c>
      <c r="W145" s="204">
        <f t="shared" si="25"/>
        <v>78.763668438190507</v>
      </c>
      <c r="X145" s="204">
        <f t="shared" si="25"/>
        <v>66.804442841366523</v>
      </c>
      <c r="Y145" s="204">
        <f t="shared" si="25"/>
        <v>60.338734188917392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148.9394192405687</v>
      </c>
      <c r="C146" s="206">
        <f t="shared" si="26"/>
        <v>167.5531242571254</v>
      </c>
      <c r="D146" s="206">
        <f t="shared" si="26"/>
        <v>157.86831451980652</v>
      </c>
      <c r="E146" s="206">
        <f t="shared" si="26"/>
        <v>159.97329317994792</v>
      </c>
      <c r="F146" s="206">
        <f t="shared" si="26"/>
        <v>151.16268790686922</v>
      </c>
      <c r="G146" s="206">
        <f t="shared" si="26"/>
        <v>143.68205966249488</v>
      </c>
      <c r="H146" s="206">
        <f t="shared" si="26"/>
        <v>144.45967209095613</v>
      </c>
      <c r="I146" s="206">
        <f t="shared" si="26"/>
        <v>142.23510003021764</v>
      </c>
      <c r="J146" s="206">
        <f t="shared" si="26"/>
        <v>169.50643760715002</v>
      </c>
      <c r="K146" s="206">
        <f t="shared" si="26"/>
        <v>128.80493247848824</v>
      </c>
      <c r="L146" s="206">
        <f t="shared" si="26"/>
        <v>145.24096236573303</v>
      </c>
      <c r="M146" s="206">
        <f t="shared" si="26"/>
        <v>157.0432146940243</v>
      </c>
      <c r="N146" s="206">
        <f t="shared" si="26"/>
        <v>180.37396526463061</v>
      </c>
      <c r="O146" s="206">
        <f t="shared" si="26"/>
        <v>193.17984948812182</v>
      </c>
      <c r="P146" s="206">
        <f t="shared" si="26"/>
        <v>191.90919789253749</v>
      </c>
      <c r="Q146" s="206">
        <f t="shared" si="26"/>
        <v>195.75868112558831</v>
      </c>
      <c r="R146" s="206">
        <f t="shared" si="26"/>
        <v>191.86870162842928</v>
      </c>
      <c r="S146" s="206">
        <f t="shared" si="26"/>
        <v>202.75433720818626</v>
      </c>
      <c r="T146" s="206">
        <f t="shared" si="26"/>
        <v>202.28633349829903</v>
      </c>
      <c r="U146" s="206">
        <f t="shared" si="26"/>
        <v>207.24400910381848</v>
      </c>
      <c r="V146" s="206">
        <f t="shared" si="26"/>
        <v>216.17303382480111</v>
      </c>
      <c r="W146" s="206">
        <f t="shared" si="26"/>
        <v>228.10064955483705</v>
      </c>
      <c r="X146" s="206">
        <f t="shared" si="26"/>
        <v>200.65767498275522</v>
      </c>
      <c r="Y146" s="206">
        <f t="shared" si="26"/>
        <v>178.97431959561774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29.122628339180245</v>
      </c>
      <c r="C147" s="204">
        <f t="shared" si="27"/>
        <v>41.516221767100639</v>
      </c>
      <c r="D147" s="204">
        <f t="shared" si="27"/>
        <v>45.786358672221368</v>
      </c>
      <c r="E147" s="204">
        <f t="shared" si="27"/>
        <v>43.622279305102452</v>
      </c>
      <c r="F147" s="204">
        <f t="shared" si="27"/>
        <v>42.809082232757376</v>
      </c>
      <c r="G147" s="204">
        <f t="shared" si="27"/>
        <v>38.346978884145173</v>
      </c>
      <c r="H147" s="204">
        <f t="shared" si="27"/>
        <v>32.364182254783429</v>
      </c>
      <c r="I147" s="204">
        <f t="shared" si="27"/>
        <v>29.275697982374187</v>
      </c>
      <c r="J147" s="204">
        <f t="shared" si="27"/>
        <v>30.693613963416837</v>
      </c>
      <c r="K147" s="204">
        <f t="shared" si="27"/>
        <v>32.405644733392734</v>
      </c>
      <c r="L147" s="204">
        <f t="shared" si="27"/>
        <v>30.262340993507159</v>
      </c>
      <c r="M147" s="204">
        <f t="shared" si="27"/>
        <v>31.813527514577533</v>
      </c>
      <c r="N147" s="204">
        <f t="shared" si="27"/>
        <v>44.796751191617773</v>
      </c>
      <c r="O147" s="204">
        <f t="shared" si="27"/>
        <v>41.830239181819849</v>
      </c>
      <c r="P147" s="204">
        <f t="shared" si="27"/>
        <v>33.952661972944561</v>
      </c>
      <c r="Q147" s="204">
        <f t="shared" si="27"/>
        <v>31.565221251525756</v>
      </c>
      <c r="R147" s="204">
        <f t="shared" si="27"/>
        <v>31.823712234590179</v>
      </c>
      <c r="S147" s="204">
        <f t="shared" si="27"/>
        <v>35.002623109011168</v>
      </c>
      <c r="T147" s="204">
        <f t="shared" si="27"/>
        <v>34.81144299716113</v>
      </c>
      <c r="U147" s="204">
        <f t="shared" si="27"/>
        <v>35.132774544841773</v>
      </c>
      <c r="V147" s="204">
        <f t="shared" si="27"/>
        <v>35.523133372551264</v>
      </c>
      <c r="W147" s="204">
        <f t="shared" si="27"/>
        <v>45.083221156651874</v>
      </c>
      <c r="X147" s="204">
        <f t="shared" si="27"/>
        <v>41.139390769759039</v>
      </c>
      <c r="Y147" s="204">
        <f t="shared" si="27"/>
        <v>39.756064681977207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28.31403501408704</v>
      </c>
      <c r="C148" s="204">
        <f t="shared" si="28"/>
        <v>32.558547941033517</v>
      </c>
      <c r="D148" s="204">
        <f t="shared" si="28"/>
        <v>33.004701591170644</v>
      </c>
      <c r="E148" s="204">
        <f t="shared" si="28"/>
        <v>31.02977383719292</v>
      </c>
      <c r="F148" s="204">
        <f t="shared" si="28"/>
        <v>27.679350208150822</v>
      </c>
      <c r="G148" s="204">
        <f t="shared" si="28"/>
        <v>30.819982245254931</v>
      </c>
      <c r="H148" s="204">
        <f t="shared" si="28"/>
        <v>30.740061765071818</v>
      </c>
      <c r="I148" s="204">
        <f t="shared" si="28"/>
        <v>32.269839746686905</v>
      </c>
      <c r="J148" s="204">
        <f t="shared" si="28"/>
        <v>29.66190199063789</v>
      </c>
      <c r="K148" s="204">
        <f t="shared" si="28"/>
        <v>29.793929141127549</v>
      </c>
      <c r="L148" s="204">
        <f t="shared" si="28"/>
        <v>31.656533772961438</v>
      </c>
      <c r="M148" s="204">
        <f t="shared" si="28"/>
        <v>28.755942254228675</v>
      </c>
      <c r="N148" s="204">
        <f t="shared" si="28"/>
        <v>33.462065799721451</v>
      </c>
      <c r="O148" s="204">
        <f t="shared" si="28"/>
        <v>41.920791548232714</v>
      </c>
      <c r="P148" s="204">
        <f t="shared" si="28"/>
        <v>39.765045595890655</v>
      </c>
      <c r="Q148" s="204">
        <f t="shared" si="28"/>
        <v>37.512864322046873</v>
      </c>
      <c r="R148" s="204">
        <f t="shared" si="28"/>
        <v>44.654813208883326</v>
      </c>
      <c r="S148" s="204">
        <f t="shared" si="28"/>
        <v>47.664285147328926</v>
      </c>
      <c r="T148" s="204">
        <f t="shared" si="28"/>
        <v>47.80079549383143</v>
      </c>
      <c r="U148" s="204">
        <f t="shared" si="28"/>
        <v>47.889210654658157</v>
      </c>
      <c r="V148" s="204">
        <f t="shared" si="28"/>
        <v>52.080734693257703</v>
      </c>
      <c r="W148" s="204">
        <f t="shared" si="28"/>
        <v>56.988351017155033</v>
      </c>
      <c r="X148" s="204">
        <f t="shared" si="28"/>
        <v>49.936459591533009</v>
      </c>
      <c r="Y148" s="204">
        <f t="shared" si="28"/>
        <v>48.066340790813072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41.859725282119527</v>
      </c>
      <c r="C149" s="204">
        <f t="shared" si="29"/>
        <v>44.066270441326047</v>
      </c>
      <c r="D149" s="204">
        <f t="shared" si="29"/>
        <v>48.60913837293883</v>
      </c>
      <c r="E149" s="204">
        <f t="shared" si="29"/>
        <v>49.711730986369126</v>
      </c>
      <c r="F149" s="204">
        <f t="shared" si="29"/>
        <v>45.384318105873177</v>
      </c>
      <c r="G149" s="204">
        <f t="shared" si="29"/>
        <v>48.089123100081594</v>
      </c>
      <c r="H149" s="204">
        <f t="shared" si="29"/>
        <v>34.037450502703308</v>
      </c>
      <c r="I149" s="204">
        <f t="shared" si="29"/>
        <v>33.113825282465747</v>
      </c>
      <c r="J149" s="204">
        <f t="shared" si="29"/>
        <v>33.135431857431826</v>
      </c>
      <c r="K149" s="204">
        <f t="shared" si="29"/>
        <v>30.955269818342593</v>
      </c>
      <c r="L149" s="204">
        <f t="shared" si="29"/>
        <v>37.843116475227049</v>
      </c>
      <c r="M149" s="204">
        <f t="shared" si="29"/>
        <v>34.730722824754075</v>
      </c>
      <c r="N149" s="204">
        <f t="shared" si="29"/>
        <v>42.924526231614735</v>
      </c>
      <c r="O149" s="204">
        <f t="shared" si="29"/>
        <v>52.964051114909168</v>
      </c>
      <c r="P149" s="204">
        <f t="shared" si="29"/>
        <v>55.892696201866244</v>
      </c>
      <c r="Q149" s="204">
        <f t="shared" si="29"/>
        <v>63.097587536958336</v>
      </c>
      <c r="R149" s="204">
        <f t="shared" si="29"/>
        <v>63.128999395967831</v>
      </c>
      <c r="S149" s="204">
        <f t="shared" si="29"/>
        <v>61.640123301229075</v>
      </c>
      <c r="T149" s="204">
        <f t="shared" si="29"/>
        <v>62.423784171875305</v>
      </c>
      <c r="U149" s="204">
        <f t="shared" si="29"/>
        <v>59.376679345850391</v>
      </c>
      <c r="V149" s="204">
        <f t="shared" si="29"/>
        <v>61.073313753936276</v>
      </c>
      <c r="W149" s="204">
        <f t="shared" si="29"/>
        <v>66.435557400768261</v>
      </c>
      <c r="X149" s="204">
        <f t="shared" si="29"/>
        <v>60.468253167880931</v>
      </c>
      <c r="Y149" s="204">
        <f t="shared" si="29"/>
        <v>43.370414685726267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131.96718439618857</v>
      </c>
      <c r="C150" s="204">
        <f t="shared" si="30"/>
        <v>124.45553444447262</v>
      </c>
      <c r="D150" s="204">
        <f t="shared" si="30"/>
        <v>136.88661403414201</v>
      </c>
      <c r="E150" s="204">
        <f t="shared" si="30"/>
        <v>127.11364112934723</v>
      </c>
      <c r="F150" s="204">
        <f t="shared" si="30"/>
        <v>121.99490919371866</v>
      </c>
      <c r="G150" s="204">
        <f t="shared" si="30"/>
        <v>133.70835930690879</v>
      </c>
      <c r="H150" s="204">
        <f t="shared" si="30"/>
        <v>122.26036928496798</v>
      </c>
      <c r="I150" s="204">
        <f t="shared" si="30"/>
        <v>141.74499295842054</v>
      </c>
      <c r="J150" s="204">
        <f t="shared" si="30"/>
        <v>132.45619013582899</v>
      </c>
      <c r="K150" s="204">
        <f t="shared" si="30"/>
        <v>85.592137472151165</v>
      </c>
      <c r="L150" s="204">
        <f t="shared" si="30"/>
        <v>108.6117673154443</v>
      </c>
      <c r="M150" s="204">
        <f t="shared" si="30"/>
        <v>126.7391759852938</v>
      </c>
      <c r="N150" s="204">
        <f t="shared" si="30"/>
        <v>160.02068802985789</v>
      </c>
      <c r="O150" s="204">
        <f t="shared" si="30"/>
        <v>199.64822108932682</v>
      </c>
      <c r="P150" s="204">
        <f t="shared" si="30"/>
        <v>165.08553272438797</v>
      </c>
      <c r="Q150" s="204">
        <f t="shared" si="30"/>
        <v>173.03761751857311</v>
      </c>
      <c r="R150" s="204">
        <f t="shared" si="30"/>
        <v>204.28606731520037</v>
      </c>
      <c r="S150" s="204">
        <f t="shared" si="30"/>
        <v>255.926839789838</v>
      </c>
      <c r="T150" s="204">
        <f t="shared" si="30"/>
        <v>316.12277930139362</v>
      </c>
      <c r="U150" s="204">
        <f t="shared" si="30"/>
        <v>288.05169130523137</v>
      </c>
      <c r="V150" s="204">
        <f t="shared" si="30"/>
        <v>274.90483109978857</v>
      </c>
      <c r="W150" s="204">
        <f t="shared" si="30"/>
        <v>286.31388233410621</v>
      </c>
      <c r="X150" s="204">
        <f t="shared" si="30"/>
        <v>213.23983030564088</v>
      </c>
      <c r="Y150" s="204">
        <f t="shared" si="30"/>
        <v>278.20940050544641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20.095490902399291</v>
      </c>
      <c r="C151" s="207">
        <f t="shared" si="31"/>
        <v>19.390678134499851</v>
      </c>
      <c r="D151" s="207">
        <f t="shared" si="31"/>
        <v>19.224972939737842</v>
      </c>
      <c r="E151" s="207">
        <f t="shared" si="31"/>
        <v>21.62393555690754</v>
      </c>
      <c r="F151" s="207">
        <f t="shared" si="31"/>
        <v>17.269022485729877</v>
      </c>
      <c r="G151" s="207">
        <f t="shared" si="31"/>
        <v>14.261726484720437</v>
      </c>
      <c r="H151" s="207">
        <f t="shared" si="31"/>
        <v>16.780694098325821</v>
      </c>
      <c r="I151" s="207">
        <f t="shared" si="31"/>
        <v>15.250240600020598</v>
      </c>
      <c r="J151" s="207">
        <f t="shared" si="31"/>
        <v>18.215354509958498</v>
      </c>
      <c r="K151" s="207">
        <f t="shared" si="31"/>
        <v>20.835560771300557</v>
      </c>
      <c r="L151" s="207">
        <f t="shared" si="31"/>
        <v>23.534179346584278</v>
      </c>
      <c r="M151" s="207">
        <f t="shared" si="31"/>
        <v>32.611349379998281</v>
      </c>
      <c r="N151" s="207">
        <f t="shared" si="31"/>
        <v>44.992359779356882</v>
      </c>
      <c r="O151" s="207">
        <f t="shared" si="31"/>
        <v>57.605688230592271</v>
      </c>
      <c r="P151" s="207">
        <f t="shared" si="31"/>
        <v>54.362432368266056</v>
      </c>
      <c r="Q151" s="207">
        <f t="shared" si="31"/>
        <v>54.334509778433031</v>
      </c>
      <c r="R151" s="207">
        <f t="shared" si="31"/>
        <v>61.855258734625608</v>
      </c>
      <c r="S151" s="207">
        <f t="shared" si="31"/>
        <v>58.108202065018808</v>
      </c>
      <c r="T151" s="207">
        <f t="shared" si="31"/>
        <v>55.145702004477386</v>
      </c>
      <c r="U151" s="207">
        <f t="shared" si="31"/>
        <v>47.628109750803326</v>
      </c>
      <c r="V151" s="207">
        <f t="shared" si="31"/>
        <v>50.903156336271898</v>
      </c>
      <c r="W151" s="207">
        <f t="shared" si="31"/>
        <v>49.365028292814266</v>
      </c>
      <c r="X151" s="207">
        <f t="shared" si="31"/>
        <v>42.44075783345567</v>
      </c>
      <c r="Y151" s="207">
        <f t="shared" si="31"/>
        <v>39.370549290996586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3.2332133168223072</v>
      </c>
      <c r="C153" s="215">
        <f t="shared" si="32"/>
        <v>3.1170439254316809</v>
      </c>
      <c r="D153" s="215">
        <f t="shared" si="32"/>
        <v>3.0654239714645257</v>
      </c>
      <c r="E153" s="215">
        <f t="shared" si="32"/>
        <v>3.1025839291818582</v>
      </c>
      <c r="F153" s="215">
        <f t="shared" si="32"/>
        <v>3.4052665218461122</v>
      </c>
      <c r="G153" s="215">
        <f t="shared" si="32"/>
        <v>3.5966416782845054</v>
      </c>
      <c r="H153" s="215">
        <f t="shared" si="32"/>
        <v>3.5223988883255193</v>
      </c>
      <c r="I153" s="215">
        <f t="shared" si="32"/>
        <v>3.6124336150356324</v>
      </c>
      <c r="J153" s="215">
        <f t="shared" si="32"/>
        <v>3.4140704986197963</v>
      </c>
      <c r="K153" s="215">
        <f t="shared" si="32"/>
        <v>3.4038354365514651</v>
      </c>
      <c r="L153" s="215">
        <f t="shared" si="32"/>
        <v>3.3295330491806037</v>
      </c>
      <c r="M153" s="215">
        <f t="shared" si="32"/>
        <v>3.2835182576888275</v>
      </c>
      <c r="N153" s="215">
        <f t="shared" si="32"/>
        <v>2.8099400692729302</v>
      </c>
      <c r="O153" s="215">
        <f t="shared" si="32"/>
        <v>2.4304703568848751</v>
      </c>
      <c r="P153" s="215">
        <f t="shared" si="32"/>
        <v>2.4966298146566896</v>
      </c>
      <c r="Q153" s="215">
        <f t="shared" si="32"/>
        <v>2.5848401928821758</v>
      </c>
      <c r="R153" s="215">
        <f t="shared" si="32"/>
        <v>2.4602894187437139</v>
      </c>
      <c r="S153" s="215">
        <f t="shared" si="32"/>
        <v>2.6020945044852359</v>
      </c>
      <c r="T153" s="215">
        <f t="shared" si="32"/>
        <v>2.611378929003195</v>
      </c>
      <c r="U153" s="215">
        <f t="shared" si="32"/>
        <v>2.5262429497308547</v>
      </c>
      <c r="V153" s="215">
        <f t="shared" si="32"/>
        <v>2.521490499825596</v>
      </c>
      <c r="W153" s="215">
        <f t="shared" si="32"/>
        <v>2.3853293302912615</v>
      </c>
      <c r="X153" s="215">
        <f t="shared" si="32"/>
        <v>2.1489019935790141</v>
      </c>
      <c r="Y153" s="215">
        <f t="shared" si="32"/>
        <v>2.1144542573931004</v>
      </c>
    </row>
    <row r="154" spans="1:25" ht="12" customHeight="1" x14ac:dyDescent="0.25">
      <c r="A154" s="25" t="s">
        <v>14</v>
      </c>
      <c r="B154" s="216">
        <f>ISI!B65</f>
        <v>5.4928951385099847</v>
      </c>
      <c r="C154" s="216">
        <f>ISI!C65</f>
        <v>5.6416556508786906</v>
      </c>
      <c r="D154" s="216">
        <f>ISI!D65</f>
        <v>5.9652474945670768</v>
      </c>
      <c r="E154" s="216">
        <f>ISI!E65</f>
        <v>5.6935490631858654</v>
      </c>
      <c r="F154" s="216">
        <f>ISI!F65</f>
        <v>6.4654785218618089</v>
      </c>
      <c r="G154" s="216">
        <f>ISI!G65</f>
        <v>6.1952408343632186</v>
      </c>
      <c r="H154" s="216">
        <f>ISI!H65</f>
        <v>5.968726824687776</v>
      </c>
      <c r="I154" s="216">
        <f>ISI!I65</f>
        <v>6.0215694213562934</v>
      </c>
      <c r="J154" s="216">
        <f>ISI!J65</f>
        <v>5.8441008545501631</v>
      </c>
      <c r="K154" s="216">
        <f>ISI!K65</f>
        <v>6.9783210178844097</v>
      </c>
      <c r="L154" s="216">
        <f>ISI!L65</f>
        <v>6.9126588793971147</v>
      </c>
      <c r="M154" s="216">
        <f>ISI!M65</f>
        <v>6.8146736769653424</v>
      </c>
      <c r="N154" s="216">
        <f>ISI!N65</f>
        <v>6.6840412562969593</v>
      </c>
      <c r="O154" s="216">
        <f>ISI!O65</f>
        <v>4.6456861171316595</v>
      </c>
      <c r="P154" s="216">
        <f>ISI!P65</f>
        <v>4.2922250920976674</v>
      </c>
      <c r="Q154" s="216">
        <f>ISI!Q65</f>
        <v>5.6588322787952379</v>
      </c>
      <c r="R154" s="216">
        <f>ISI!R65</f>
        <v>4.5097580443888141</v>
      </c>
      <c r="S154" s="216">
        <f>ISI!S65</f>
        <v>5.3835453132017292</v>
      </c>
      <c r="T154" s="216">
        <f>ISI!T65</f>
        <v>5.4516212815308061</v>
      </c>
      <c r="U154" s="216">
        <f>ISI!U65</f>
        <v>5.0321144061737328</v>
      </c>
      <c r="V154" s="216">
        <f>ISI!V65</f>
        <v>4.7201088797971176</v>
      </c>
      <c r="W154" s="216">
        <f>ISI!W65</f>
        <v>3.8109572751419103</v>
      </c>
      <c r="X154" s="216">
        <f>ISI!X65</f>
        <v>3.6889828793595729</v>
      </c>
      <c r="Y154" s="216">
        <f>ISI!Y65</f>
        <v>2.6168943712222168</v>
      </c>
    </row>
    <row r="155" spans="1:25" ht="12" customHeight="1" x14ac:dyDescent="0.25">
      <c r="A155" s="14" t="s">
        <v>43</v>
      </c>
      <c r="B155" s="217">
        <f>ISI!B66</f>
        <v>5.7136310121336367</v>
      </c>
      <c r="C155" s="217">
        <f>ISI!C66</f>
        <v>6.1506801140633147</v>
      </c>
      <c r="D155" s="217">
        <f>ISI!D66</f>
        <v>6.419005567675657</v>
      </c>
      <c r="E155" s="217">
        <f>ISI!E66</f>
        <v>6.0655640572847398</v>
      </c>
      <c r="F155" s="217">
        <f>ISI!F66</f>
        <v>6.8100675291446962</v>
      </c>
      <c r="G155" s="217">
        <f>ISI!G66</f>
        <v>6.5836981596001714</v>
      </c>
      <c r="H155" s="217">
        <f>ISI!H66</f>
        <v>6.4676333460531561</v>
      </c>
      <c r="I155" s="217">
        <f>ISI!I66</f>
        <v>6.5806676052980055</v>
      </c>
      <c r="J155" s="217">
        <f>ISI!J66</f>
        <v>6.4540858831518833</v>
      </c>
      <c r="K155" s="217">
        <f>ISI!K66</f>
        <v>7.2322083608478156</v>
      </c>
      <c r="L155" s="217">
        <f>ISI!L66</f>
        <v>7.0531310608249624</v>
      </c>
      <c r="M155" s="217">
        <f>ISI!M66</f>
        <v>7.0824134224843833</v>
      </c>
      <c r="N155" s="217">
        <f>ISI!N66</f>
        <v>6.7689584522881825</v>
      </c>
      <c r="O155" s="217">
        <f>ISI!O66</f>
        <v>4.8999441590921977</v>
      </c>
      <c r="P155" s="217">
        <f>ISI!P66</f>
        <v>4.5933492845979131</v>
      </c>
      <c r="Q155" s="217">
        <f>ISI!Q66</f>
        <v>5.9403711363248517</v>
      </c>
      <c r="R155" s="217">
        <f>ISI!R66</f>
        <v>4.9142515322698159</v>
      </c>
      <c r="S155" s="217">
        <f>ISI!S66</f>
        <v>5.8301949439816463</v>
      </c>
      <c r="T155" s="217">
        <f>ISI!T66</f>
        <v>5.9336585197051575</v>
      </c>
      <c r="U155" s="217">
        <f>ISI!U66</f>
        <v>5.5686991039967051</v>
      </c>
      <c r="V155" s="217">
        <f>ISI!V66</f>
        <v>5.2647618030682164</v>
      </c>
      <c r="W155" s="217">
        <f>ISI!W66</f>
        <v>4.2098147236413386</v>
      </c>
      <c r="X155" s="217">
        <f>ISI!X66</f>
        <v>4.3066480444357778</v>
      </c>
      <c r="Y155" s="217">
        <f>ISI!Y66</f>
        <v>3.3571601143097705</v>
      </c>
    </row>
    <row r="156" spans="1:25" ht="12" customHeight="1" x14ac:dyDescent="0.25">
      <c r="A156" s="14" t="s">
        <v>44</v>
      </c>
      <c r="B156" s="217">
        <f>ISI!B67</f>
        <v>2.1415401275925925</v>
      </c>
      <c r="C156" s="217">
        <f>ISI!C67</f>
        <v>2.1652803291549758</v>
      </c>
      <c r="D156" s="217">
        <f>ISI!D67</f>
        <v>2.1535419753751635</v>
      </c>
      <c r="E156" s="217">
        <f>ISI!E67</f>
        <v>2.0758161933336496</v>
      </c>
      <c r="F156" s="217">
        <f>ISI!F67</f>
        <v>2.3874993235665611</v>
      </c>
      <c r="G156" s="217">
        <f>ISI!G67</f>
        <v>2.1285877125182235</v>
      </c>
      <c r="H156" s="217">
        <f>ISI!H67</f>
        <v>2.1268097149704657</v>
      </c>
      <c r="I156" s="217">
        <f>ISI!I67</f>
        <v>2.1753980416493572</v>
      </c>
      <c r="J156" s="217">
        <f>ISI!J67</f>
        <v>2.1412143636332117</v>
      </c>
      <c r="K156" s="217">
        <f>ISI!K67</f>
        <v>2.2506867628865956</v>
      </c>
      <c r="L156" s="217">
        <f>ISI!L67</f>
        <v>2.2232624930345888</v>
      </c>
      <c r="M156" s="217">
        <f>ISI!M67</f>
        <v>2.2302711935160122</v>
      </c>
      <c r="N156" s="217">
        <f>ISI!N67</f>
        <v>2.0797984195391837</v>
      </c>
      <c r="O156" s="217">
        <f>ISI!O67</f>
        <v>1.5952288201387126</v>
      </c>
      <c r="P156" s="217">
        <f>ISI!P67</f>
        <v>1.0926443753387927</v>
      </c>
      <c r="Q156" s="217">
        <f>ISI!Q67</f>
        <v>1.1899734958814132</v>
      </c>
      <c r="R156" s="217">
        <f>ISI!R67</f>
        <v>1.0956520236656802</v>
      </c>
      <c r="S156" s="217">
        <f>ISI!S67</f>
        <v>1.1583160100600058</v>
      </c>
      <c r="T156" s="217">
        <f>ISI!T67</f>
        <v>1.1969865318458153</v>
      </c>
      <c r="U156" s="217">
        <f>ISI!U67</f>
        <v>1.1502853319741895</v>
      </c>
      <c r="V156" s="217">
        <f>ISI!V67</f>
        <v>1.1320351003300653</v>
      </c>
      <c r="W156" s="217">
        <f>ISI!W67</f>
        <v>0.96952351414942062</v>
      </c>
      <c r="X156" s="217">
        <f>ISI!X67</f>
        <v>0.98253468681488965</v>
      </c>
      <c r="Y156" s="217">
        <f>ISI!Y67</f>
        <v>0.85530217059778302</v>
      </c>
    </row>
    <row r="157" spans="1:25" ht="12" customHeight="1" x14ac:dyDescent="0.25">
      <c r="A157" s="13" t="s">
        <v>18</v>
      </c>
      <c r="B157" s="218">
        <f>NFM!B96</f>
        <v>1.2597005779671648</v>
      </c>
      <c r="C157" s="218">
        <f>NFM!C96</f>
        <v>1.5497129218978349</v>
      </c>
      <c r="D157" s="218">
        <f>NFM!D96</f>
        <v>1.2845340508155072</v>
      </c>
      <c r="E157" s="218">
        <f>NFM!E96</f>
        <v>1.2857997532155698</v>
      </c>
      <c r="F157" s="218">
        <f>NFM!F96</f>
        <v>1.2574149073567222</v>
      </c>
      <c r="G157" s="218">
        <f>NFM!G96</f>
        <v>1.2190248022332859</v>
      </c>
      <c r="H157" s="218">
        <f>NFM!H96</f>
        <v>1.2021306567787384</v>
      </c>
      <c r="I157" s="218">
        <f>NFM!I96</f>
        <v>1.1607199429203232</v>
      </c>
      <c r="J157" s="218">
        <f>NFM!J96</f>
        <v>1.1694263248408578</v>
      </c>
      <c r="K157" s="218">
        <f>NFM!K96</f>
        <v>1.0957766899217822</v>
      </c>
      <c r="L157" s="218">
        <f>NFM!L96</f>
        <v>1.1320339718930454</v>
      </c>
      <c r="M157" s="218">
        <f>NFM!M96</f>
        <v>1.169594049041859</v>
      </c>
      <c r="N157" s="218">
        <f>NFM!N96</f>
        <v>1.0152803335712548</v>
      </c>
      <c r="O157" s="218">
        <f>NFM!O96</f>
        <v>1.1425663720436081</v>
      </c>
      <c r="P157" s="218">
        <f>NFM!P96</f>
        <v>1.4109101515188431</v>
      </c>
      <c r="Q157" s="218">
        <f>NFM!Q96</f>
        <v>1.4973809891504819</v>
      </c>
      <c r="R157" s="218">
        <f>NFM!R96</f>
        <v>1.5246433359981459</v>
      </c>
      <c r="S157" s="218">
        <f>NFM!S96</f>
        <v>1.5269942951600168</v>
      </c>
      <c r="T157" s="218">
        <f>NFM!T96</f>
        <v>1.5120572634884142</v>
      </c>
      <c r="U157" s="218">
        <f>NFM!U96</f>
        <v>1.5810442551296919</v>
      </c>
      <c r="V157" s="218">
        <f>NFM!V96</f>
        <v>1.5952070165904937</v>
      </c>
      <c r="W157" s="218">
        <f>NFM!W96</f>
        <v>1.5956992504963856</v>
      </c>
      <c r="X157" s="218">
        <f>NFM!X96</f>
        <v>1.5367233523668173</v>
      </c>
      <c r="Y157" s="218">
        <f>NFM!Y96</f>
        <v>1.400407407482831</v>
      </c>
    </row>
    <row r="158" spans="1:25" ht="12" customHeight="1" x14ac:dyDescent="0.25">
      <c r="A158" s="14" t="s">
        <v>45</v>
      </c>
      <c r="B158" s="217">
        <f>NFM!B97</f>
        <v>1.2098846836322261</v>
      </c>
      <c r="C158" s="217">
        <f>NFM!C97</f>
        <v>1.386386494255458</v>
      </c>
      <c r="D158" s="217">
        <f>NFM!D97</f>
        <v>1.2737936134123768</v>
      </c>
      <c r="E158" s="217">
        <f>NFM!E97</f>
        <v>1.2767003005111961</v>
      </c>
      <c r="F158" s="217">
        <f>NFM!F97</f>
        <v>1.2479958645714737</v>
      </c>
      <c r="G158" s="217">
        <f>NFM!G97</f>
        <v>1.1572550928895371</v>
      </c>
      <c r="H158" s="217">
        <f>NFM!H97</f>
        <v>1.3231048770814169</v>
      </c>
      <c r="I158" s="217">
        <f>NFM!I97</f>
        <v>1.1127306982306453</v>
      </c>
      <c r="J158" s="217">
        <f>NFM!J97</f>
        <v>1.1150778432883457</v>
      </c>
      <c r="K158" s="217">
        <f>NFM!K97</f>
        <v>1.0082940491477503</v>
      </c>
      <c r="L158" s="217">
        <f>NFM!L97</f>
        <v>1.0444346937922446</v>
      </c>
      <c r="M158" s="217">
        <f>NFM!M97</f>
        <v>1.0916630716282016</v>
      </c>
      <c r="N158" s="217">
        <f>NFM!N97</f>
        <v>0.87634248750601429</v>
      </c>
      <c r="O158" s="217">
        <f>NFM!O97</f>
        <v>0.99943634801182002</v>
      </c>
      <c r="P158" s="217">
        <f>NFM!P97</f>
        <v>1.4236769607521742</v>
      </c>
      <c r="Q158" s="217">
        <f>NFM!Q97</f>
        <v>1.5288289933779895</v>
      </c>
      <c r="R158" s="217">
        <f>NFM!R97</f>
        <v>1.5560014889922984</v>
      </c>
      <c r="S158" s="217">
        <f>NFM!S97</f>
        <v>1.5606094845572565</v>
      </c>
      <c r="T158" s="217">
        <f>NFM!T97</f>
        <v>1.5504649969105539</v>
      </c>
      <c r="U158" s="217">
        <f>NFM!U97</f>
        <v>1.6313831426875012</v>
      </c>
      <c r="V158" s="217">
        <f>NFM!V97</f>
        <v>1.647594459042842</v>
      </c>
      <c r="W158" s="217">
        <f>NFM!W97</f>
        <v>1.6430020582468308</v>
      </c>
      <c r="X158" s="217">
        <f>NFM!X97</f>
        <v>1.5738322770085893</v>
      </c>
      <c r="Y158" s="217">
        <f>NFM!Y97</f>
        <v>1.4419827710115685</v>
      </c>
    </row>
    <row r="159" spans="1:25" ht="12" customHeight="1" x14ac:dyDescent="0.25">
      <c r="A159" s="14" t="s">
        <v>58</v>
      </c>
      <c r="B159" s="217">
        <f>NFM!B98</f>
        <v>1.3721952258183123</v>
      </c>
      <c r="C159" s="217">
        <f>NFM!C98</f>
        <v>1.7953628320527439</v>
      </c>
      <c r="D159" s="217">
        <f>NFM!D98</f>
        <v>1.2809217333689591</v>
      </c>
      <c r="E159" s="217">
        <f>NFM!E98</f>
        <v>1.2761970939613956</v>
      </c>
      <c r="F159" s="217">
        <f>NFM!F98</f>
        <v>1.2469186714827729</v>
      </c>
      <c r="G159" s="217">
        <f>NFM!G98</f>
        <v>1.334180726560761</v>
      </c>
      <c r="H159" s="217">
        <f>NFM!H98</f>
        <v>0.81525688948891539</v>
      </c>
      <c r="I159" s="217">
        <f>NFM!I98</f>
        <v>1.3079175644578644</v>
      </c>
      <c r="J159" s="217">
        <f>NFM!J98</f>
        <v>1.3188162949799203</v>
      </c>
      <c r="K159" s="217">
        <f>NFM!K98</f>
        <v>1.2574941163537143</v>
      </c>
      <c r="L159" s="217">
        <f>NFM!L98</f>
        <v>1.2842858005958819</v>
      </c>
      <c r="M159" s="217">
        <f>NFM!M98</f>
        <v>1.3015033361624759</v>
      </c>
      <c r="N159" s="217">
        <f>NFM!N98</f>
        <v>1.1392314445690457</v>
      </c>
      <c r="O159" s="217">
        <f>NFM!O98</f>
        <v>1.2323468537738582</v>
      </c>
      <c r="P159" s="217">
        <f>NFM!P98</f>
        <v>1.4028894300062338</v>
      </c>
      <c r="Q159" s="217">
        <f>NFM!Q98</f>
        <v>1.2014184981314893</v>
      </c>
      <c r="R159" s="217">
        <f>NFM!R98</f>
        <v>1.2059617195960195</v>
      </c>
      <c r="S159" s="217">
        <f>NFM!S98</f>
        <v>1.2421638911089863</v>
      </c>
      <c r="T159" s="217">
        <f>NFM!T98</f>
        <v>1.2120086503082654</v>
      </c>
      <c r="U159" s="217">
        <f>NFM!U98</f>
        <v>1.2060254952379128</v>
      </c>
      <c r="V159" s="217">
        <f>NFM!V98</f>
        <v>1.1759963787883103</v>
      </c>
      <c r="W159" s="217">
        <f>NFM!W98</f>
        <v>1.1711990081075774</v>
      </c>
      <c r="X159" s="217">
        <f>NFM!X98</f>
        <v>1.0728284992868222</v>
      </c>
      <c r="Y159" s="217">
        <f>NFM!Y98</f>
        <v>0.90358190734335342</v>
      </c>
    </row>
    <row r="160" spans="1:25" ht="12" customHeight="1" x14ac:dyDescent="0.25">
      <c r="A160" s="26" t="s">
        <v>46</v>
      </c>
      <c r="B160" s="219">
        <f>NFM!B99</f>
        <v>1.4003820330773258</v>
      </c>
      <c r="C160" s="219">
        <f>NFM!C99</f>
        <v>1.7525837420538883</v>
      </c>
      <c r="D160" s="219">
        <f>NFM!D99</f>
        <v>1.2253162703819678</v>
      </c>
      <c r="E160" s="219">
        <f>NFM!E99</f>
        <v>1.2392084208932004</v>
      </c>
      <c r="F160" s="219">
        <f>NFM!F99</f>
        <v>1.2029912916479133</v>
      </c>
      <c r="G160" s="219">
        <f>NFM!G99</f>
        <v>1.3298693815117109</v>
      </c>
      <c r="H160" s="219">
        <f>NFM!H99</f>
        <v>0.46750733535813171</v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>
        <f>NFM!B100</f>
        <v>1.298270373619117</v>
      </c>
      <c r="C161" s="220">
        <f>NFM!C100</f>
        <v>1.8769168687580979</v>
      </c>
      <c r="D161" s="220">
        <f>NFM!D100</f>
        <v>1.391500779081726</v>
      </c>
      <c r="E161" s="220">
        <f>NFM!E100</f>
        <v>1.3833801806930968</v>
      </c>
      <c r="F161" s="220">
        <f>NFM!F100</f>
        <v>1.3757057623622468</v>
      </c>
      <c r="G161" s="220">
        <f>NFM!G100</f>
        <v>1.3455714961505809</v>
      </c>
      <c r="H161" s="220">
        <f>NFM!H100</f>
        <v>1.8347953550087137</v>
      </c>
      <c r="I161" s="220">
        <f>NFM!I100</f>
        <v>1.3079175644578644</v>
      </c>
      <c r="J161" s="220">
        <f>NFM!J100</f>
        <v>1.3188162949799203</v>
      </c>
      <c r="K161" s="220">
        <f>NFM!K100</f>
        <v>1.2574941163537143</v>
      </c>
      <c r="L161" s="220">
        <f>NFM!L100</f>
        <v>1.2842858005958819</v>
      </c>
      <c r="M161" s="220">
        <f>NFM!M100</f>
        <v>1.3015033361624759</v>
      </c>
      <c r="N161" s="220">
        <f>NFM!N100</f>
        <v>1.1392314445690457</v>
      </c>
      <c r="O161" s="220">
        <f>NFM!O100</f>
        <v>1.2323468537738582</v>
      </c>
      <c r="P161" s="220">
        <f>NFM!P100</f>
        <v>1.4028894300062338</v>
      </c>
      <c r="Q161" s="220">
        <f>NFM!Q100</f>
        <v>1.2014184981314893</v>
      </c>
      <c r="R161" s="220">
        <f>NFM!R100</f>
        <v>1.2059617195960195</v>
      </c>
      <c r="S161" s="220">
        <f>NFM!S100</f>
        <v>1.2421638911089863</v>
      </c>
      <c r="T161" s="220">
        <f>NFM!T100</f>
        <v>1.2120086503082654</v>
      </c>
      <c r="U161" s="220">
        <f>NFM!U100</f>
        <v>1.2060254952379128</v>
      </c>
      <c r="V161" s="220">
        <f>NFM!V100</f>
        <v>1.1759963787883103</v>
      </c>
      <c r="W161" s="220">
        <f>NFM!W100</f>
        <v>1.1711990081075774</v>
      </c>
      <c r="X161" s="220">
        <f>NFM!X100</f>
        <v>1.0728284992868222</v>
      </c>
      <c r="Y161" s="220">
        <f>NFM!Y100</f>
        <v>0.90358190734335342</v>
      </c>
    </row>
    <row r="162" spans="1:25" ht="12" customHeight="1" x14ac:dyDescent="0.25">
      <c r="A162" s="14" t="s">
        <v>47</v>
      </c>
      <c r="B162" s="217">
        <f>NFM!B101</f>
        <v>1.333946875133563</v>
      </c>
      <c r="C162" s="217">
        <f>NFM!C101</f>
        <v>2.0296411291860141</v>
      </c>
      <c r="D162" s="217">
        <f>NFM!D101</f>
        <v>1.4502101525748703</v>
      </c>
      <c r="E162" s="217">
        <f>NFM!E101</f>
        <v>1.4656806714815633</v>
      </c>
      <c r="F162" s="217">
        <f>NFM!F101</f>
        <v>1.447565657602468</v>
      </c>
      <c r="G162" s="217">
        <f>NFM!G101</f>
        <v>1.4002146622804432</v>
      </c>
      <c r="H162" s="217">
        <f>NFM!H101</f>
        <v>1.9948396856377564</v>
      </c>
      <c r="I162" s="217">
        <f>NFM!I101</f>
        <v>1.3622892124838679</v>
      </c>
      <c r="J162" s="217" t="str">
        <f>NFM!J101</f>
        <v/>
      </c>
      <c r="K162" s="217" t="str">
        <f>NFM!K101</f>
        <v/>
      </c>
      <c r="L162" s="217" t="str">
        <f>NFM!L101</f>
        <v/>
      </c>
      <c r="M162" s="217" t="str">
        <f>NFM!M101</f>
        <v/>
      </c>
      <c r="N162" s="217" t="str">
        <f>NFM!N101</f>
        <v/>
      </c>
      <c r="O162" s="217" t="str">
        <f>NFM!O101</f>
        <v/>
      </c>
      <c r="P162" s="217" t="str">
        <f>NFM!P101</f>
        <v/>
      </c>
      <c r="Q162" s="217" t="str">
        <f>NFM!Q101</f>
        <v/>
      </c>
      <c r="R162" s="217" t="str">
        <f>NFM!R101</f>
        <v/>
      </c>
      <c r="S162" s="217" t="str">
        <f>NFM!S101</f>
        <v/>
      </c>
      <c r="T162" s="217" t="str">
        <f>NFM!T101</f>
        <v/>
      </c>
      <c r="U162" s="217" t="str">
        <f>NFM!U101</f>
        <v/>
      </c>
      <c r="V162" s="217" t="str">
        <f>NFM!V101</f>
        <v/>
      </c>
      <c r="W162" s="217" t="str">
        <f>NFM!W101</f>
        <v/>
      </c>
      <c r="X162" s="217" t="str">
        <f>NFM!X101</f>
        <v/>
      </c>
      <c r="Y162" s="217" t="str">
        <f>NFM!Y101</f>
        <v/>
      </c>
    </row>
    <row r="163" spans="1:25" ht="12" customHeight="1" x14ac:dyDescent="0.25">
      <c r="A163" s="13" t="s">
        <v>19</v>
      </c>
      <c r="B163" s="218">
        <f>CHI!B100</f>
        <v>3.0310589111593909</v>
      </c>
      <c r="C163" s="218">
        <f>CHI!C100</f>
        <v>2.9760923028434823</v>
      </c>
      <c r="D163" s="218">
        <f>CHI!D100</f>
        <v>2.7952506470200618</v>
      </c>
      <c r="E163" s="218">
        <f>CHI!E100</f>
        <v>3.1694675369898793</v>
      </c>
      <c r="F163" s="218">
        <f>CHI!F100</f>
        <v>4.2197340167461102</v>
      </c>
      <c r="G163" s="218">
        <f>CHI!G100</f>
        <v>4.7761250667077491</v>
      </c>
      <c r="H163" s="218">
        <f>CHI!H100</f>
        <v>4.4258453266612037</v>
      </c>
      <c r="I163" s="218">
        <f>CHI!I100</f>
        <v>4.5263039359178201</v>
      </c>
      <c r="J163" s="218">
        <f>CHI!J100</f>
        <v>4.1481289302729163</v>
      </c>
      <c r="K163" s="218">
        <f>CHI!K100</f>
        <v>4.6810703371025397</v>
      </c>
      <c r="L163" s="218">
        <f>CHI!L100</f>
        <v>5.0729005644655949</v>
      </c>
      <c r="M163" s="218">
        <f>CHI!M100</f>
        <v>4.5297778895210259</v>
      </c>
      <c r="N163" s="218">
        <f>CHI!N100</f>
        <v>3.9446326529243305</v>
      </c>
      <c r="O163" s="218">
        <f>CHI!O100</f>
        <v>3.4431923784434644</v>
      </c>
      <c r="P163" s="218">
        <f>CHI!P100</f>
        <v>3.6491889914647193</v>
      </c>
      <c r="Q163" s="218">
        <f>CHI!Q100</f>
        <v>3.586745046840432</v>
      </c>
      <c r="R163" s="218">
        <f>CHI!R100</f>
        <v>3.5115266783552741</v>
      </c>
      <c r="S163" s="218">
        <f>CHI!S100</f>
        <v>3.6433036785491044</v>
      </c>
      <c r="T163" s="218">
        <f>CHI!T100</f>
        <v>3.6516805834011317</v>
      </c>
      <c r="U163" s="218">
        <f>CHI!U100</f>
        <v>3.4809844503283633</v>
      </c>
      <c r="V163" s="218">
        <f>CHI!V100</f>
        <v>3.6485696665916039</v>
      </c>
      <c r="W163" s="218">
        <f>CHI!W100</f>
        <v>3.5376591450728494</v>
      </c>
      <c r="X163" s="218">
        <f>CHI!X100</f>
        <v>3.0542964691362404</v>
      </c>
      <c r="Y163" s="218">
        <f>CHI!Y100</f>
        <v>3.4597873906278105</v>
      </c>
    </row>
    <row r="164" spans="1:25" ht="12" customHeight="1" x14ac:dyDescent="0.25">
      <c r="A164" s="14" t="s">
        <v>88</v>
      </c>
      <c r="B164" s="217">
        <f>CHI!B101</f>
        <v>3.7493536813370354</v>
      </c>
      <c r="C164" s="217">
        <f>CHI!C101</f>
        <v>3.9626773304031575</v>
      </c>
      <c r="D164" s="217">
        <f>CHI!D101</f>
        <v>3.4332017959882424</v>
      </c>
      <c r="E164" s="217">
        <f>CHI!E101</f>
        <v>3.8952955895501127</v>
      </c>
      <c r="F164" s="217">
        <f>CHI!F101</f>
        <v>6.4575625530304128</v>
      </c>
      <c r="G164" s="217">
        <f>CHI!G101</f>
        <v>7.9869714649298347</v>
      </c>
      <c r="H164" s="217">
        <f>CHI!H101</f>
        <v>7.8341206811585815</v>
      </c>
      <c r="I164" s="217">
        <f>CHI!I101</f>
        <v>8.1782149818955503</v>
      </c>
      <c r="J164" s="217">
        <f>CHI!J101</f>
        <v>6.6991110519575328</v>
      </c>
      <c r="K164" s="217">
        <f>CHI!K101</f>
        <v>10.6573292207549</v>
      </c>
      <c r="L164" s="217">
        <f>CHI!L101</f>
        <v>9.8871921883828975</v>
      </c>
      <c r="M164" s="217">
        <f>CHI!M101</f>
        <v>5.6993207813914148</v>
      </c>
      <c r="N164" s="217">
        <f>CHI!N101</f>
        <v>5.9373089216621633</v>
      </c>
      <c r="O164" s="217">
        <f>CHI!O101</f>
        <v>4.9554150890664745</v>
      </c>
      <c r="P164" s="217">
        <f>CHI!P101</f>
        <v>4.9571745765240722</v>
      </c>
      <c r="Q164" s="217">
        <f>CHI!Q101</f>
        <v>4.4875931038262937</v>
      </c>
      <c r="R164" s="217">
        <f>CHI!R101</f>
        <v>4.030769630251938</v>
      </c>
      <c r="S164" s="217">
        <f>CHI!S101</f>
        <v>4.4064357199659554</v>
      </c>
      <c r="T164" s="217">
        <f>CHI!T101</f>
        <v>4.2033294461479658</v>
      </c>
      <c r="U164" s="217">
        <f>CHI!U101</f>
        <v>4.1633836927679146</v>
      </c>
      <c r="V164" s="217">
        <f>CHI!V101</f>
        <v>4.6356110465055469</v>
      </c>
      <c r="W164" s="217">
        <f>CHI!W101</f>
        <v>4.2877077370437915</v>
      </c>
      <c r="X164" s="217">
        <f>CHI!X101</f>
        <v>3.9661100883559426</v>
      </c>
      <c r="Y164" s="217">
        <f>CHI!Y101</f>
        <v>4.5136614635003562</v>
      </c>
    </row>
    <row r="165" spans="1:25" ht="12" customHeight="1" x14ac:dyDescent="0.25">
      <c r="A165" s="14" t="s">
        <v>49</v>
      </c>
      <c r="B165" s="217">
        <f>CHI!B102</f>
        <v>0.81664647065639262</v>
      </c>
      <c r="C165" s="217">
        <f>CHI!C102</f>
        <v>0.82010628824432708</v>
      </c>
      <c r="D165" s="217">
        <f>CHI!D102</f>
        <v>0.73470420809569936</v>
      </c>
      <c r="E165" s="217">
        <f>CHI!E102</f>
        <v>0.77343815290663731</v>
      </c>
      <c r="F165" s="217">
        <f>CHI!F102</f>
        <v>0.73926878910403715</v>
      </c>
      <c r="G165" s="217">
        <f>CHI!G102</f>
        <v>0.91029981115118119</v>
      </c>
      <c r="H165" s="217">
        <f>CHI!H102</f>
        <v>0.85076239443582324</v>
      </c>
      <c r="I165" s="217">
        <f>CHI!I102</f>
        <v>0.90768570889801237</v>
      </c>
      <c r="J165" s="217">
        <f>CHI!J102</f>
        <v>0.81008224821090014</v>
      </c>
      <c r="K165" s="217">
        <f>CHI!K102</f>
        <v>0.60109215073562428</v>
      </c>
      <c r="L165" s="217">
        <f>CHI!L102</f>
        <v>0.70885152016654773</v>
      </c>
      <c r="M165" s="217">
        <f>CHI!M102</f>
        <v>1.681158809579633</v>
      </c>
      <c r="N165" s="217">
        <f>CHI!N102</f>
        <v>1.387797321003279</v>
      </c>
      <c r="O165" s="217">
        <f>CHI!O102</f>
        <v>1.4734998672517403</v>
      </c>
      <c r="P165" s="217">
        <f>CHI!P102</f>
        <v>1.431595656849753</v>
      </c>
      <c r="Q165" s="217">
        <f>CHI!Q102</f>
        <v>1.4902796833385696</v>
      </c>
      <c r="R165" s="217">
        <f>CHI!R102</f>
        <v>1.4277760665801138</v>
      </c>
      <c r="S165" s="217">
        <f>CHI!S102</f>
        <v>1.4938281209060107</v>
      </c>
      <c r="T165" s="217">
        <f>CHI!T102</f>
        <v>1.5465999446894894</v>
      </c>
      <c r="U165" s="217">
        <f>CHI!U102</f>
        <v>1.4425430136897639</v>
      </c>
      <c r="V165" s="217">
        <f>CHI!V102</f>
        <v>1.4944046169626479</v>
      </c>
      <c r="W165" s="217">
        <f>CHI!W102</f>
        <v>1.4558948594966636</v>
      </c>
      <c r="X165" s="217">
        <f>CHI!X102</f>
        <v>1.3422423196807471</v>
      </c>
      <c r="Y165" s="217">
        <f>CHI!Y102</f>
        <v>1.3874201125154084</v>
      </c>
    </row>
    <row r="166" spans="1:25" ht="12" customHeight="1" x14ac:dyDescent="0.25">
      <c r="A166" s="14" t="s">
        <v>50</v>
      </c>
      <c r="B166" s="217">
        <f>CHI!B103</f>
        <v>1.0007449082400119</v>
      </c>
      <c r="C166" s="217">
        <f>CHI!C103</f>
        <v>1.0004046279689913</v>
      </c>
      <c r="D166" s="217">
        <f>CHI!D103</f>
        <v>0.90156425697463149</v>
      </c>
      <c r="E166" s="217">
        <f>CHI!E103</f>
        <v>0.95679332909024573</v>
      </c>
      <c r="F166" s="217">
        <f>CHI!F103</f>
        <v>0.90588620591747693</v>
      </c>
      <c r="G166" s="217">
        <f>CHI!G103</f>
        <v>1.1063531382204275</v>
      </c>
      <c r="H166" s="217">
        <f>CHI!H103</f>
        <v>1.032337721674301</v>
      </c>
      <c r="I166" s="217">
        <f>CHI!I103</f>
        <v>1.0970547056785667</v>
      </c>
      <c r="J166" s="217">
        <f>CHI!J103</f>
        <v>0.98046024807577692</v>
      </c>
      <c r="K166" s="217">
        <f>CHI!K103</f>
        <v>0.74089130912471213</v>
      </c>
      <c r="L166" s="217">
        <f>CHI!L103</f>
        <v>0.86789045897584183</v>
      </c>
      <c r="M166" s="217">
        <f>CHI!M103</f>
        <v>1.83953391643053</v>
      </c>
      <c r="N166" s="217">
        <f>CHI!N103</f>
        <v>1.5151860984599101</v>
      </c>
      <c r="O166" s="217">
        <f>CHI!O103</f>
        <v>1.6450724689587086</v>
      </c>
      <c r="P166" s="217">
        <f>CHI!P103</f>
        <v>1.607669863783217</v>
      </c>
      <c r="Q166" s="217">
        <f>CHI!Q103</f>
        <v>1.6506379670201554</v>
      </c>
      <c r="R166" s="217">
        <f>CHI!R103</f>
        <v>1.5845992454908508</v>
      </c>
      <c r="S166" s="217">
        <f>CHI!S103</f>
        <v>1.661503731645473</v>
      </c>
      <c r="T166" s="217">
        <f>CHI!T103</f>
        <v>1.6962906307973813</v>
      </c>
      <c r="U166" s="217">
        <f>CHI!U103</f>
        <v>1.5902665558478151</v>
      </c>
      <c r="V166" s="217">
        <f>CHI!V103</f>
        <v>1.6384770013633769</v>
      </c>
      <c r="W166" s="217">
        <f>CHI!W103</f>
        <v>1.5934691434720907</v>
      </c>
      <c r="X166" s="217">
        <f>CHI!X103</f>
        <v>1.3503381848468816</v>
      </c>
      <c r="Y166" s="217">
        <f>CHI!Y103</f>
        <v>1.3938205353257818</v>
      </c>
    </row>
    <row r="167" spans="1:25" ht="12" customHeight="1" x14ac:dyDescent="0.25">
      <c r="A167" s="13" t="s">
        <v>20</v>
      </c>
      <c r="B167" s="218">
        <f>NMM!B76</f>
        <v>5.8073729350291972</v>
      </c>
      <c r="C167" s="218">
        <f>NMM!C76</f>
        <v>5.5047465455588505</v>
      </c>
      <c r="D167" s="218">
        <f>NMM!D76</f>
        <v>5.4783556154227133</v>
      </c>
      <c r="E167" s="218">
        <f>NMM!E76</f>
        <v>5.5025463721661287</v>
      </c>
      <c r="F167" s="218">
        <f>NMM!F76</f>
        <v>5.73418156326656</v>
      </c>
      <c r="G167" s="218">
        <f>NMM!G76</f>
        <v>6.0035495565378314</v>
      </c>
      <c r="H167" s="218">
        <f>NMM!H76</f>
        <v>6.1175259084716975</v>
      </c>
      <c r="I167" s="218">
        <f>NMM!I76</f>
        <v>6.1671127795251408</v>
      </c>
      <c r="J167" s="218">
        <f>NMM!J76</f>
        <v>5.8442901715550404</v>
      </c>
      <c r="K167" s="218">
        <f>NMM!K76</f>
        <v>5.8326210190046037</v>
      </c>
      <c r="L167" s="218">
        <f>NMM!L76</f>
        <v>5.3055616935328445</v>
      </c>
      <c r="M167" s="218">
        <f>NMM!M76</f>
        <v>4.9256589091759775</v>
      </c>
      <c r="N167" s="218">
        <f>NMM!N76</f>
        <v>5.4949231851439251</v>
      </c>
      <c r="O167" s="218">
        <f>NMM!O76</f>
        <v>4.8823748353452467</v>
      </c>
      <c r="P167" s="218">
        <f>NMM!P76</f>
        <v>4.6986504457169147</v>
      </c>
      <c r="Q167" s="218">
        <f>NMM!Q76</f>
        <v>4.8171558066749682</v>
      </c>
      <c r="R167" s="218">
        <f>NMM!R76</f>
        <v>4.6171229875166464</v>
      </c>
      <c r="S167" s="218">
        <f>NMM!S76</f>
        <v>4.8112864784091425</v>
      </c>
      <c r="T167" s="218">
        <f>NMM!T76</f>
        <v>4.9657282286641369</v>
      </c>
      <c r="U167" s="218">
        <f>NMM!U76</f>
        <v>4.890604595781233</v>
      </c>
      <c r="V167" s="218">
        <f>NMM!V76</f>
        <v>4.8054989483455817</v>
      </c>
      <c r="W167" s="218">
        <f>NMM!W76</f>
        <v>4.6082894795136058</v>
      </c>
      <c r="X167" s="218">
        <f>NMM!X76</f>
        <v>4.303160410556254</v>
      </c>
      <c r="Y167" s="218">
        <f>NMM!Y76</f>
        <v>3.9902597228305523</v>
      </c>
    </row>
    <row r="168" spans="1:25" ht="12" customHeight="1" x14ac:dyDescent="0.25">
      <c r="A168" s="14" t="s">
        <v>51</v>
      </c>
      <c r="B168" s="217">
        <f>NMM!B77</f>
        <v>7.9475805884237012</v>
      </c>
      <c r="C168" s="217">
        <f>NMM!C77</f>
        <v>8.1103779984017663</v>
      </c>
      <c r="D168" s="217">
        <f>NMM!D77</f>
        <v>7.8179194010974351</v>
      </c>
      <c r="E168" s="217">
        <f>NMM!E77</f>
        <v>7.9953902781199311</v>
      </c>
      <c r="F168" s="217">
        <f>NMM!F77</f>
        <v>7.799505816641692</v>
      </c>
      <c r="G168" s="217">
        <f>NMM!G77</f>
        <v>8.1498905695753585</v>
      </c>
      <c r="H168" s="217">
        <f>NMM!H77</f>
        <v>8.1418695737972016</v>
      </c>
      <c r="I168" s="217">
        <f>NMM!I77</f>
        <v>8.4505625726689217</v>
      </c>
      <c r="J168" s="217">
        <f>NMM!J77</f>
        <v>7.945157543454278</v>
      </c>
      <c r="K168" s="217">
        <f>NMM!K77</f>
        <v>7.9693716489909123</v>
      </c>
      <c r="L168" s="217">
        <f>NMM!L77</f>
        <v>8.0558735739386265</v>
      </c>
      <c r="M168" s="217">
        <f>NMM!M77</f>
        <v>7.8688724366931755</v>
      </c>
      <c r="N168" s="217">
        <f>NMM!N77</f>
        <v>8.1789649013252212</v>
      </c>
      <c r="O168" s="217">
        <f>NMM!O77</f>
        <v>6.6474864992961091</v>
      </c>
      <c r="P168" s="217">
        <f>NMM!P77</f>
        <v>6.6092530309164168</v>
      </c>
      <c r="Q168" s="217">
        <f>NMM!Q77</f>
        <v>6.8463438305285518</v>
      </c>
      <c r="R168" s="217">
        <f>NMM!R77</f>
        <v>6.7251958191208079</v>
      </c>
      <c r="S168" s="217">
        <f>NMM!S77</f>
        <v>6.4285154907578335</v>
      </c>
      <c r="T168" s="217">
        <f>NMM!T77</f>
        <v>10.314043372688072</v>
      </c>
      <c r="U168" s="217">
        <f>NMM!U77</f>
        <v>8.4860991439458484</v>
      </c>
      <c r="V168" s="217">
        <f>NMM!V77</f>
        <v>8.1777144492627212</v>
      </c>
      <c r="W168" s="217">
        <f>NMM!W77</f>
        <v>7.7940387772887867</v>
      </c>
      <c r="X168" s="217">
        <f>NMM!X77</f>
        <v>7.1612030865863332</v>
      </c>
      <c r="Y168" s="217">
        <f>NMM!Y77</f>
        <v>5.8194179575959719</v>
      </c>
    </row>
    <row r="169" spans="1:25" ht="12" customHeight="1" x14ac:dyDescent="0.25">
      <c r="A169" s="14" t="s">
        <v>52</v>
      </c>
      <c r="B169" s="217">
        <f>NMM!B78</f>
        <v>3.6541317221199487</v>
      </c>
      <c r="C169" s="217">
        <f>NMM!C78</f>
        <v>3.1645225712105174</v>
      </c>
      <c r="D169" s="217">
        <f>NMM!D78</f>
        <v>3.4868005572281655</v>
      </c>
      <c r="E169" s="217">
        <f>NMM!E78</f>
        <v>3.6050537896848582</v>
      </c>
      <c r="F169" s="217">
        <f>NMM!F78</f>
        <v>4.1119991433200189</v>
      </c>
      <c r="G169" s="217">
        <f>NMM!G78</f>
        <v>4.7358540223181826</v>
      </c>
      <c r="H169" s="217">
        <f>NMM!H78</f>
        <v>4.7786404576089341</v>
      </c>
      <c r="I169" s="217">
        <f>NMM!I78</f>
        <v>4.6731253343539105</v>
      </c>
      <c r="J169" s="217">
        <f>NMM!J78</f>
        <v>4.5068605874548036</v>
      </c>
      <c r="K169" s="217">
        <f>NMM!K78</f>
        <v>4.446842266183868</v>
      </c>
      <c r="L169" s="217">
        <f>NMM!L78</f>
        <v>3.9391854763115601</v>
      </c>
      <c r="M169" s="217">
        <f>NMM!M78</f>
        <v>3.91749908100536</v>
      </c>
      <c r="N169" s="217">
        <f>NMM!N78</f>
        <v>4.4459205801280808</v>
      </c>
      <c r="O169" s="217">
        <f>NMM!O78</f>
        <v>4.2641981144457759</v>
      </c>
      <c r="P169" s="217">
        <f>NMM!P78</f>
        <v>3.7627983877919498</v>
      </c>
      <c r="Q169" s="217">
        <f>NMM!Q78</f>
        <v>3.7092706602396506</v>
      </c>
      <c r="R169" s="217">
        <f>NMM!R78</f>
        <v>3.5244101947582687</v>
      </c>
      <c r="S169" s="217">
        <f>NMM!S78</f>
        <v>3.624139619072984</v>
      </c>
      <c r="T169" s="217">
        <f>NMM!T78</f>
        <v>3.4140530799183244</v>
      </c>
      <c r="U169" s="217">
        <f>NMM!U78</f>
        <v>3.2627184990021245</v>
      </c>
      <c r="V169" s="217">
        <f>NMM!V78</f>
        <v>3.1208205202232149</v>
      </c>
      <c r="W169" s="217">
        <f>NMM!W78</f>
        <v>2.8982069203454599</v>
      </c>
      <c r="X169" s="217">
        <f>NMM!X78</f>
        <v>2.7358553376457642</v>
      </c>
      <c r="Y169" s="217">
        <f>NMM!Y78</f>
        <v>2.9176689737566703</v>
      </c>
    </row>
    <row r="170" spans="1:25" ht="12" customHeight="1" x14ac:dyDescent="0.25">
      <c r="A170" s="14" t="s">
        <v>60</v>
      </c>
      <c r="B170" s="217">
        <f>NMM!B79</f>
        <v>2.7658178766880304</v>
      </c>
      <c r="C170" s="217">
        <f>NMM!C79</f>
        <v>2.8081967489764788</v>
      </c>
      <c r="D170" s="217">
        <f>NMM!D79</f>
        <v>2.807686643808665</v>
      </c>
      <c r="E170" s="217">
        <f>NMM!E79</f>
        <v>2.8981447620990615</v>
      </c>
      <c r="F170" s="217">
        <f>NMM!F79</f>
        <v>2.9668147463375587</v>
      </c>
      <c r="G170" s="217">
        <f>NMM!G79</f>
        <v>2.9130623051487623</v>
      </c>
      <c r="H170" s="217">
        <f>NMM!H79</f>
        <v>2.9585505129007625</v>
      </c>
      <c r="I170" s="217">
        <f>NMM!I79</f>
        <v>2.9748466284548183</v>
      </c>
      <c r="J170" s="217">
        <f>NMM!J79</f>
        <v>2.6621753041534331</v>
      </c>
      <c r="K170" s="217">
        <f>NMM!K79</f>
        <v>2.4678475864082001</v>
      </c>
      <c r="L170" s="217">
        <f>NMM!L79</f>
        <v>2.4051207743221568</v>
      </c>
      <c r="M170" s="217">
        <f>NMM!M79</f>
        <v>2.3843651858482975</v>
      </c>
      <c r="N170" s="217">
        <f>NMM!N79</f>
        <v>2.1235500292401546</v>
      </c>
      <c r="O170" s="217">
        <f>NMM!O79</f>
        <v>2.1852228069236785</v>
      </c>
      <c r="P170" s="217">
        <f>NMM!P79</f>
        <v>2.2105151048492679</v>
      </c>
      <c r="Q170" s="217">
        <f>NMM!Q79</f>
        <v>2.1602293332400735</v>
      </c>
      <c r="R170" s="217">
        <f>NMM!R79</f>
        <v>2.1515754849139506</v>
      </c>
      <c r="S170" s="217">
        <f>NMM!S79</f>
        <v>2.1963296014713585</v>
      </c>
      <c r="T170" s="217">
        <f>NMM!T79</f>
        <v>2.119095659878885</v>
      </c>
      <c r="U170" s="217">
        <f>NMM!U79</f>
        <v>2.1295861602875372</v>
      </c>
      <c r="V170" s="217">
        <f>NMM!V79</f>
        <v>2.0515300925016091</v>
      </c>
      <c r="W170" s="217">
        <f>NMM!W79</f>
        <v>2.0137765733610018</v>
      </c>
      <c r="X170" s="217">
        <f>NMM!X79</f>
        <v>1.9888808038493926</v>
      </c>
      <c r="Y170" s="217">
        <f>NMM!Y79</f>
        <v>1.6977130019407489</v>
      </c>
    </row>
    <row r="171" spans="1:25" ht="12" customHeight="1" x14ac:dyDescent="0.25">
      <c r="A171" s="13" t="s">
        <v>21</v>
      </c>
      <c r="B171" s="218">
        <f>PPA!B74</f>
        <v>1.0396459210052649</v>
      </c>
      <c r="C171" s="218">
        <f>PPA!C74</f>
        <v>1.176219845501616</v>
      </c>
      <c r="D171" s="218">
        <f>PPA!D74</f>
        <v>1.1920700765892511</v>
      </c>
      <c r="E171" s="218">
        <f>PPA!E74</f>
        <v>1.1716623548701037</v>
      </c>
      <c r="F171" s="218">
        <f>PPA!F74</f>
        <v>1.0846988305563083</v>
      </c>
      <c r="G171" s="218">
        <f>PPA!G74</f>
        <v>0.99072492559873149</v>
      </c>
      <c r="H171" s="218">
        <f>PPA!H74</f>
        <v>1.117775608225122</v>
      </c>
      <c r="I171" s="218">
        <f>PPA!I74</f>
        <v>1.2152388614217675</v>
      </c>
      <c r="J171" s="218">
        <f>PPA!J74</f>
        <v>1.0797772803619203</v>
      </c>
      <c r="K171" s="218">
        <f>PPA!K74</f>
        <v>0.98872248000297469</v>
      </c>
      <c r="L171" s="218">
        <f>PPA!L74</f>
        <v>1.0027473740501331</v>
      </c>
      <c r="M171" s="218">
        <f>PPA!M74</f>
        <v>1.0210656440873589</v>
      </c>
      <c r="N171" s="218">
        <f>PPA!N74</f>
        <v>0.91585386224422294</v>
      </c>
      <c r="O171" s="218">
        <f>PPA!O74</f>
        <v>0.98966173637182742</v>
      </c>
      <c r="P171" s="218">
        <f>PPA!P74</f>
        <v>0.97979373291024663</v>
      </c>
      <c r="Q171" s="218">
        <f>PPA!Q74</f>
        <v>0.77363818195527656</v>
      </c>
      <c r="R171" s="218">
        <f>PPA!R74</f>
        <v>0.86189121973693228</v>
      </c>
      <c r="S171" s="218">
        <f>PPA!S74</f>
        <v>1.7877684496707003</v>
      </c>
      <c r="T171" s="218">
        <f>PPA!T74</f>
        <v>1.6850581047906232</v>
      </c>
      <c r="U171" s="218">
        <f>PPA!U74</f>
        <v>1.7460397189902719</v>
      </c>
      <c r="V171" s="218">
        <f>PPA!V74</f>
        <v>1.7295572012963405</v>
      </c>
      <c r="W171" s="218">
        <f>PPA!W74</f>
        <v>1.6359673752259325</v>
      </c>
      <c r="X171" s="218">
        <f>PPA!X74</f>
        <v>1.7359096009070036</v>
      </c>
      <c r="Y171" s="218">
        <f>PPA!Y74</f>
        <v>2.2206984716099507</v>
      </c>
    </row>
    <row r="172" spans="1:25" ht="12" customHeight="1" x14ac:dyDescent="0.25">
      <c r="A172" s="14" t="s">
        <v>54</v>
      </c>
      <c r="B172" s="217" t="str">
        <f>PPA!B75</f>
        <v/>
      </c>
      <c r="C172" s="217" t="str">
        <f>PPA!C75</f>
        <v/>
      </c>
      <c r="D172" s="217" t="str">
        <f>PPA!D75</f>
        <v/>
      </c>
      <c r="E172" s="217" t="str">
        <f>PPA!E75</f>
        <v/>
      </c>
      <c r="F172" s="217" t="str">
        <f>PPA!F75</f>
        <v/>
      </c>
      <c r="G172" s="217" t="str">
        <f>PPA!G75</f>
        <v/>
      </c>
      <c r="H172" s="217" t="str">
        <f>PPA!H75</f>
        <v/>
      </c>
      <c r="I172" s="217" t="str">
        <f>PPA!I75</f>
        <v/>
      </c>
      <c r="J172" s="217" t="str">
        <f>PPA!J75</f>
        <v/>
      </c>
      <c r="K172" s="217" t="str">
        <f>PPA!K75</f>
        <v/>
      </c>
      <c r="L172" s="217" t="str">
        <f>PPA!L75</f>
        <v/>
      </c>
      <c r="M172" s="217" t="str">
        <f>PPA!M75</f>
        <v/>
      </c>
      <c r="N172" s="217" t="str">
        <f>PPA!N75</f>
        <v/>
      </c>
      <c r="O172" s="217" t="str">
        <f>PPA!O75</f>
        <v/>
      </c>
      <c r="P172" s="217" t="str">
        <f>PPA!P75</f>
        <v/>
      </c>
      <c r="Q172" s="217" t="str">
        <f>PPA!Q75</f>
        <v/>
      </c>
      <c r="R172" s="217" t="str">
        <f>PPA!R75</f>
        <v/>
      </c>
      <c r="S172" s="217" t="str">
        <f>PPA!S75</f>
        <v/>
      </c>
      <c r="T172" s="217" t="str">
        <f>PPA!T75</f>
        <v/>
      </c>
      <c r="U172" s="217" t="str">
        <f>PPA!U75</f>
        <v/>
      </c>
      <c r="V172" s="217">
        <f>PPA!V75</f>
        <v>1.4327997997451098</v>
      </c>
      <c r="W172" s="217">
        <f>PPA!W75</f>
        <v>1.3689368210790507</v>
      </c>
      <c r="X172" s="217">
        <f>PPA!X75</f>
        <v>1.4096921698768734</v>
      </c>
      <c r="Y172" s="217">
        <f>PPA!Y75</f>
        <v>1.8172344683053645</v>
      </c>
    </row>
    <row r="173" spans="1:25" ht="12" customHeight="1" x14ac:dyDescent="0.25">
      <c r="A173" s="14" t="s">
        <v>61</v>
      </c>
      <c r="B173" s="217">
        <f>PPA!B76</f>
        <v>1.1540935018569909</v>
      </c>
      <c r="C173" s="217">
        <f>PPA!C76</f>
        <v>1.2862219518708604</v>
      </c>
      <c r="D173" s="217">
        <f>PPA!D76</f>
        <v>1.2816790731397449</v>
      </c>
      <c r="E173" s="217">
        <f>PPA!E76</f>
        <v>1.2738173402527146</v>
      </c>
      <c r="F173" s="217">
        <f>PPA!F76</f>
        <v>1.1989621374130073</v>
      </c>
      <c r="G173" s="217">
        <f>PPA!G76</f>
        <v>1.1192112268593097</v>
      </c>
      <c r="H173" s="217">
        <f>PPA!H76</f>
        <v>1.2528346003549999</v>
      </c>
      <c r="I173" s="217">
        <f>PPA!I76</f>
        <v>1.3537913241234378</v>
      </c>
      <c r="J173" s="217">
        <f>PPA!J76</f>
        <v>1.1622872153049304</v>
      </c>
      <c r="K173" s="217">
        <f>PPA!K76</f>
        <v>1.0732075090355149</v>
      </c>
      <c r="L173" s="217">
        <f>PPA!L76</f>
        <v>1.139569215448049</v>
      </c>
      <c r="M173" s="217">
        <f>PPA!M76</f>
        <v>1.1660757412203062</v>
      </c>
      <c r="N173" s="217">
        <f>PPA!N76</f>
        <v>1.0804038547682513</v>
      </c>
      <c r="O173" s="217">
        <f>PPA!O76</f>
        <v>1.1526586671761494</v>
      </c>
      <c r="P173" s="217">
        <f>PPA!P76</f>
        <v>1.1390119369560567</v>
      </c>
      <c r="Q173" s="217">
        <f>PPA!Q76</f>
        <v>0.9038238993230695</v>
      </c>
      <c r="R173" s="217">
        <f>PPA!R76</f>
        <v>0.99364715793263192</v>
      </c>
      <c r="S173" s="217">
        <f>PPA!S76</f>
        <v>2.0407376864648041</v>
      </c>
      <c r="T173" s="217">
        <f>PPA!T76</f>
        <v>1.9403424550977959</v>
      </c>
      <c r="U173" s="217">
        <f>PPA!U76</f>
        <v>1.9934934676977234</v>
      </c>
      <c r="V173" s="217">
        <f>PPA!V76</f>
        <v>1.965133889963975</v>
      </c>
      <c r="W173" s="217">
        <f>PPA!W76</f>
        <v>1.8692696150859527</v>
      </c>
      <c r="X173" s="217">
        <f>PPA!X76</f>
        <v>1.969300058458562</v>
      </c>
      <c r="Y173" s="217">
        <f>PPA!Y76</f>
        <v>2.5086833393501604</v>
      </c>
    </row>
    <row r="174" spans="1:25" ht="12" customHeight="1" x14ac:dyDescent="0.25">
      <c r="A174" s="14" t="s">
        <v>62</v>
      </c>
      <c r="B174" s="217">
        <f>PPA!B77</f>
        <v>0.48114684232327565</v>
      </c>
      <c r="C174" s="217">
        <f>PPA!C77</f>
        <v>0.63941448357880226</v>
      </c>
      <c r="D174" s="217">
        <f>PPA!D77</f>
        <v>0.75478217899789135</v>
      </c>
      <c r="E174" s="217">
        <f>PPA!E77</f>
        <v>0.67315059259111998</v>
      </c>
      <c r="F174" s="217">
        <f>PPA!F77</f>
        <v>0.52709900073289373</v>
      </c>
      <c r="G174" s="217">
        <f>PPA!G77</f>
        <v>0.36371751886063336</v>
      </c>
      <c r="H174" s="217">
        <f>PPA!H77</f>
        <v>0.45869376384800387</v>
      </c>
      <c r="I174" s="217">
        <f>PPA!I77</f>
        <v>0.53910903681449884</v>
      </c>
      <c r="J174" s="217">
        <f>PPA!J77</f>
        <v>0.67713248608283561</v>
      </c>
      <c r="K174" s="217">
        <f>PPA!K77</f>
        <v>0.576439314854856</v>
      </c>
      <c r="L174" s="217">
        <f>PPA!L77</f>
        <v>0.33506290404539163</v>
      </c>
      <c r="M174" s="217">
        <f>PPA!M77</f>
        <v>0.31342285211553023</v>
      </c>
      <c r="N174" s="217">
        <f>PPA!N77</f>
        <v>0.11285725420877847</v>
      </c>
      <c r="O174" s="217">
        <f>PPA!O77</f>
        <v>0.19424400010577425</v>
      </c>
      <c r="P174" s="217">
        <f>PPA!P77</f>
        <v>0.20281601431441479</v>
      </c>
      <c r="Q174" s="217">
        <f>PPA!Q77</f>
        <v>0.12230855695215863</v>
      </c>
      <c r="R174" s="217">
        <f>PPA!R77</f>
        <v>0.1045679274221025</v>
      </c>
      <c r="S174" s="217">
        <f>PPA!S77</f>
        <v>0.1480249640995803</v>
      </c>
      <c r="T174" s="217">
        <f>PPA!T77</f>
        <v>0.13512423560766201</v>
      </c>
      <c r="U174" s="217">
        <f>PPA!U77</f>
        <v>0.15588429045108548</v>
      </c>
      <c r="V174" s="217">
        <f>PPA!V77</f>
        <v>0.1882433034958351</v>
      </c>
      <c r="W174" s="217">
        <f>PPA!W77</f>
        <v>0.19851581646592945</v>
      </c>
      <c r="X174" s="217">
        <f>PPA!X77</f>
        <v>0.15228803111784164</v>
      </c>
      <c r="Y174" s="217">
        <f>PPA!Y77</f>
        <v>0.15779764833766743</v>
      </c>
    </row>
    <row r="175" spans="1:25" ht="12" customHeight="1" x14ac:dyDescent="0.25">
      <c r="A175" s="15" t="s">
        <v>63</v>
      </c>
      <c r="B175" s="221">
        <f>FBT!B$38</f>
        <v>1.7119918720028655</v>
      </c>
      <c r="C175" s="221">
        <f>FBT!C$38</f>
        <v>1.8076125673827446</v>
      </c>
      <c r="D175" s="221">
        <f>FBT!D$38</f>
        <v>1.7861381397603169</v>
      </c>
      <c r="E175" s="221">
        <f>FBT!E$38</f>
        <v>1.5906060004121829</v>
      </c>
      <c r="F175" s="221">
        <f>FBT!F$38</f>
        <v>1.742865139018303</v>
      </c>
      <c r="G175" s="221">
        <f>FBT!G$38</f>
        <v>1.648712741204698</v>
      </c>
      <c r="H175" s="221">
        <f>FBT!H$38</f>
        <v>1.6013410680492393</v>
      </c>
      <c r="I175" s="221">
        <f>FBT!I$38</f>
        <v>1.5188044442597937</v>
      </c>
      <c r="J175" s="221">
        <f>FBT!J$38</f>
        <v>1.5500210714933647</v>
      </c>
      <c r="K175" s="221">
        <f>FBT!K$38</f>
        <v>1.396712084893696</v>
      </c>
      <c r="L175" s="221">
        <f>FBT!L$38</f>
        <v>1.4200453505821229</v>
      </c>
      <c r="M175" s="221">
        <f>FBT!M$38</f>
        <v>1.4464145485244035</v>
      </c>
      <c r="N175" s="221">
        <f>FBT!N$38</f>
        <v>1.1050763445266547</v>
      </c>
      <c r="O175" s="221">
        <f>FBT!O$38</f>
        <v>1.2092049757149155</v>
      </c>
      <c r="P175" s="221">
        <f>FBT!P$38</f>
        <v>1.2552023990478169</v>
      </c>
      <c r="Q175" s="221">
        <f>FBT!Q$38</f>
        <v>1.238279790753313</v>
      </c>
      <c r="R175" s="221">
        <f>FBT!R$38</f>
        <v>1.1757917353925471</v>
      </c>
      <c r="S175" s="221">
        <f>FBT!S$38</f>
        <v>1.1866470199517716</v>
      </c>
      <c r="T175" s="221">
        <f>FBT!T$38</f>
        <v>1.2668565226818023</v>
      </c>
      <c r="U175" s="221">
        <f>FBT!U$38</f>
        <v>1.1729815754819901</v>
      </c>
      <c r="V175" s="221">
        <f>FBT!V$38</f>
        <v>1.1926421555843649</v>
      </c>
      <c r="W175" s="221">
        <f>FBT!W$38</f>
        <v>1.1960567808920524</v>
      </c>
      <c r="X175" s="221">
        <f>FBT!X$38</f>
        <v>1.1531566342366728</v>
      </c>
      <c r="Y175" s="221">
        <f>FBT!Y$38</f>
        <v>1.1701992824227498</v>
      </c>
    </row>
    <row r="176" spans="1:25" ht="12" customHeight="1" x14ac:dyDescent="0.25">
      <c r="A176" s="12" t="s">
        <v>64</v>
      </c>
      <c r="B176" s="217">
        <f>TRE!B$38</f>
        <v>1.3318242923474093</v>
      </c>
      <c r="C176" s="217">
        <f>TRE!C$38</f>
        <v>0.95413601458091191</v>
      </c>
      <c r="D176" s="217">
        <f>TRE!D$38</f>
        <v>1.073896508372034</v>
      </c>
      <c r="E176" s="217">
        <f>TRE!E$38</f>
        <v>1.0714720622484348</v>
      </c>
      <c r="F176" s="217">
        <f>TRE!F$38</f>
        <v>0.9943985119827109</v>
      </c>
      <c r="G176" s="217">
        <f>TRE!G$38</f>
        <v>1.0724094000017319</v>
      </c>
      <c r="H176" s="217">
        <f>TRE!H$38</f>
        <v>1.0072785429652145</v>
      </c>
      <c r="I176" s="217">
        <f>TRE!I$38</f>
        <v>0.95578829088247763</v>
      </c>
      <c r="J176" s="217">
        <f>TRE!J$38</f>
        <v>0.93033022032455726</v>
      </c>
      <c r="K176" s="217">
        <f>TRE!K$38</f>
        <v>0.87434817844138102</v>
      </c>
      <c r="L176" s="217">
        <f>TRE!L$38</f>
        <v>0.82996972286709114</v>
      </c>
      <c r="M176" s="217">
        <f>TRE!M$38</f>
        <v>0.83414088531177411</v>
      </c>
      <c r="N176" s="217">
        <f>TRE!N$38</f>
        <v>0.65951031254110659</v>
      </c>
      <c r="O176" s="217">
        <f>TRE!O$38</f>
        <v>0.82228318477089057</v>
      </c>
      <c r="P176" s="217">
        <f>TRE!P$38</f>
        <v>0.75134069932105296</v>
      </c>
      <c r="Q176" s="217">
        <f>TRE!Q$38</f>
        <v>0.79259357088404336</v>
      </c>
      <c r="R176" s="217">
        <f>TRE!R$38</f>
        <v>0.76985676763049393</v>
      </c>
      <c r="S176" s="217">
        <f>TRE!S$38</f>
        <v>0.76671618211762593</v>
      </c>
      <c r="T176" s="217">
        <f>TRE!T$38</f>
        <v>0.75967574643462588</v>
      </c>
      <c r="U176" s="217">
        <f>TRE!U$38</f>
        <v>0.72331759763917636</v>
      </c>
      <c r="V176" s="217">
        <f>TRE!V$38</f>
        <v>0.76655529740642525</v>
      </c>
      <c r="W176" s="217">
        <f>TRE!W$38</f>
        <v>0.7984846965676432</v>
      </c>
      <c r="X176" s="217">
        <f>TRE!X$38</f>
        <v>0.74093727670726839</v>
      </c>
      <c r="Y176" s="217">
        <f>TRE!Y$38</f>
        <v>0.69926584001198255</v>
      </c>
    </row>
    <row r="177" spans="1:25" ht="12" customHeight="1" x14ac:dyDescent="0.25">
      <c r="A177" s="12" t="s">
        <v>65</v>
      </c>
      <c r="B177" s="217">
        <f>MAE!B$38</f>
        <v>1.6852870077515023</v>
      </c>
      <c r="C177" s="217">
        <f>MAE!C$38</f>
        <v>1.5440114206027331</v>
      </c>
      <c r="D177" s="217">
        <f>MAE!D$38</f>
        <v>1.4542374964242779</v>
      </c>
      <c r="E177" s="217">
        <f>MAE!E$38</f>
        <v>1.5012309312865817</v>
      </c>
      <c r="F177" s="217">
        <f>MAE!F$38</f>
        <v>1.4104214246955453</v>
      </c>
      <c r="G177" s="217">
        <f>MAE!G$38</f>
        <v>1.4052430333222836</v>
      </c>
      <c r="H177" s="217">
        <f>MAE!H$38</f>
        <v>1.3694568905833995</v>
      </c>
      <c r="I177" s="217">
        <f>MAE!I$38</f>
        <v>1.3679387282154529</v>
      </c>
      <c r="J177" s="217">
        <f>MAE!J$38</f>
        <v>1.2233822896114428</v>
      </c>
      <c r="K177" s="217">
        <f>MAE!K$38</f>
        <v>1.1771985291233602</v>
      </c>
      <c r="L177" s="217">
        <f>MAE!L$38</f>
        <v>1.0864781171263149</v>
      </c>
      <c r="M177" s="217">
        <f>MAE!M$38</f>
        <v>1.1372443531282745</v>
      </c>
      <c r="N177" s="217">
        <f>MAE!N$38</f>
        <v>0.70225724204892803</v>
      </c>
      <c r="O177" s="217">
        <f>MAE!O$38</f>
        <v>1.066899116338011</v>
      </c>
      <c r="P177" s="217">
        <f>MAE!P$38</f>
        <v>1.0035755315281123</v>
      </c>
      <c r="Q177" s="217">
        <f>MAE!Q$38</f>
        <v>1.0197707032533476</v>
      </c>
      <c r="R177" s="217">
        <f>MAE!R$38</f>
        <v>1.0207211444510711</v>
      </c>
      <c r="S177" s="217">
        <f>MAE!S$38</f>
        <v>1.0412208395182878</v>
      </c>
      <c r="T177" s="217">
        <f>MAE!T$38</f>
        <v>1.0315977834333943</v>
      </c>
      <c r="U177" s="217">
        <f>MAE!U$38</f>
        <v>1.0168477401366796</v>
      </c>
      <c r="V177" s="217">
        <f>MAE!V$38</f>
        <v>1.0293235781176679</v>
      </c>
      <c r="W177" s="217">
        <f>MAE!W$38</f>
        <v>1.0307760905670174</v>
      </c>
      <c r="X177" s="217">
        <f>MAE!X$38</f>
        <v>0.9309100235057266</v>
      </c>
      <c r="Y177" s="217">
        <f>MAE!Y$38</f>
        <v>0.85954119664944906</v>
      </c>
    </row>
    <row r="178" spans="1:25" ht="12" customHeight="1" x14ac:dyDescent="0.25">
      <c r="A178" s="12" t="s">
        <v>66</v>
      </c>
      <c r="B178" s="217">
        <f>TEL!B$38</f>
        <v>0.95100338777226578</v>
      </c>
      <c r="C178" s="217">
        <f>TEL!C$38</f>
        <v>1.0851015168094085</v>
      </c>
      <c r="D178" s="217">
        <f>TEL!D$38</f>
        <v>1.2867091574234379</v>
      </c>
      <c r="E178" s="217">
        <f>TEL!E$38</f>
        <v>1.2771980635999038</v>
      </c>
      <c r="F178" s="217">
        <f>TEL!F$38</f>
        <v>1.1480525066666054</v>
      </c>
      <c r="G178" s="217">
        <f>TEL!G$38</f>
        <v>1.2688398569020343</v>
      </c>
      <c r="H178" s="217">
        <f>TEL!H$38</f>
        <v>1.1711260979967655</v>
      </c>
      <c r="I178" s="217">
        <f>TEL!I$38</f>
        <v>1.1288059671108202</v>
      </c>
      <c r="J178" s="217">
        <f>TEL!J$38</f>
        <v>1.1338482076986933</v>
      </c>
      <c r="K178" s="217">
        <f>TEL!K$38</f>
        <v>1.1608549654587477</v>
      </c>
      <c r="L178" s="217">
        <f>TEL!L$38</f>
        <v>1.0519527666817843</v>
      </c>
      <c r="M178" s="217">
        <f>TEL!M$38</f>
        <v>1.0537387653032171</v>
      </c>
      <c r="N178" s="217">
        <f>TEL!N$38</f>
        <v>0.56934335773052125</v>
      </c>
      <c r="O178" s="217">
        <f>TEL!O$38</f>
        <v>1.1779002964758947</v>
      </c>
      <c r="P178" s="217">
        <f>TEL!P$38</f>
        <v>1.2381692742344541</v>
      </c>
      <c r="Q178" s="217">
        <f>TEL!Q$38</f>
        <v>1.2207099443219744</v>
      </c>
      <c r="R178" s="217">
        <f>TEL!R$38</f>
        <v>1.143372293655325</v>
      </c>
      <c r="S178" s="217">
        <f>TEL!S$38</f>
        <v>1.1838136437914093</v>
      </c>
      <c r="T178" s="217">
        <f>TEL!T$38</f>
        <v>1.1592949920647717</v>
      </c>
      <c r="U178" s="217">
        <f>TEL!U$38</f>
        <v>1.1349601506742486</v>
      </c>
      <c r="V178" s="217">
        <f>TEL!V$38</f>
        <v>1.1325917482624968</v>
      </c>
      <c r="W178" s="217">
        <f>TEL!W$38</f>
        <v>1.1582620905311283</v>
      </c>
      <c r="X178" s="217">
        <f>TEL!X$38</f>
        <v>1.0234771294256799</v>
      </c>
      <c r="Y178" s="217">
        <f>TEL!Y$38</f>
        <v>0.85307639571583205</v>
      </c>
    </row>
    <row r="179" spans="1:25" ht="12" customHeight="1" x14ac:dyDescent="0.25">
      <c r="A179" s="12" t="s">
        <v>67</v>
      </c>
      <c r="B179" s="217">
        <f>WWP!B$38</f>
        <v>0.88596013986266975</v>
      </c>
      <c r="C179" s="217">
        <f>WWP!C$38</f>
        <v>0.87530067762279773</v>
      </c>
      <c r="D179" s="217">
        <f>WWP!D$38</f>
        <v>0.88039305299760684</v>
      </c>
      <c r="E179" s="217">
        <f>WWP!E$38</f>
        <v>0.94155602801684923</v>
      </c>
      <c r="F179" s="217">
        <f>WWP!F$38</f>
        <v>0.88422891186318886</v>
      </c>
      <c r="G179" s="217">
        <f>WWP!G$38</f>
        <v>0.76424016021968733</v>
      </c>
      <c r="H179" s="217">
        <f>WWP!H$38</f>
        <v>0.54904225947263663</v>
      </c>
      <c r="I179" s="217">
        <f>WWP!I$38</f>
        <v>0.42360838450362415</v>
      </c>
      <c r="J179" s="217">
        <f>WWP!J$38</f>
        <v>0.5616236480293294</v>
      </c>
      <c r="K179" s="217">
        <f>WWP!K$38</f>
        <v>1.1335419671210401</v>
      </c>
      <c r="L179" s="217">
        <f>WWP!L$38</f>
        <v>1.2543290587597122</v>
      </c>
      <c r="M179" s="217">
        <f>WWP!M$38</f>
        <v>1.4989082375138147</v>
      </c>
      <c r="N179" s="217">
        <f>WWP!N$38</f>
        <v>0.81858281431756974</v>
      </c>
      <c r="O179" s="217">
        <f>WWP!O$38</f>
        <v>0.33995157684655702</v>
      </c>
      <c r="P179" s="217">
        <f>WWP!P$38</f>
        <v>0.30160220930179665</v>
      </c>
      <c r="Q179" s="217">
        <f>WWP!Q$38</f>
        <v>0.34125663398044004</v>
      </c>
      <c r="R179" s="217">
        <f>WWP!R$38</f>
        <v>0.52374565565159859</v>
      </c>
      <c r="S179" s="217">
        <f>WWP!S$38</f>
        <v>0.44834448336045229</v>
      </c>
      <c r="T179" s="217">
        <f>WWP!T$38</f>
        <v>0.41356365883862323</v>
      </c>
      <c r="U179" s="217">
        <f>WWP!U$38</f>
        <v>0.35247705157891046</v>
      </c>
      <c r="V179" s="217">
        <f>WWP!V$38</f>
        <v>0.34629350328442648</v>
      </c>
      <c r="W179" s="217">
        <f>WWP!W$38</f>
        <v>0.34419358387014415</v>
      </c>
      <c r="X179" s="217">
        <f>WWP!X$38</f>
        <v>0.37805653796716099</v>
      </c>
      <c r="Y179" s="217">
        <f>WWP!Y$38</f>
        <v>0.31501984695465823</v>
      </c>
    </row>
    <row r="180" spans="1:25" ht="12" customHeight="1" x14ac:dyDescent="0.25">
      <c r="A180" s="16" t="s">
        <v>68</v>
      </c>
      <c r="B180" s="222">
        <f>OIS!B$38</f>
        <v>1.1015858264752796</v>
      </c>
      <c r="C180" s="222">
        <f>OIS!C$38</f>
        <v>1.1584789549462964</v>
      </c>
      <c r="D180" s="222">
        <f>OIS!D$38</f>
        <v>1.2362103630970049</v>
      </c>
      <c r="E180" s="222">
        <f>OIS!E$38</f>
        <v>1.1954476415228372</v>
      </c>
      <c r="F180" s="222">
        <f>OIS!F$38</f>
        <v>1.2181822509369729</v>
      </c>
      <c r="G180" s="222">
        <f>OIS!G$38</f>
        <v>1.7072183713881852</v>
      </c>
      <c r="H180" s="222">
        <f>OIS!H$38</f>
        <v>1.5592481028142455</v>
      </c>
      <c r="I180" s="222">
        <f>OIS!I$38</f>
        <v>1.3953850137838932</v>
      </c>
      <c r="J180" s="222">
        <f>OIS!J$38</f>
        <v>1.5376755470339094</v>
      </c>
      <c r="K180" s="222">
        <f>OIS!K$38</f>
        <v>1.4006857279934974</v>
      </c>
      <c r="L180" s="222">
        <f>OIS!L$38</f>
        <v>1.2916963732428852</v>
      </c>
      <c r="M180" s="222">
        <f>OIS!M$38</f>
        <v>1.8187471325923819</v>
      </c>
      <c r="N180" s="222">
        <f>OIS!N$38</f>
        <v>1.1927983414115768</v>
      </c>
      <c r="O180" s="222">
        <f>OIS!O$38</f>
        <v>1.4071809553566701</v>
      </c>
      <c r="P180" s="222">
        <f>OIS!P$38</f>
        <v>1.5577900789920682</v>
      </c>
      <c r="Q180" s="222">
        <f>OIS!Q$38</f>
        <v>1.5431909216482813</v>
      </c>
      <c r="R180" s="222">
        <f>OIS!R$38</f>
        <v>1.6024919216639413</v>
      </c>
      <c r="S180" s="222">
        <f>OIS!S$38</f>
        <v>1.5941833401516887</v>
      </c>
      <c r="T180" s="222">
        <f>OIS!T$38</f>
        <v>1.6680693480647275</v>
      </c>
      <c r="U180" s="222">
        <f>OIS!U$38</f>
        <v>1.6186697670718173</v>
      </c>
      <c r="V180" s="222">
        <f>OIS!V$38</f>
        <v>1.6617347400199853</v>
      </c>
      <c r="W180" s="222">
        <f>OIS!W$38</f>
        <v>1.650067650801883</v>
      </c>
      <c r="X180" s="222">
        <f>OIS!X$38</f>
        <v>1.6375106023757811</v>
      </c>
      <c r="Y180" s="222">
        <f>OIS!Y$38</f>
        <v>1.6124794423550208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HU: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3258.9628546833619</v>
      </c>
      <c r="C5" s="223">
        <f t="shared" si="0"/>
        <v>3394.4466895935175</v>
      </c>
      <c r="D5" s="223">
        <f t="shared" si="0"/>
        <v>3459.3629406682612</v>
      </c>
      <c r="E5" s="223">
        <f t="shared" si="0"/>
        <v>3374.8252794481887</v>
      </c>
      <c r="F5" s="223">
        <f t="shared" si="0"/>
        <v>3081.6947549422484</v>
      </c>
      <c r="G5" s="223">
        <f t="shared" si="0"/>
        <v>3097.9523645723802</v>
      </c>
      <c r="H5" s="223">
        <f t="shared" si="0"/>
        <v>3117.7234737729186</v>
      </c>
      <c r="I5" s="223">
        <f t="shared" si="0"/>
        <v>3073.7249355100093</v>
      </c>
      <c r="J5" s="223">
        <f t="shared" si="0"/>
        <v>3081.3799656042474</v>
      </c>
      <c r="K5" s="223">
        <f t="shared" si="0"/>
        <v>2424.5698194304741</v>
      </c>
      <c r="L5" s="223">
        <f t="shared" si="0"/>
        <v>2604.7911435925889</v>
      </c>
      <c r="M5" s="223">
        <f t="shared" si="0"/>
        <v>2998.1496990524874</v>
      </c>
      <c r="N5" s="223">
        <f t="shared" si="0"/>
        <v>3182.3923473768828</v>
      </c>
      <c r="O5" s="223">
        <f t="shared" si="0"/>
        <v>3725.7009458283719</v>
      </c>
      <c r="P5" s="223">
        <f t="shared" si="0"/>
        <v>3705.0251074791931</v>
      </c>
      <c r="Q5" s="223">
        <f t="shared" si="0"/>
        <v>3867.2212381767304</v>
      </c>
      <c r="R5" s="223">
        <f t="shared" si="0"/>
        <v>3988.2987102312204</v>
      </c>
      <c r="S5" s="223">
        <f t="shared" si="0"/>
        <v>4282.7743766113572</v>
      </c>
      <c r="T5" s="223">
        <f t="shared" si="0"/>
        <v>4453.8780739460199</v>
      </c>
      <c r="U5" s="223">
        <f t="shared" si="0"/>
        <v>4459.617110918809</v>
      </c>
      <c r="V5" s="223">
        <f t="shared" si="0"/>
        <v>4421.5982803084744</v>
      </c>
      <c r="W5" s="223">
        <f t="shared" si="0"/>
        <v>4729.2868443671505</v>
      </c>
      <c r="X5" s="223">
        <f t="shared" si="0"/>
        <v>4303.259501288625</v>
      </c>
      <c r="Y5" s="223">
        <f t="shared" si="0"/>
        <v>3994.5771281153948</v>
      </c>
    </row>
    <row r="6" spans="1:25" ht="12" customHeight="1" x14ac:dyDescent="0.25">
      <c r="A6" s="173" t="s">
        <v>91</v>
      </c>
      <c r="B6" s="224">
        <v>25.604755481059144</v>
      </c>
      <c r="C6" s="224">
        <v>28.905414406010806</v>
      </c>
      <c r="D6" s="224">
        <v>30.004102396084644</v>
      </c>
      <c r="E6" s="224">
        <v>29.909512611321134</v>
      </c>
      <c r="F6" s="224">
        <v>28.145574499184015</v>
      </c>
      <c r="G6" s="224">
        <v>27.839811267282649</v>
      </c>
      <c r="H6" s="224">
        <v>28.300119325794206</v>
      </c>
      <c r="I6" s="224">
        <v>28.08317219876351</v>
      </c>
      <c r="J6" s="224">
        <v>28.437166673890268</v>
      </c>
      <c r="K6" s="224">
        <v>25.159002606034548</v>
      </c>
      <c r="L6" s="224">
        <v>28.305297559914997</v>
      </c>
      <c r="M6" s="224">
        <v>28.698396638816618</v>
      </c>
      <c r="N6" s="224">
        <v>42.171065228842131</v>
      </c>
      <c r="O6" s="224">
        <v>45.026495923302363</v>
      </c>
      <c r="P6" s="224">
        <v>43.279667536088361</v>
      </c>
      <c r="Q6" s="224">
        <v>45.260636681239617</v>
      </c>
      <c r="R6" s="224">
        <v>47.223269148345437</v>
      </c>
      <c r="S6" s="224">
        <v>49.307147528078161</v>
      </c>
      <c r="T6" s="224">
        <v>52.002506869386714</v>
      </c>
      <c r="U6" s="224">
        <v>53.823546386647202</v>
      </c>
      <c r="V6" s="224">
        <v>52.873285005883524</v>
      </c>
      <c r="W6" s="224">
        <v>57.309292216345916</v>
      </c>
      <c r="X6" s="224">
        <v>54.76680124397906</v>
      </c>
      <c r="Y6" s="224">
        <v>52.330800994116665</v>
      </c>
    </row>
    <row r="7" spans="1:25" ht="12" customHeight="1" x14ac:dyDescent="0.25">
      <c r="A7" s="173" t="s">
        <v>92</v>
      </c>
      <c r="B7" s="224">
        <v>63.296439403139942</v>
      </c>
      <c r="C7" s="224">
        <v>70.40298065718487</v>
      </c>
      <c r="D7" s="224">
        <v>70.321806772238403</v>
      </c>
      <c r="E7" s="224">
        <v>55.890270147606785</v>
      </c>
      <c r="F7" s="224">
        <v>53.038786216461546</v>
      </c>
      <c r="G7" s="224">
        <v>53.862641243086159</v>
      </c>
      <c r="H7" s="224">
        <v>56.298409690308951</v>
      </c>
      <c r="I7" s="224">
        <v>57.757736841939355</v>
      </c>
      <c r="J7" s="224">
        <v>57.164374990967865</v>
      </c>
      <c r="K7" s="224">
        <v>49.254497244966558</v>
      </c>
      <c r="L7" s="224">
        <v>54.0987187814262</v>
      </c>
      <c r="M7" s="224">
        <v>55.015813932141583</v>
      </c>
      <c r="N7" s="224">
        <v>71.889829014758874</v>
      </c>
      <c r="O7" s="224">
        <v>82.424931240154322</v>
      </c>
      <c r="P7" s="224">
        <v>83.347491948037984</v>
      </c>
      <c r="Q7" s="224">
        <v>85.755792955977881</v>
      </c>
      <c r="R7" s="224">
        <v>86.44380542859534</v>
      </c>
      <c r="S7" s="224">
        <v>87.423724610039599</v>
      </c>
      <c r="T7" s="224">
        <v>86.378724623670024</v>
      </c>
      <c r="U7" s="224">
        <v>88.77911462656661</v>
      </c>
      <c r="V7" s="224">
        <v>89.267261457768186</v>
      </c>
      <c r="W7" s="224">
        <v>96.528538912083533</v>
      </c>
      <c r="X7" s="224">
        <v>93.364988419710471</v>
      </c>
      <c r="Y7" s="224">
        <v>93.357377990921478</v>
      </c>
    </row>
    <row r="8" spans="1:25" ht="12" customHeight="1" x14ac:dyDescent="0.25">
      <c r="A8" s="173" t="s">
        <v>93</v>
      </c>
      <c r="B8" s="224">
        <v>100.59115126289097</v>
      </c>
      <c r="C8" s="224">
        <v>109.32433890724681</v>
      </c>
      <c r="D8" s="224">
        <v>110.98191154698509</v>
      </c>
      <c r="E8" s="224">
        <v>94.901190679125705</v>
      </c>
      <c r="F8" s="224">
        <v>88.679749358801033</v>
      </c>
      <c r="G8" s="224">
        <v>88.482622121704068</v>
      </c>
      <c r="H8" s="224">
        <v>91.813307202424511</v>
      </c>
      <c r="I8" s="224">
        <v>91.641384405129088</v>
      </c>
      <c r="J8" s="224">
        <v>92.674983498767503</v>
      </c>
      <c r="K8" s="224">
        <v>79.28723832180917</v>
      </c>
      <c r="L8" s="224">
        <v>87.559346010104363</v>
      </c>
      <c r="M8" s="224">
        <v>87.964954921709662</v>
      </c>
      <c r="N8" s="224">
        <v>117.66152246774938</v>
      </c>
      <c r="O8" s="224">
        <v>129.98363152652965</v>
      </c>
      <c r="P8" s="224">
        <v>129.21459818608668</v>
      </c>
      <c r="Q8" s="224">
        <v>133.01156095758526</v>
      </c>
      <c r="R8" s="224">
        <v>135.11282499347345</v>
      </c>
      <c r="S8" s="224">
        <v>139.4306315202987</v>
      </c>
      <c r="T8" s="224">
        <v>137.84128550162004</v>
      </c>
      <c r="U8" s="224">
        <v>142.32885422729456</v>
      </c>
      <c r="V8" s="224">
        <v>142.4227700249991</v>
      </c>
      <c r="W8" s="224">
        <v>152.47834414644799</v>
      </c>
      <c r="X8" s="224">
        <v>146.30356526586829</v>
      </c>
      <c r="Y8" s="224">
        <v>142.40755363837332</v>
      </c>
    </row>
    <row r="9" spans="1:25" ht="12" customHeight="1" x14ac:dyDescent="0.25">
      <c r="A9" s="173" t="s">
        <v>94</v>
      </c>
      <c r="B9" s="224">
        <v>107.44018020011869</v>
      </c>
      <c r="C9" s="224">
        <v>118.27664653578854</v>
      </c>
      <c r="D9" s="224">
        <v>116.68143497126957</v>
      </c>
      <c r="E9" s="224">
        <v>89.506366362918882</v>
      </c>
      <c r="F9" s="224">
        <v>84.915179637436836</v>
      </c>
      <c r="G9" s="224">
        <v>85.402935061424714</v>
      </c>
      <c r="H9" s="224">
        <v>89.640948842705185</v>
      </c>
      <c r="I9" s="224">
        <v>92.001831307420829</v>
      </c>
      <c r="J9" s="224">
        <v>91.246008539000343</v>
      </c>
      <c r="K9" s="224">
        <v>77.918366149056084</v>
      </c>
      <c r="L9" s="224">
        <v>85.684579706435215</v>
      </c>
      <c r="M9" s="224">
        <v>85.982328684629579</v>
      </c>
      <c r="N9" s="224">
        <v>111.5921648122472</v>
      </c>
      <c r="O9" s="224">
        <v>129.39568245960936</v>
      </c>
      <c r="P9" s="224">
        <v>130.07568061938687</v>
      </c>
      <c r="Q9" s="224">
        <v>133.26919956307628</v>
      </c>
      <c r="R9" s="224">
        <v>133.37297465883933</v>
      </c>
      <c r="S9" s="224">
        <v>135.06782107609837</v>
      </c>
      <c r="T9" s="224">
        <v>131.65898431206855</v>
      </c>
      <c r="U9" s="224">
        <v>136.80031726040787</v>
      </c>
      <c r="V9" s="224">
        <v>138.31454133481108</v>
      </c>
      <c r="W9" s="224">
        <v>149.87348232995603</v>
      </c>
      <c r="X9" s="224">
        <v>144.46264844226272</v>
      </c>
      <c r="Y9" s="224">
        <v>143.63137613063719</v>
      </c>
    </row>
    <row r="10" spans="1:25" ht="12" customHeight="1" x14ac:dyDescent="0.25">
      <c r="A10" s="36" t="s">
        <v>95</v>
      </c>
      <c r="B10" s="225">
        <f t="shared" ref="B10:Y10" si="1">SUM(B11:B15)</f>
        <v>62.142919353722164</v>
      </c>
      <c r="C10" s="225">
        <f t="shared" si="1"/>
        <v>68.656126786708455</v>
      </c>
      <c r="D10" s="225">
        <f t="shared" si="1"/>
        <v>69.869157100107032</v>
      </c>
      <c r="E10" s="225">
        <f t="shared" si="1"/>
        <v>66.083612484870869</v>
      </c>
      <c r="F10" s="225">
        <f t="shared" si="1"/>
        <v>59.04344813098038</v>
      </c>
      <c r="G10" s="225">
        <f t="shared" si="1"/>
        <v>59.265401184528038</v>
      </c>
      <c r="H10" s="225">
        <f t="shared" si="1"/>
        <v>59.799559227205428</v>
      </c>
      <c r="I10" s="225">
        <f t="shared" si="1"/>
        <v>58.441918742673366</v>
      </c>
      <c r="J10" s="225">
        <f t="shared" si="1"/>
        <v>58.79772671182058</v>
      </c>
      <c r="K10" s="225">
        <f t="shared" si="1"/>
        <v>49.18612360894825</v>
      </c>
      <c r="L10" s="225">
        <f t="shared" si="1"/>
        <v>52.767511288376568</v>
      </c>
      <c r="M10" s="225">
        <f t="shared" si="1"/>
        <v>56.192026843499775</v>
      </c>
      <c r="N10" s="225">
        <f t="shared" si="1"/>
        <v>64.558082907414317</v>
      </c>
      <c r="O10" s="225">
        <f t="shared" si="1"/>
        <v>77.674130317556632</v>
      </c>
      <c r="P10" s="225">
        <f t="shared" si="1"/>
        <v>78.033147792330055</v>
      </c>
      <c r="Q10" s="225">
        <f t="shared" si="1"/>
        <v>79.923870460555378</v>
      </c>
      <c r="R10" s="225">
        <f t="shared" si="1"/>
        <v>81.266768478313026</v>
      </c>
      <c r="S10" s="225">
        <f t="shared" si="1"/>
        <v>86.939069479512199</v>
      </c>
      <c r="T10" s="225">
        <f t="shared" si="1"/>
        <v>87.888737727389312</v>
      </c>
      <c r="U10" s="225">
        <f t="shared" si="1"/>
        <v>88.588797693711854</v>
      </c>
      <c r="V10" s="225">
        <f t="shared" si="1"/>
        <v>88.213604927574849</v>
      </c>
      <c r="W10" s="225">
        <f t="shared" si="1"/>
        <v>94.540640194341108</v>
      </c>
      <c r="X10" s="225">
        <f t="shared" si="1"/>
        <v>90.867891429737654</v>
      </c>
      <c r="Y10" s="225">
        <f t="shared" si="1"/>
        <v>91.654446952564044</v>
      </c>
    </row>
    <row r="11" spans="1:25" ht="12" customHeight="1" x14ac:dyDescent="0.25">
      <c r="A11" s="37" t="s">
        <v>82</v>
      </c>
      <c r="B11" s="226">
        <v>0.20226890709421336</v>
      </c>
      <c r="C11" s="226">
        <v>0.23748832011631493</v>
      </c>
      <c r="D11" s="226">
        <v>0.16888243279198345</v>
      </c>
      <c r="E11" s="226">
        <v>0.23785140881458752</v>
      </c>
      <c r="F11" s="226">
        <v>0.25480503041702596</v>
      </c>
      <c r="G11" s="226">
        <v>0.31477456995413811</v>
      </c>
      <c r="H11" s="226">
        <v>0.2508053046372376</v>
      </c>
      <c r="I11" s="226">
        <v>0.24040169204138168</v>
      </c>
      <c r="J11" s="226">
        <v>0.29035437148501869</v>
      </c>
      <c r="K11" s="226">
        <v>0.17533480446703004</v>
      </c>
      <c r="L11" s="226">
        <v>0.1589455362415208</v>
      </c>
      <c r="M11" s="226">
        <v>3.1484306930957917</v>
      </c>
      <c r="N11" s="226">
        <v>0.95295401725260431</v>
      </c>
      <c r="O11" s="226">
        <v>1.4237888177584037</v>
      </c>
      <c r="P11" s="226">
        <v>1.6834858125787941</v>
      </c>
      <c r="Q11" s="226">
        <v>2.0058972856746671</v>
      </c>
      <c r="R11" s="226">
        <v>2.3022498129983342</v>
      </c>
      <c r="S11" s="226">
        <v>2.6927567756638262</v>
      </c>
      <c r="T11" s="226">
        <v>3.0767732831588095</v>
      </c>
      <c r="U11" s="226">
        <v>2.5633094451604927</v>
      </c>
      <c r="V11" s="226">
        <v>3.0517556600147731</v>
      </c>
      <c r="W11" s="226">
        <v>3.1242863455550882</v>
      </c>
      <c r="X11" s="226">
        <v>2.5788469572451032</v>
      </c>
      <c r="Y11" s="226">
        <v>2.1742124150546935</v>
      </c>
    </row>
    <row r="12" spans="1:25" ht="12" customHeight="1" x14ac:dyDescent="0.25">
      <c r="A12" s="37" t="s">
        <v>73</v>
      </c>
      <c r="B12" s="226">
        <v>46.655419251654571</v>
      </c>
      <c r="C12" s="226">
        <v>50.892358863360883</v>
      </c>
      <c r="D12" s="226">
        <v>51.287945799952681</v>
      </c>
      <c r="E12" s="226">
        <v>49.287474623139943</v>
      </c>
      <c r="F12" s="226">
        <v>39.370570010600233</v>
      </c>
      <c r="G12" s="226">
        <v>41.385538967583429</v>
      </c>
      <c r="H12" s="226">
        <v>40.817562828267953</v>
      </c>
      <c r="I12" s="226">
        <v>40.036651517272041</v>
      </c>
      <c r="J12" s="226">
        <v>38.922473731092552</v>
      </c>
      <c r="K12" s="226">
        <v>28.363188265969324</v>
      </c>
      <c r="L12" s="226">
        <v>27.113821251023335</v>
      </c>
      <c r="M12" s="226">
        <v>32.055477124952056</v>
      </c>
      <c r="N12" s="226">
        <v>17.404125200317932</v>
      </c>
      <c r="O12" s="226">
        <v>39.85636233807552</v>
      </c>
      <c r="P12" s="226">
        <v>40.830917865769685</v>
      </c>
      <c r="Q12" s="226">
        <v>39.442139684512213</v>
      </c>
      <c r="R12" s="226">
        <v>39.069705391901067</v>
      </c>
      <c r="S12" s="226">
        <v>43.252613201965893</v>
      </c>
      <c r="T12" s="226">
        <v>44.792191043461948</v>
      </c>
      <c r="U12" s="226">
        <v>43.069476460943108</v>
      </c>
      <c r="V12" s="226">
        <v>42.299859131159778</v>
      </c>
      <c r="W12" s="226">
        <v>44.494899640859302</v>
      </c>
      <c r="X12" s="226">
        <v>34.240884357424704</v>
      </c>
      <c r="Y12" s="226">
        <v>31.202657315049915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1.6957867583802619</v>
      </c>
      <c r="F13" s="226">
        <v>1.6480653482356917</v>
      </c>
      <c r="G13" s="226">
        <v>1.719690455715255</v>
      </c>
      <c r="H13" s="226">
        <v>1.4092003439358147</v>
      </c>
      <c r="I13" s="226">
        <v>1.2419604471183088</v>
      </c>
      <c r="J13" s="226">
        <v>1.2658641444529029</v>
      </c>
      <c r="K13" s="226">
        <v>1.1703353396370968</v>
      </c>
      <c r="L13" s="226">
        <v>1.3613929492677384</v>
      </c>
      <c r="M13" s="226">
        <v>1.4330180567490203</v>
      </c>
      <c r="N13" s="226">
        <v>1.2181427342947257</v>
      </c>
      <c r="O13" s="226">
        <v>1.3374032674083156</v>
      </c>
      <c r="P13" s="226">
        <v>1.2420464316419562</v>
      </c>
      <c r="Q13" s="226">
        <v>1.4330180567490345</v>
      </c>
      <c r="R13" s="226">
        <v>1.3613929492681074</v>
      </c>
      <c r="S13" s="226">
        <v>2.0779879621652819</v>
      </c>
      <c r="T13" s="226">
        <v>1.5523645743749106</v>
      </c>
      <c r="U13" s="226">
        <v>1.5047291487510264</v>
      </c>
      <c r="V13" s="226">
        <v>1.5286328460859762</v>
      </c>
      <c r="W13" s="226">
        <v>1.8392089423879359</v>
      </c>
      <c r="X13" s="226">
        <v>1.7913155631966786</v>
      </c>
      <c r="Y13" s="226">
        <v>1.337489251933176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1.3852966466016277</v>
      </c>
      <c r="T14" s="226">
        <v>0.83594153052285214</v>
      </c>
      <c r="U14" s="226">
        <v>1.0509028374878062</v>
      </c>
      <c r="V14" s="226">
        <v>2.5317282889036816</v>
      </c>
      <c r="W14" s="226">
        <v>3.1049871023170814</v>
      </c>
      <c r="X14" s="226">
        <v>12.133361994677697</v>
      </c>
      <c r="Y14" s="226">
        <v>20.134737746726</v>
      </c>
    </row>
    <row r="15" spans="1:25" ht="12" customHeight="1" x14ac:dyDescent="0.25">
      <c r="A15" s="38" t="s">
        <v>40</v>
      </c>
      <c r="B15" s="227">
        <v>15.285231194973379</v>
      </c>
      <c r="C15" s="227">
        <v>17.526279603231263</v>
      </c>
      <c r="D15" s="227">
        <v>18.412328867362369</v>
      </c>
      <c r="E15" s="227">
        <v>14.862499694536075</v>
      </c>
      <c r="F15" s="227">
        <v>17.770007741727436</v>
      </c>
      <c r="G15" s="227">
        <v>15.84539719127522</v>
      </c>
      <c r="H15" s="227">
        <v>17.321990750364421</v>
      </c>
      <c r="I15" s="227">
        <v>16.922905086241634</v>
      </c>
      <c r="J15" s="227">
        <v>18.319034464790107</v>
      </c>
      <c r="K15" s="227">
        <v>19.477265198874793</v>
      </c>
      <c r="L15" s="227">
        <v>24.133351551843976</v>
      </c>
      <c r="M15" s="227">
        <v>19.555100968702913</v>
      </c>
      <c r="N15" s="227">
        <v>44.98286095554905</v>
      </c>
      <c r="O15" s="227">
        <v>35.056575894314392</v>
      </c>
      <c r="P15" s="227">
        <v>34.276697682339609</v>
      </c>
      <c r="Q15" s="227">
        <v>37.042815433619474</v>
      </c>
      <c r="R15" s="227">
        <v>38.533420324145524</v>
      </c>
      <c r="S15" s="227">
        <v>37.530414893115577</v>
      </c>
      <c r="T15" s="227">
        <v>37.631467295870792</v>
      </c>
      <c r="U15" s="227">
        <v>40.400379801369425</v>
      </c>
      <c r="V15" s="227">
        <v>38.801629001410646</v>
      </c>
      <c r="W15" s="227">
        <v>41.977258163221705</v>
      </c>
      <c r="X15" s="227">
        <v>40.123482557193476</v>
      </c>
      <c r="Y15" s="227">
        <v>36.805350223800261</v>
      </c>
    </row>
    <row r="16" spans="1:25" ht="12" customHeight="1" x14ac:dyDescent="0.25">
      <c r="A16" s="39" t="s">
        <v>97</v>
      </c>
      <c r="B16" s="228">
        <f t="shared" ref="B16:Y16" si="2">SUM(B17:B26)</f>
        <v>1132.1251018473038</v>
      </c>
      <c r="C16" s="228">
        <f t="shared" si="2"/>
        <v>1179.160278797784</v>
      </c>
      <c r="D16" s="228">
        <f t="shared" si="2"/>
        <v>1175.2650690436581</v>
      </c>
      <c r="E16" s="228">
        <f t="shared" si="2"/>
        <v>1121.8741232304819</v>
      </c>
      <c r="F16" s="228">
        <f t="shared" si="2"/>
        <v>973.36961433572867</v>
      </c>
      <c r="G16" s="228">
        <f t="shared" si="2"/>
        <v>976.36340552372258</v>
      </c>
      <c r="H16" s="228">
        <f t="shared" si="2"/>
        <v>981.58180835642452</v>
      </c>
      <c r="I16" s="228">
        <f t="shared" si="2"/>
        <v>949.04235819079383</v>
      </c>
      <c r="J16" s="228">
        <f t="shared" si="2"/>
        <v>950.10376322830712</v>
      </c>
      <c r="K16" s="228">
        <f t="shared" si="2"/>
        <v>769.11944682762032</v>
      </c>
      <c r="L16" s="228">
        <f t="shared" si="2"/>
        <v>791.0541315798564</v>
      </c>
      <c r="M16" s="228">
        <f t="shared" si="2"/>
        <v>1041.4896212765411</v>
      </c>
      <c r="N16" s="228">
        <f t="shared" si="2"/>
        <v>998.58554338724446</v>
      </c>
      <c r="O16" s="228">
        <f t="shared" si="2"/>
        <v>1273.1241505862613</v>
      </c>
      <c r="P16" s="228">
        <f t="shared" si="2"/>
        <v>1254.9073060012831</v>
      </c>
      <c r="Q16" s="228">
        <f t="shared" si="2"/>
        <v>1318.2053197817568</v>
      </c>
      <c r="R16" s="228">
        <f t="shared" si="2"/>
        <v>1344.6509865438052</v>
      </c>
      <c r="S16" s="228">
        <f t="shared" si="2"/>
        <v>1480.3052909612986</v>
      </c>
      <c r="T16" s="228">
        <f t="shared" si="2"/>
        <v>1518.1940536410812</v>
      </c>
      <c r="U16" s="228">
        <f t="shared" si="2"/>
        <v>1496.4026969915508</v>
      </c>
      <c r="V16" s="228">
        <f t="shared" si="2"/>
        <v>1531.5544287837281</v>
      </c>
      <c r="W16" s="228">
        <f t="shared" si="2"/>
        <v>1648.0618822796041</v>
      </c>
      <c r="X16" s="228">
        <f t="shared" si="2"/>
        <v>1475.6192325227992</v>
      </c>
      <c r="Y16" s="228">
        <f t="shared" si="2"/>
        <v>1432.3999049520362</v>
      </c>
    </row>
    <row r="17" spans="1:25" ht="12" customHeight="1" x14ac:dyDescent="0.25">
      <c r="A17" s="46" t="s">
        <v>28</v>
      </c>
      <c r="B17" s="229">
        <v>6.5948572805667203</v>
      </c>
      <c r="C17" s="229">
        <v>10.576506999184627</v>
      </c>
      <c r="D17" s="229">
        <v>11.960658912152054</v>
      </c>
      <c r="E17" s="229">
        <v>9.4605736230997959</v>
      </c>
      <c r="F17" s="229">
        <v>11.31077409165713</v>
      </c>
      <c r="G17" s="229">
        <v>9.2285114981906524</v>
      </c>
      <c r="H17" s="229">
        <v>7.5911667766410114</v>
      </c>
      <c r="I17" s="229">
        <v>6.1622685817359537</v>
      </c>
      <c r="J17" s="229">
        <v>5.0360183079867893</v>
      </c>
      <c r="K17" s="229">
        <v>4.2902491648922911</v>
      </c>
      <c r="L17" s="229">
        <v>4.4512538584908432</v>
      </c>
      <c r="M17" s="229">
        <v>4.2426683577318487</v>
      </c>
      <c r="N17" s="229">
        <v>4.3226071232385443</v>
      </c>
      <c r="O17" s="229">
        <v>3.9932726800350755</v>
      </c>
      <c r="P17" s="229">
        <v>3.5861486769027944</v>
      </c>
      <c r="Q17" s="229">
        <v>3.4112298800772169</v>
      </c>
      <c r="R17" s="229">
        <v>17.270931800650708</v>
      </c>
      <c r="S17" s="229">
        <v>66.861568329572222</v>
      </c>
      <c r="T17" s="229">
        <v>53.438996628940217</v>
      </c>
      <c r="U17" s="229">
        <v>47.487934720502473</v>
      </c>
      <c r="V17" s="229">
        <v>37.621248715318309</v>
      </c>
      <c r="W17" s="229">
        <v>26.523401835677365</v>
      </c>
      <c r="X17" s="229">
        <v>29.956475353099098</v>
      </c>
      <c r="Y17" s="229">
        <v>23.397598961306386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4.2388295492520838</v>
      </c>
      <c r="C19" s="229">
        <v>6.4355548693926616</v>
      </c>
      <c r="D19" s="229">
        <v>11.26890063666394</v>
      </c>
      <c r="E19" s="229">
        <v>4.5541692770849505</v>
      </c>
      <c r="F19" s="229">
        <v>7.2105178749402867</v>
      </c>
      <c r="G19" s="229">
        <v>6.5084729848819363</v>
      </c>
      <c r="H19" s="229">
        <v>5.5162072167397698</v>
      </c>
      <c r="I19" s="229">
        <v>4.7767881977778295</v>
      </c>
      <c r="J19" s="229">
        <v>5.7264154376287717</v>
      </c>
      <c r="K19" s="229">
        <v>5.3727081299928336</v>
      </c>
      <c r="L19" s="229">
        <v>4.9982916295552871</v>
      </c>
      <c r="M19" s="229">
        <v>18.796156792091637</v>
      </c>
      <c r="N19" s="229">
        <v>17.661831768017404</v>
      </c>
      <c r="O19" s="229">
        <v>33.508161141162738</v>
      </c>
      <c r="P19" s="229">
        <v>62.506242625110815</v>
      </c>
      <c r="Q19" s="229">
        <v>54.144009174529856</v>
      </c>
      <c r="R19" s="229">
        <v>42.42355286549612</v>
      </c>
      <c r="S19" s="229">
        <v>47.538827970929397</v>
      </c>
      <c r="T19" s="229">
        <v>45.965979820625215</v>
      </c>
      <c r="U19" s="229">
        <v>45.381199243649235</v>
      </c>
      <c r="V19" s="229">
        <v>45.380828011763526</v>
      </c>
      <c r="W19" s="229">
        <v>48.832096752973605</v>
      </c>
      <c r="X19" s="229">
        <v>44.854186154920242</v>
      </c>
      <c r="Y19" s="229">
        <v>45.441183694627192</v>
      </c>
    </row>
    <row r="20" spans="1:25" ht="12" customHeight="1" x14ac:dyDescent="0.25">
      <c r="A20" s="46" t="s">
        <v>82</v>
      </c>
      <c r="B20" s="229">
        <v>3.1794230684473583</v>
      </c>
      <c r="C20" s="229">
        <v>3.1294865703377313</v>
      </c>
      <c r="D20" s="229">
        <v>2.850961606996449</v>
      </c>
      <c r="E20" s="229">
        <v>4.2628596438449602</v>
      </c>
      <c r="F20" s="229">
        <v>2.4662080534168105</v>
      </c>
      <c r="G20" s="229">
        <v>2.970771896769091</v>
      </c>
      <c r="H20" s="229">
        <v>2.7616390932713877</v>
      </c>
      <c r="I20" s="229">
        <v>3.14435421634168</v>
      </c>
      <c r="J20" s="229">
        <v>3.2315966721546743</v>
      </c>
      <c r="K20" s="229">
        <v>1.8289924491488587</v>
      </c>
      <c r="L20" s="229">
        <v>1.7489937023896156</v>
      </c>
      <c r="M20" s="229">
        <v>26.423228310666524</v>
      </c>
      <c r="N20" s="229">
        <v>17.484135151712614</v>
      </c>
      <c r="O20" s="229">
        <v>14.333149461546423</v>
      </c>
      <c r="P20" s="229">
        <v>15.984574531267842</v>
      </c>
      <c r="Q20" s="229">
        <v>20.282035594798103</v>
      </c>
      <c r="R20" s="229">
        <v>23.525585485233687</v>
      </c>
      <c r="S20" s="229">
        <v>25.77521286382688</v>
      </c>
      <c r="T20" s="229">
        <v>30.19749158845168</v>
      </c>
      <c r="U20" s="229">
        <v>30.031274963801682</v>
      </c>
      <c r="V20" s="229">
        <v>32.053145834329456</v>
      </c>
      <c r="W20" s="229">
        <v>33.317830017558911</v>
      </c>
      <c r="X20" s="229">
        <v>33.303493785993311</v>
      </c>
      <c r="Y20" s="229">
        <v>29.887028792819809</v>
      </c>
    </row>
    <row r="21" spans="1:25" ht="12" customHeight="1" x14ac:dyDescent="0.25">
      <c r="A21" s="46" t="s">
        <v>32</v>
      </c>
      <c r="B21" s="229">
        <v>70.878859635000921</v>
      </c>
      <c r="C21" s="229">
        <v>76.157315167724036</v>
      </c>
      <c r="D21" s="229">
        <v>55.760209061995006</v>
      </c>
      <c r="E21" s="229">
        <v>32.79504072706785</v>
      </c>
      <c r="F21" s="229">
        <v>54.683626424258151</v>
      </c>
      <c r="G21" s="229">
        <v>44.514359105820823</v>
      </c>
      <c r="H21" s="229">
        <v>32.159601320795751</v>
      </c>
      <c r="I21" s="229">
        <v>24.249625676668511</v>
      </c>
      <c r="J21" s="229">
        <v>9.1969326918111811</v>
      </c>
      <c r="K21" s="229">
        <v>9.927625648302504</v>
      </c>
      <c r="L21" s="229">
        <v>4.7640228349088014</v>
      </c>
      <c r="M21" s="229">
        <v>4.6351494588548894</v>
      </c>
      <c r="N21" s="229">
        <v>4.4806767150244529</v>
      </c>
      <c r="O21" s="229">
        <v>4.7469828794459028</v>
      </c>
      <c r="P21" s="229">
        <v>4.7005367697358675</v>
      </c>
      <c r="Q21" s="229">
        <v>2.0686472035485246</v>
      </c>
      <c r="R21" s="229">
        <v>1.1178315345178691</v>
      </c>
      <c r="S21" s="229">
        <v>1.4423738596766678</v>
      </c>
      <c r="T21" s="229">
        <v>0.15920494777430219</v>
      </c>
      <c r="U21" s="229">
        <v>0.15758587342780461</v>
      </c>
      <c r="V21" s="229">
        <v>0.34701727291640894</v>
      </c>
      <c r="W21" s="229">
        <v>0.31558294062427278</v>
      </c>
      <c r="X21" s="229">
        <v>0.16073644182112851</v>
      </c>
      <c r="Y21" s="229">
        <v>0.16376967940342441</v>
      </c>
    </row>
    <row r="22" spans="1:25" ht="12" customHeight="1" x14ac:dyDescent="0.25">
      <c r="A22" s="46" t="s">
        <v>33</v>
      </c>
      <c r="B22" s="229">
        <v>0</v>
      </c>
      <c r="C22" s="229">
        <v>0</v>
      </c>
      <c r="D22" s="229">
        <v>1.2567140810756938</v>
      </c>
      <c r="E22" s="229">
        <v>1.8713413873066969</v>
      </c>
      <c r="F22" s="229">
        <v>2.4369295228174943</v>
      </c>
      <c r="G22" s="229">
        <v>4.4291045296247908</v>
      </c>
      <c r="H22" s="229">
        <v>3.5894854047898552</v>
      </c>
      <c r="I22" s="229">
        <v>4.6183245317240553</v>
      </c>
      <c r="J22" s="229">
        <v>13.556158276337175</v>
      </c>
      <c r="K22" s="229">
        <v>3.7924064973215552</v>
      </c>
      <c r="L22" s="229">
        <v>3.4841284104458228</v>
      </c>
      <c r="M22" s="229">
        <v>257.51469636965311</v>
      </c>
      <c r="N22" s="229">
        <v>226.92677415321637</v>
      </c>
      <c r="O22" s="229">
        <v>246.9518570581584</v>
      </c>
      <c r="P22" s="229">
        <v>197.17728176505744</v>
      </c>
      <c r="Q22" s="229">
        <v>244.82601868192774</v>
      </c>
      <c r="R22" s="229">
        <v>230.70875515654217</v>
      </c>
      <c r="S22" s="229">
        <v>256.3833670023987</v>
      </c>
      <c r="T22" s="229">
        <v>265.45287606578484</v>
      </c>
      <c r="U22" s="229">
        <v>227.21360625715141</v>
      </c>
      <c r="V22" s="229">
        <v>268.04496503268018</v>
      </c>
      <c r="W22" s="229">
        <v>274.24107048928516</v>
      </c>
      <c r="X22" s="229">
        <v>213.22024579498409</v>
      </c>
      <c r="Y22" s="229">
        <v>221.1391318751968</v>
      </c>
    </row>
    <row r="23" spans="1:25" ht="12" customHeight="1" x14ac:dyDescent="0.25">
      <c r="A23" s="46" t="s">
        <v>73</v>
      </c>
      <c r="B23" s="229">
        <v>463.54620224027138</v>
      </c>
      <c r="C23" s="229">
        <v>541.51637644617949</v>
      </c>
      <c r="D23" s="229">
        <v>570.3717604969986</v>
      </c>
      <c r="E23" s="229">
        <v>530.39777231447545</v>
      </c>
      <c r="F23" s="229">
        <v>484.65986488225684</v>
      </c>
      <c r="G23" s="229">
        <v>468.53546940283007</v>
      </c>
      <c r="H23" s="229">
        <v>472.55615706772596</v>
      </c>
      <c r="I23" s="229">
        <v>459.54688774855134</v>
      </c>
      <c r="J23" s="229">
        <v>470.74967065724343</v>
      </c>
      <c r="K23" s="229">
        <v>349.84033046961576</v>
      </c>
      <c r="L23" s="229">
        <v>413.50305193025201</v>
      </c>
      <c r="M23" s="229">
        <v>394.19872468912666</v>
      </c>
      <c r="N23" s="229">
        <v>356.54415132111546</v>
      </c>
      <c r="O23" s="229">
        <v>499.02347024913655</v>
      </c>
      <c r="P23" s="229">
        <v>522.36661915997013</v>
      </c>
      <c r="Q23" s="229">
        <v>529.95056388658065</v>
      </c>
      <c r="R23" s="229">
        <v>516.09680614615615</v>
      </c>
      <c r="S23" s="229">
        <v>557.26290622781823</v>
      </c>
      <c r="T23" s="229">
        <v>588.90159510726676</v>
      </c>
      <c r="U23" s="229">
        <v>571.90404167209397</v>
      </c>
      <c r="V23" s="229">
        <v>568.20155626764154</v>
      </c>
      <c r="W23" s="229">
        <v>608.76192934278697</v>
      </c>
      <c r="X23" s="229">
        <v>551.2130378726323</v>
      </c>
      <c r="Y23" s="229">
        <v>534.90241815252784</v>
      </c>
    </row>
    <row r="24" spans="1:25" ht="12" customHeight="1" x14ac:dyDescent="0.25">
      <c r="A24" s="46" t="s">
        <v>36</v>
      </c>
      <c r="B24" s="229">
        <v>6.659243060222451</v>
      </c>
      <c r="C24" s="229">
        <v>5.0644712494708735</v>
      </c>
      <c r="D24" s="229">
        <v>4.055148242498789</v>
      </c>
      <c r="E24" s="229">
        <v>4.8302910611829075</v>
      </c>
      <c r="F24" s="229">
        <v>6.2345203134870246</v>
      </c>
      <c r="G24" s="229">
        <v>4.5835828441621942</v>
      </c>
      <c r="H24" s="229">
        <v>7.1577486149866258</v>
      </c>
      <c r="I24" s="229">
        <v>8.9923975231640867</v>
      </c>
      <c r="J24" s="229">
        <v>8.1502896850934921</v>
      </c>
      <c r="K24" s="229">
        <v>4.1761444877372762</v>
      </c>
      <c r="L24" s="229">
        <v>6.8828876243349253</v>
      </c>
      <c r="M24" s="229">
        <v>7.2776400671692238</v>
      </c>
      <c r="N24" s="229">
        <v>6.4173425876682906</v>
      </c>
      <c r="O24" s="229">
        <v>2.6511495271222296</v>
      </c>
      <c r="P24" s="229">
        <v>1.1200932793460521</v>
      </c>
      <c r="Q24" s="229">
        <v>1.6160513611745202</v>
      </c>
      <c r="R24" s="229">
        <v>0.70154603650814285</v>
      </c>
      <c r="S24" s="229">
        <v>0.87507651435172162</v>
      </c>
      <c r="T24" s="229">
        <v>0.71570449940876424</v>
      </c>
      <c r="U24" s="229">
        <v>0.62641134145455968</v>
      </c>
      <c r="V24" s="229">
        <v>0.35829525503208781</v>
      </c>
      <c r="W24" s="229">
        <v>0.45215173200782532</v>
      </c>
      <c r="X24" s="229">
        <v>0.12021170988764988</v>
      </c>
      <c r="Y24" s="229">
        <v>0</v>
      </c>
    </row>
    <row r="25" spans="1:25" ht="12" customHeight="1" x14ac:dyDescent="0.25">
      <c r="A25" s="46" t="s">
        <v>38</v>
      </c>
      <c r="B25" s="229">
        <v>60.021926052768727</v>
      </c>
      <c r="C25" s="229">
        <v>53.740326740723916</v>
      </c>
      <c r="D25" s="229">
        <v>60.303054786714888</v>
      </c>
      <c r="E25" s="229">
        <v>55.819186117960257</v>
      </c>
      <c r="F25" s="229">
        <v>52.236562684642678</v>
      </c>
      <c r="G25" s="229">
        <v>59.171895086308915</v>
      </c>
      <c r="H25" s="229">
        <v>70.556423671527838</v>
      </c>
      <c r="I25" s="229">
        <v>79.11559821685762</v>
      </c>
      <c r="J25" s="229">
        <v>71.076457942234569</v>
      </c>
      <c r="K25" s="229">
        <v>60.068634006710766</v>
      </c>
      <c r="L25" s="229">
        <v>50.681776741514433</v>
      </c>
      <c r="M25" s="229">
        <v>49.405484490023213</v>
      </c>
      <c r="N25" s="229">
        <v>57.281730500759586</v>
      </c>
      <c r="O25" s="229">
        <v>89.297620918629832</v>
      </c>
      <c r="P25" s="229">
        <v>105.46228382991718</v>
      </c>
      <c r="Q25" s="229">
        <v>108.5103753494737</v>
      </c>
      <c r="R25" s="229">
        <v>119.33142893838213</v>
      </c>
      <c r="S25" s="229">
        <v>154.12210608695293</v>
      </c>
      <c r="T25" s="229">
        <v>188.85076904196478</v>
      </c>
      <c r="U25" s="229">
        <v>217.60072890521414</v>
      </c>
      <c r="V25" s="229">
        <v>224.76577308298636</v>
      </c>
      <c r="W25" s="229">
        <v>264.65092321081778</v>
      </c>
      <c r="X25" s="229">
        <v>252.23658917655987</v>
      </c>
      <c r="Y25" s="229">
        <v>259.85149090813803</v>
      </c>
    </row>
    <row r="26" spans="1:25" ht="12" customHeight="1" x14ac:dyDescent="0.25">
      <c r="A26" s="46" t="s">
        <v>39</v>
      </c>
      <c r="B26" s="229">
        <v>517.00576096077407</v>
      </c>
      <c r="C26" s="229">
        <v>482.54024075477065</v>
      </c>
      <c r="D26" s="229">
        <v>457.43766121856248</v>
      </c>
      <c r="E26" s="229">
        <v>477.88288907845902</v>
      </c>
      <c r="F26" s="229">
        <v>352.13061048825227</v>
      </c>
      <c r="G26" s="229">
        <v>376.42123817513419</v>
      </c>
      <c r="H26" s="229">
        <v>379.69337918994631</v>
      </c>
      <c r="I26" s="229">
        <v>358.43611349797277</v>
      </c>
      <c r="J26" s="229">
        <v>363.38022355781703</v>
      </c>
      <c r="K26" s="229">
        <v>329.82235597389837</v>
      </c>
      <c r="L26" s="229">
        <v>300.53972484796475</v>
      </c>
      <c r="M26" s="229">
        <v>278.99587274122393</v>
      </c>
      <c r="N26" s="229">
        <v>307.46629406649174</v>
      </c>
      <c r="O26" s="229">
        <v>378.61848667102424</v>
      </c>
      <c r="P26" s="229">
        <v>342.00352536397509</v>
      </c>
      <c r="Q26" s="229">
        <v>353.39638864964644</v>
      </c>
      <c r="R26" s="229">
        <v>393.4745485803183</v>
      </c>
      <c r="S26" s="229">
        <v>370.04385210577198</v>
      </c>
      <c r="T26" s="229">
        <v>344.51143594086454</v>
      </c>
      <c r="U26" s="229">
        <v>355.99991401425552</v>
      </c>
      <c r="V26" s="229">
        <v>354.78159931106012</v>
      </c>
      <c r="W26" s="229">
        <v>390.96689595787228</v>
      </c>
      <c r="X26" s="229">
        <v>350.55425623290142</v>
      </c>
      <c r="Y26" s="229">
        <v>317.61728288801669</v>
      </c>
    </row>
    <row r="27" spans="1:25" ht="12" customHeight="1" x14ac:dyDescent="0.25">
      <c r="A27" s="39" t="s">
        <v>98</v>
      </c>
      <c r="B27" s="228">
        <f t="shared" ref="B27:Y27" si="3">SUM(B28:B37)</f>
        <v>1767.762307135127</v>
      </c>
      <c r="C27" s="228">
        <f t="shared" si="3"/>
        <v>1819.7209035027938</v>
      </c>
      <c r="D27" s="228">
        <f t="shared" si="3"/>
        <v>1886.2394588379186</v>
      </c>
      <c r="E27" s="228">
        <f t="shared" si="3"/>
        <v>1916.6602039318636</v>
      </c>
      <c r="F27" s="228">
        <f t="shared" si="3"/>
        <v>1794.5024027636559</v>
      </c>
      <c r="G27" s="228">
        <f t="shared" si="3"/>
        <v>1806.7355481706318</v>
      </c>
      <c r="H27" s="228">
        <f t="shared" si="3"/>
        <v>1810.2893211280561</v>
      </c>
      <c r="I27" s="228">
        <f t="shared" si="3"/>
        <v>1796.7565338232894</v>
      </c>
      <c r="J27" s="228">
        <f t="shared" si="3"/>
        <v>1802.9559419614939</v>
      </c>
      <c r="K27" s="228">
        <f t="shared" si="3"/>
        <v>1374.6451446720394</v>
      </c>
      <c r="L27" s="228">
        <f t="shared" si="3"/>
        <v>1505.3215586664751</v>
      </c>
      <c r="M27" s="228">
        <f t="shared" si="3"/>
        <v>1642.8065567551489</v>
      </c>
      <c r="N27" s="228">
        <f t="shared" si="3"/>
        <v>1775.9341395586262</v>
      </c>
      <c r="O27" s="228">
        <f t="shared" si="3"/>
        <v>1988.0719237749583</v>
      </c>
      <c r="P27" s="228">
        <f t="shared" si="3"/>
        <v>1986.1672153959803</v>
      </c>
      <c r="Q27" s="228">
        <f t="shared" si="3"/>
        <v>2071.7948577765392</v>
      </c>
      <c r="R27" s="228">
        <f t="shared" si="3"/>
        <v>2160.2280809798485</v>
      </c>
      <c r="S27" s="228">
        <f t="shared" si="3"/>
        <v>2304.3006914360317</v>
      </c>
      <c r="T27" s="228">
        <f t="shared" si="3"/>
        <v>2439.9137812708041</v>
      </c>
      <c r="U27" s="228">
        <f t="shared" si="3"/>
        <v>2452.8937837326303</v>
      </c>
      <c r="V27" s="228">
        <f t="shared" si="3"/>
        <v>2378.9523887737096</v>
      </c>
      <c r="W27" s="228">
        <f t="shared" si="3"/>
        <v>2530.4946642883724</v>
      </c>
      <c r="X27" s="228">
        <f t="shared" si="3"/>
        <v>2297.8743739642682</v>
      </c>
      <c r="Y27" s="228">
        <f t="shared" si="3"/>
        <v>2038.7956674567458</v>
      </c>
    </row>
    <row r="28" spans="1:25" ht="12" customHeight="1" x14ac:dyDescent="0.25">
      <c r="A28" s="18" t="s">
        <v>28</v>
      </c>
      <c r="B28" s="230">
        <v>71.130594138177898</v>
      </c>
      <c r="C28" s="230">
        <v>89.874653791872973</v>
      </c>
      <c r="D28" s="230">
        <v>84.380871612353531</v>
      </c>
      <c r="E28" s="230">
        <v>58.708729902265624</v>
      </c>
      <c r="F28" s="230">
        <v>91.672286957354032</v>
      </c>
      <c r="G28" s="230">
        <v>118.66280406500793</v>
      </c>
      <c r="H28" s="230">
        <v>124.62121499464016</v>
      </c>
      <c r="I28" s="230">
        <v>115.41270992213333</v>
      </c>
      <c r="J28" s="230">
        <v>115.93853027326858</v>
      </c>
      <c r="K28" s="230">
        <v>55.559707842846322</v>
      </c>
      <c r="L28" s="230">
        <v>43.858548377106743</v>
      </c>
      <c r="M28" s="230">
        <v>44.037727171072959</v>
      </c>
      <c r="N28" s="230">
        <v>36.744374820011657</v>
      </c>
      <c r="O28" s="230">
        <v>24.913950019878936</v>
      </c>
      <c r="P28" s="230">
        <v>32.216258889735208</v>
      </c>
      <c r="Q28" s="230">
        <v>38.574582673663102</v>
      </c>
      <c r="R28" s="230">
        <v>32.952370005024264</v>
      </c>
      <c r="S28" s="230">
        <v>43.60575755176913</v>
      </c>
      <c r="T28" s="230">
        <v>38.751373104507749</v>
      </c>
      <c r="U28" s="230">
        <v>31.329090215009124</v>
      </c>
      <c r="V28" s="230">
        <v>30.225354896031639</v>
      </c>
      <c r="W28" s="230">
        <v>26.564474346609817</v>
      </c>
      <c r="X28" s="230">
        <v>25.787462738044486</v>
      </c>
      <c r="Y28" s="230">
        <v>18.103432852967039</v>
      </c>
    </row>
    <row r="29" spans="1:25" ht="12" customHeight="1" x14ac:dyDescent="0.25">
      <c r="A29" s="18" t="s">
        <v>42</v>
      </c>
      <c r="B29" s="230">
        <v>76.792777300085987</v>
      </c>
      <c r="C29" s="230">
        <v>89.591573516766985</v>
      </c>
      <c r="D29" s="230">
        <v>79.757351676698192</v>
      </c>
      <c r="E29" s="230">
        <v>113.55141874462601</v>
      </c>
      <c r="F29" s="230">
        <v>118.9285468615649</v>
      </c>
      <c r="G29" s="230">
        <v>85.733963886500419</v>
      </c>
      <c r="H29" s="230">
        <v>78.130524505588994</v>
      </c>
      <c r="I29" s="230">
        <v>95.120378331900255</v>
      </c>
      <c r="J29" s="230">
        <v>86.606448839208937</v>
      </c>
      <c r="K29" s="230">
        <v>26.829062768701629</v>
      </c>
      <c r="L29" s="230">
        <v>37.173000859845217</v>
      </c>
      <c r="M29" s="230">
        <v>37.773946689595867</v>
      </c>
      <c r="N29" s="230">
        <v>34.513499570077393</v>
      </c>
      <c r="O29" s="230">
        <v>18.817712811693891</v>
      </c>
      <c r="P29" s="230">
        <v>21.137833190025791</v>
      </c>
      <c r="Q29" s="230">
        <v>35.266809974204641</v>
      </c>
      <c r="R29" s="230">
        <v>25.803955288048151</v>
      </c>
      <c r="S29" s="230">
        <v>36.079363714531382</v>
      </c>
      <c r="T29" s="230">
        <v>36.642648323301813</v>
      </c>
      <c r="U29" s="230">
        <v>32.161994840928628</v>
      </c>
      <c r="V29" s="230">
        <v>29.450558899398111</v>
      </c>
      <c r="W29" s="230">
        <v>21.059071367153908</v>
      </c>
      <c r="X29" s="230">
        <v>16.613327601031809</v>
      </c>
      <c r="Y29" s="230">
        <v>7.747893379191745</v>
      </c>
    </row>
    <row r="30" spans="1:25" ht="12" customHeight="1" x14ac:dyDescent="0.25">
      <c r="A30" s="18" t="s">
        <v>31</v>
      </c>
      <c r="B30" s="230">
        <v>12.70734413948394</v>
      </c>
      <c r="C30" s="230">
        <v>7.121366884691601</v>
      </c>
      <c r="D30" s="230">
        <v>20.363859466517482</v>
      </c>
      <c r="E30" s="230">
        <v>16.91100699118676</v>
      </c>
      <c r="F30" s="230">
        <v>14.118544893761342</v>
      </c>
      <c r="G30" s="230">
        <v>15.943117728789598</v>
      </c>
      <c r="H30" s="230">
        <v>14.690327606991954</v>
      </c>
      <c r="I30" s="230">
        <v>10.939376892505916</v>
      </c>
      <c r="J30" s="230">
        <v>14.480033401580171</v>
      </c>
      <c r="K30" s="230">
        <v>11.466070889783605</v>
      </c>
      <c r="L30" s="230">
        <v>10.717873460728459</v>
      </c>
      <c r="M30" s="230">
        <v>48.558529364400187</v>
      </c>
      <c r="N30" s="230">
        <v>51.937910278414208</v>
      </c>
      <c r="O30" s="230">
        <v>66.401125187298106</v>
      </c>
      <c r="P30" s="230">
        <v>101.38988807136383</v>
      </c>
      <c r="Q30" s="230">
        <v>96.281098306123596</v>
      </c>
      <c r="R30" s="230">
        <v>76.647814288416171</v>
      </c>
      <c r="S30" s="230">
        <v>83.603304445235693</v>
      </c>
      <c r="T30" s="230">
        <v>85.176152595539833</v>
      </c>
      <c r="U30" s="230">
        <v>81.352764642851184</v>
      </c>
      <c r="V30" s="230">
        <v>83.55717714730784</v>
      </c>
      <c r="W30" s="230">
        <v>94.43247762363859</v>
      </c>
      <c r="X30" s="230">
        <v>77.47178117096108</v>
      </c>
      <c r="Y30" s="230">
        <v>67.906021808382235</v>
      </c>
    </row>
    <row r="31" spans="1:25" ht="12" customHeight="1" x14ac:dyDescent="0.25">
      <c r="A31" s="18" t="s">
        <v>82</v>
      </c>
      <c r="B31" s="230">
        <v>16.131807594535804</v>
      </c>
      <c r="C31" s="230">
        <v>21.281778333965558</v>
      </c>
      <c r="D31" s="230">
        <v>21.628995169153956</v>
      </c>
      <c r="E31" s="230">
        <v>27.337466075457385</v>
      </c>
      <c r="F31" s="230">
        <v>23.981738420895304</v>
      </c>
      <c r="G31" s="230">
        <v>31.633542097335241</v>
      </c>
      <c r="H31" s="230">
        <v>31.906730150672626</v>
      </c>
      <c r="I31" s="230">
        <v>24.703636181040849</v>
      </c>
      <c r="J31" s="230">
        <v>29.582262197976817</v>
      </c>
      <c r="K31" s="230">
        <v>28.090255721448596</v>
      </c>
      <c r="L31" s="230">
        <v>28.186643736433339</v>
      </c>
      <c r="M31" s="230">
        <v>110.86978553622046</v>
      </c>
      <c r="N31" s="230">
        <v>89.90340954126691</v>
      </c>
      <c r="O31" s="230">
        <v>97.599381583119936</v>
      </c>
      <c r="P31" s="230">
        <v>125.78301446268821</v>
      </c>
      <c r="Q31" s="230">
        <v>135.20725198625126</v>
      </c>
      <c r="R31" s="230">
        <v>155.53527734149276</v>
      </c>
      <c r="S31" s="230">
        <v>166.21552133213444</v>
      </c>
      <c r="T31" s="230">
        <v>207.51825447490711</v>
      </c>
      <c r="U31" s="230">
        <v>196.92682573721152</v>
      </c>
      <c r="V31" s="230">
        <v>210.81100564237113</v>
      </c>
      <c r="W31" s="230">
        <v>220.74481398942254</v>
      </c>
      <c r="X31" s="230">
        <v>209.00880285091458</v>
      </c>
      <c r="Y31" s="230">
        <v>180.04116635876349</v>
      </c>
    </row>
    <row r="32" spans="1:25" ht="12" customHeight="1" x14ac:dyDescent="0.25">
      <c r="A32" s="18" t="s">
        <v>32</v>
      </c>
      <c r="B32" s="230">
        <v>162.63592970291825</v>
      </c>
      <c r="C32" s="230">
        <v>98.496253189971569</v>
      </c>
      <c r="D32" s="230">
        <v>72.576506329234576</v>
      </c>
      <c r="E32" s="230">
        <v>121.59489908376617</v>
      </c>
      <c r="F32" s="230">
        <v>99.706313386575872</v>
      </c>
      <c r="G32" s="230">
        <v>30.750817162450879</v>
      </c>
      <c r="H32" s="230">
        <v>22.841774431568822</v>
      </c>
      <c r="I32" s="230">
        <v>16.077115509917899</v>
      </c>
      <c r="J32" s="230">
        <v>8.0858704036316382</v>
      </c>
      <c r="K32" s="230">
        <v>2.5544895709580278</v>
      </c>
      <c r="L32" s="230">
        <v>1.9571293576965294</v>
      </c>
      <c r="M32" s="230">
        <v>2.0860027337504414</v>
      </c>
      <c r="N32" s="230">
        <v>0.32009714568062009</v>
      </c>
      <c r="O32" s="230">
        <v>1.9740833286366426</v>
      </c>
      <c r="P32" s="230">
        <v>2.0205294383466779</v>
      </c>
      <c r="Q32" s="230">
        <v>0.81183430977907634</v>
      </c>
      <c r="R32" s="230">
        <v>0.80254679738238877</v>
      </c>
      <c r="S32" s="230">
        <v>1.438193638173719</v>
      </c>
      <c r="T32" s="230">
        <v>0.80098421817582677</v>
      </c>
      <c r="U32" s="230">
        <v>0.80260329252232432</v>
      </c>
      <c r="V32" s="230">
        <v>2.5334642404111918</v>
      </c>
      <c r="W32" s="230">
        <v>1.6047094067531993</v>
      </c>
      <c r="X32" s="230">
        <v>0.79627129678592223</v>
      </c>
      <c r="Y32" s="230">
        <v>0.7945278270454148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29.793242926662916</v>
      </c>
      <c r="E33" s="230">
        <v>54.79486669523844</v>
      </c>
      <c r="F33" s="230">
        <v>60.54673341785319</v>
      </c>
      <c r="G33" s="230">
        <v>104.74260656237861</v>
      </c>
      <c r="H33" s="230">
        <v>87.386954835966804</v>
      </c>
      <c r="I33" s="230">
        <v>115.05063505555025</v>
      </c>
      <c r="J33" s="230">
        <v>108.89061730405832</v>
      </c>
      <c r="K33" s="230">
        <v>90.790568567166829</v>
      </c>
      <c r="L33" s="230">
        <v>84.793343644584269</v>
      </c>
      <c r="M33" s="230">
        <v>67.43517465356274</v>
      </c>
      <c r="N33" s="230">
        <v>70.961875889775882</v>
      </c>
      <c r="O33" s="230">
        <v>68.73086005276167</v>
      </c>
      <c r="P33" s="230">
        <v>57.432434486017314</v>
      </c>
      <c r="Q33" s="230">
        <v>71.023852341288091</v>
      </c>
      <c r="R33" s="230">
        <v>86.865535471144824</v>
      </c>
      <c r="S33" s="230">
        <v>79.481981234918521</v>
      </c>
      <c r="T33" s="230">
        <v>86.888482489675255</v>
      </c>
      <c r="U33" s="230">
        <v>92.349506382573338</v>
      </c>
      <c r="V33" s="230">
        <v>66.639127830604423</v>
      </c>
      <c r="W33" s="230">
        <v>45.769161668926358</v>
      </c>
      <c r="X33" s="230">
        <v>36.161095563571365</v>
      </c>
      <c r="Y33" s="230">
        <v>22.496809655327695</v>
      </c>
    </row>
    <row r="34" spans="1:25" ht="12" customHeight="1" x14ac:dyDescent="0.25">
      <c r="A34" s="18" t="s">
        <v>73</v>
      </c>
      <c r="B34" s="230">
        <v>860.12658143154727</v>
      </c>
      <c r="C34" s="230">
        <v>967.74698266122505</v>
      </c>
      <c r="D34" s="230">
        <v>950.16841064199957</v>
      </c>
      <c r="E34" s="230">
        <v>888.40254326014872</v>
      </c>
      <c r="F34" s="230">
        <v>717.74609133242211</v>
      </c>
      <c r="G34" s="230">
        <v>746.31768466484027</v>
      </c>
      <c r="H34" s="230">
        <v>746.9014305769208</v>
      </c>
      <c r="I34" s="230">
        <v>720.30038162841561</v>
      </c>
      <c r="J34" s="230">
        <v>702.12923136402844</v>
      </c>
      <c r="K34" s="230">
        <v>507.97446922658173</v>
      </c>
      <c r="L34" s="230">
        <v>528.50754642319566</v>
      </c>
      <c r="M34" s="230">
        <v>549.36918597611907</v>
      </c>
      <c r="N34" s="230">
        <v>445.2907604519113</v>
      </c>
      <c r="O34" s="230">
        <v>742.03633250307166</v>
      </c>
      <c r="P34" s="230">
        <v>706.5286882537099</v>
      </c>
      <c r="Q34" s="230">
        <v>684.96378826037687</v>
      </c>
      <c r="R34" s="230">
        <v>741.22213850493506</v>
      </c>
      <c r="S34" s="230">
        <v>775.54742124089501</v>
      </c>
      <c r="T34" s="230">
        <v>808.13768418461063</v>
      </c>
      <c r="U34" s="230">
        <v>793.16878625217362</v>
      </c>
      <c r="V34" s="230">
        <v>773.09462931315056</v>
      </c>
      <c r="W34" s="230">
        <v>806.94188124851166</v>
      </c>
      <c r="X34" s="230">
        <v>704.69130562892803</v>
      </c>
      <c r="Y34" s="230">
        <v>609.19827792881097</v>
      </c>
    </row>
    <row r="35" spans="1:25" ht="12" customHeight="1" x14ac:dyDescent="0.25">
      <c r="A35" s="18" t="s">
        <v>36</v>
      </c>
      <c r="B35" s="230">
        <v>123.87721437743875</v>
      </c>
      <c r="C35" s="230">
        <v>78.693998226023524</v>
      </c>
      <c r="D35" s="230">
        <v>72.428084775557949</v>
      </c>
      <c r="E35" s="230">
        <v>76.659132842514424</v>
      </c>
      <c r="F35" s="230">
        <v>97.030483985739082</v>
      </c>
      <c r="G35" s="230">
        <v>103.49896229771231</v>
      </c>
      <c r="H35" s="230">
        <v>129.40957726635469</v>
      </c>
      <c r="I35" s="230">
        <v>126.927636870645</v>
      </c>
      <c r="J35" s="230">
        <v>125.3240009425935</v>
      </c>
      <c r="K35" s="230">
        <v>110.92609110985512</v>
      </c>
      <c r="L35" s="230">
        <v>142.40292492940537</v>
      </c>
      <c r="M35" s="230">
        <v>139.01548117100788</v>
      </c>
      <c r="N35" s="230">
        <v>126.45024124724142</v>
      </c>
      <c r="O35" s="230">
        <v>79.098635511570805</v>
      </c>
      <c r="P35" s="230">
        <v>44.860130280413188</v>
      </c>
      <c r="Q35" s="230">
        <v>54.240440470295823</v>
      </c>
      <c r="R35" s="230">
        <v>31.456665485417904</v>
      </c>
      <c r="S35" s="230">
        <v>40.762928644719644</v>
      </c>
      <c r="T35" s="230">
        <v>31.141561192766645</v>
      </c>
      <c r="U35" s="230">
        <v>30.822427867487828</v>
      </c>
      <c r="V35" s="230">
        <v>21.374292879103763</v>
      </c>
      <c r="W35" s="230">
        <v>34.994967786478846</v>
      </c>
      <c r="X35" s="230">
        <v>10.326907808599019</v>
      </c>
      <c r="Y35" s="230">
        <v>0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19.686455101505224</v>
      </c>
      <c r="E36" s="230">
        <v>19.608328929331236</v>
      </c>
      <c r="F36" s="230">
        <v>26.725948063422678</v>
      </c>
      <c r="G36" s="230">
        <v>43.722945842323931</v>
      </c>
      <c r="H36" s="230">
        <v>50.036955520217631</v>
      </c>
      <c r="I36" s="230">
        <v>44.272277965429552</v>
      </c>
      <c r="J36" s="230">
        <v>48.083817208238344</v>
      </c>
      <c r="K36" s="230">
        <v>55.437298925361461</v>
      </c>
      <c r="L36" s="230">
        <v>66.233270549973071</v>
      </c>
      <c r="M36" s="230">
        <v>71.522202526313833</v>
      </c>
      <c r="N36" s="230">
        <v>35.366506816523305</v>
      </c>
      <c r="O36" s="230">
        <v>34.37684167810275</v>
      </c>
      <c r="P36" s="230">
        <v>51.364027434055302</v>
      </c>
      <c r="Q36" s="230">
        <v>65.345600574859887</v>
      </c>
      <c r="R36" s="230">
        <v>73.703738731437298</v>
      </c>
      <c r="S36" s="230">
        <v>87.374970439272289</v>
      </c>
      <c r="T36" s="230">
        <v>108.51234359776004</v>
      </c>
      <c r="U36" s="230">
        <v>129.80073283167323</v>
      </c>
      <c r="V36" s="230">
        <v>119.93680645269723</v>
      </c>
      <c r="W36" s="230">
        <v>162.19060731368785</v>
      </c>
      <c r="X36" s="230">
        <v>134.21603335138505</v>
      </c>
      <c r="Y36" s="230">
        <v>94.3332038468061</v>
      </c>
    </row>
    <row r="37" spans="1:25" ht="12" customHeight="1" x14ac:dyDescent="0.25">
      <c r="A37" s="47" t="s">
        <v>40</v>
      </c>
      <c r="B37" s="231">
        <v>444.36005845093911</v>
      </c>
      <c r="C37" s="231">
        <v>466.9142968982764</v>
      </c>
      <c r="D37" s="231">
        <v>535.45568113823515</v>
      </c>
      <c r="E37" s="231">
        <v>539.09181140732892</v>
      </c>
      <c r="F37" s="231">
        <v>544.04571544406747</v>
      </c>
      <c r="G37" s="231">
        <v>525.72910386329249</v>
      </c>
      <c r="H37" s="231">
        <v>524.36383123913367</v>
      </c>
      <c r="I37" s="231">
        <v>527.95238546575058</v>
      </c>
      <c r="J37" s="231">
        <v>563.83513002690904</v>
      </c>
      <c r="K37" s="231">
        <v>485.01713004933617</v>
      </c>
      <c r="L37" s="231">
        <v>561.49127732750651</v>
      </c>
      <c r="M37" s="231">
        <v>572.13852093310538</v>
      </c>
      <c r="N37" s="231">
        <v>884.44546379772351</v>
      </c>
      <c r="O37" s="231">
        <v>854.12300109882403</v>
      </c>
      <c r="P37" s="231">
        <v>843.43441088962516</v>
      </c>
      <c r="Q37" s="231">
        <v>890.07959887969673</v>
      </c>
      <c r="R37" s="231">
        <v>935.23803906654939</v>
      </c>
      <c r="S37" s="231">
        <v>990.19124919438161</v>
      </c>
      <c r="T37" s="231">
        <v>1036.3442970895592</v>
      </c>
      <c r="U37" s="231">
        <v>1064.1790516701992</v>
      </c>
      <c r="V37" s="231">
        <v>1041.3299714726336</v>
      </c>
      <c r="W37" s="231">
        <v>1116.1924995371894</v>
      </c>
      <c r="X37" s="231">
        <v>1082.8013859540467</v>
      </c>
      <c r="Y37" s="231">
        <v>1038.174333799451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0.99999999999999989</v>
      </c>
      <c r="C41" s="232">
        <f t="shared" si="4"/>
        <v>0.99999999999999989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0.99999999999999989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0.99999999999999989</v>
      </c>
      <c r="N41" s="232">
        <f t="shared" si="4"/>
        <v>0.99999999999999989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1.0000000000000002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7.8567190307994098E-3</v>
      </c>
      <c r="C42" s="233">
        <f t="shared" si="5"/>
        <v>8.5155010666767041E-3</v>
      </c>
      <c r="D42" s="233">
        <f t="shared" si="5"/>
        <v>8.6733028336970653E-3</v>
      </c>
      <c r="E42" s="233">
        <f t="shared" si="5"/>
        <v>8.8625366158841812E-3</v>
      </c>
      <c r="F42" s="233">
        <f t="shared" si="5"/>
        <v>9.1331480686222179E-3</v>
      </c>
      <c r="G42" s="233">
        <f t="shared" si="5"/>
        <v>8.986520123954669E-3</v>
      </c>
      <c r="H42" s="233">
        <f t="shared" si="5"/>
        <v>9.0771742792014731E-3</v>
      </c>
      <c r="I42" s="233">
        <f t="shared" si="5"/>
        <v>9.1365274342948954E-3</v>
      </c>
      <c r="J42" s="233">
        <f t="shared" si="5"/>
        <v>9.2287114835946059E-3</v>
      </c>
      <c r="K42" s="233">
        <f t="shared" si="5"/>
        <v>1.037668719803843E-2</v>
      </c>
      <c r="L42" s="233">
        <f t="shared" si="5"/>
        <v>1.0866628454854031E-2</v>
      </c>
      <c r="M42" s="233">
        <f t="shared" si="5"/>
        <v>9.5720359286550101E-3</v>
      </c>
      <c r="N42" s="233">
        <f t="shared" si="5"/>
        <v>1.3251372120600414E-2</v>
      </c>
      <c r="O42" s="233">
        <f t="shared" si="5"/>
        <v>1.2085375766328765E-2</v>
      </c>
      <c r="P42" s="233">
        <f t="shared" si="5"/>
        <v>1.1681342576794242E-2</v>
      </c>
      <c r="Q42" s="233">
        <f t="shared" si="5"/>
        <v>1.1703658491123342E-2</v>
      </c>
      <c r="R42" s="233">
        <f t="shared" si="5"/>
        <v>1.1840454434168418E-2</v>
      </c>
      <c r="S42" s="233">
        <f t="shared" si="5"/>
        <v>1.1512898694208417E-2</v>
      </c>
      <c r="T42" s="233">
        <f t="shared" si="5"/>
        <v>1.1675781421495862E-2</v>
      </c>
      <c r="U42" s="233">
        <f t="shared" si="5"/>
        <v>1.2069095854634481E-2</v>
      </c>
      <c r="V42" s="233">
        <f t="shared" si="5"/>
        <v>1.1957957655573089E-2</v>
      </c>
      <c r="W42" s="233">
        <f t="shared" si="5"/>
        <v>1.2117956491601804E-2</v>
      </c>
      <c r="X42" s="233">
        <f t="shared" si="5"/>
        <v>1.2726818177611404E-2</v>
      </c>
      <c r="Y42" s="233">
        <f t="shared" si="5"/>
        <v>1.3100460778637127E-2</v>
      </c>
    </row>
    <row r="43" spans="1:25" ht="12" customHeight="1" x14ac:dyDescent="0.25">
      <c r="A43" s="173" t="s">
        <v>92</v>
      </c>
      <c r="B43" s="233">
        <f t="shared" ref="B43:Y43" si="6">IF(B7=0,0,B7/B$5)</f>
        <v>1.9422264758918149E-2</v>
      </c>
      <c r="C43" s="233">
        <f t="shared" si="6"/>
        <v>2.0740635247865853E-2</v>
      </c>
      <c r="D43" s="233">
        <f t="shared" si="6"/>
        <v>2.0327964419556976E-2</v>
      </c>
      <c r="E43" s="233">
        <f t="shared" si="6"/>
        <v>1.6560937387770574E-2</v>
      </c>
      <c r="F43" s="233">
        <f t="shared" si="6"/>
        <v>1.721091491342578E-2</v>
      </c>
      <c r="G43" s="233">
        <f t="shared" si="6"/>
        <v>1.7386529844373829E-2</v>
      </c>
      <c r="H43" s="233">
        <f t="shared" si="6"/>
        <v>1.8057537868225153E-2</v>
      </c>
      <c r="I43" s="233">
        <f t="shared" si="6"/>
        <v>1.8790795550596616E-2</v>
      </c>
      <c r="J43" s="233">
        <f t="shared" si="6"/>
        <v>1.855155015903991E-2</v>
      </c>
      <c r="K43" s="233">
        <f t="shared" si="6"/>
        <v>2.0314736597907633E-2</v>
      </c>
      <c r="L43" s="233">
        <f t="shared" si="6"/>
        <v>2.0768927641089865E-2</v>
      </c>
      <c r="M43" s="233">
        <f t="shared" si="6"/>
        <v>1.8349922270234995E-2</v>
      </c>
      <c r="N43" s="233">
        <f t="shared" si="6"/>
        <v>2.2589869873843416E-2</v>
      </c>
      <c r="O43" s="233">
        <f t="shared" si="6"/>
        <v>2.2123335296796876E-2</v>
      </c>
      <c r="P43" s="233">
        <f t="shared" si="6"/>
        <v>2.2495796797648571E-2</v>
      </c>
      <c r="Q43" s="233">
        <f t="shared" si="6"/>
        <v>2.2175041890390778E-2</v>
      </c>
      <c r="R43" s="233">
        <f t="shared" si="6"/>
        <v>2.1674355836698047E-2</v>
      </c>
      <c r="S43" s="233">
        <f t="shared" si="6"/>
        <v>2.041287187283761E-2</v>
      </c>
      <c r="T43" s="233">
        <f t="shared" si="6"/>
        <v>1.9394047881319914E-2</v>
      </c>
      <c r="U43" s="233">
        <f t="shared" si="6"/>
        <v>1.9907340118774361E-2</v>
      </c>
      <c r="V43" s="233">
        <f t="shared" si="6"/>
        <v>2.0188912650730546E-2</v>
      </c>
      <c r="W43" s="233">
        <f t="shared" si="6"/>
        <v>2.0410802323621902E-2</v>
      </c>
      <c r="X43" s="233">
        <f t="shared" si="6"/>
        <v>2.1696341666532549E-2</v>
      </c>
      <c r="Y43" s="233">
        <f t="shared" si="6"/>
        <v>2.3371029021779496E-2</v>
      </c>
    </row>
    <row r="44" spans="1:25" ht="12" customHeight="1" x14ac:dyDescent="0.25">
      <c r="A44" s="173" t="s">
        <v>93</v>
      </c>
      <c r="B44" s="233">
        <f t="shared" ref="B44:Y44" si="7">IF(B8=0,0,B8/B$5)</f>
        <v>3.0866001163018571E-2</v>
      </c>
      <c r="C44" s="233">
        <f t="shared" si="7"/>
        <v>3.2206821583737499E-2</v>
      </c>
      <c r="D44" s="233">
        <f t="shared" si="7"/>
        <v>3.2081603882114257E-2</v>
      </c>
      <c r="E44" s="233">
        <f t="shared" si="7"/>
        <v>2.8120327075019071E-2</v>
      </c>
      <c r="F44" s="233">
        <f t="shared" si="7"/>
        <v>2.8776292400985351E-2</v>
      </c>
      <c r="G44" s="233">
        <f t="shared" si="7"/>
        <v>2.8561647084563095E-2</v>
      </c>
      <c r="H44" s="233">
        <f t="shared" si="7"/>
        <v>2.9448829562589936E-2</v>
      </c>
      <c r="I44" s="233">
        <f t="shared" si="7"/>
        <v>2.9814438939027393E-2</v>
      </c>
      <c r="J44" s="233">
        <f t="shared" si="7"/>
        <v>3.0075805169517376E-2</v>
      </c>
      <c r="K44" s="233">
        <f t="shared" si="7"/>
        <v>3.2701569443949259E-2</v>
      </c>
      <c r="L44" s="233">
        <f t="shared" si="7"/>
        <v>3.3614728085008941E-2</v>
      </c>
      <c r="M44" s="233">
        <f t="shared" si="7"/>
        <v>2.9339747428058525E-2</v>
      </c>
      <c r="N44" s="233">
        <f t="shared" si="7"/>
        <v>3.6972663840375626E-2</v>
      </c>
      <c r="O44" s="233">
        <f t="shared" si="7"/>
        <v>3.4888369575682386E-2</v>
      </c>
      <c r="P44" s="233">
        <f t="shared" si="7"/>
        <v>3.4875498664029586E-2</v>
      </c>
      <c r="Q44" s="233">
        <f t="shared" si="7"/>
        <v>3.4394608626088306E-2</v>
      </c>
      <c r="R44" s="233">
        <f t="shared" si="7"/>
        <v>3.3877308298615461E-2</v>
      </c>
      <c r="S44" s="233">
        <f t="shared" si="7"/>
        <v>3.2556146847646891E-2</v>
      </c>
      <c r="T44" s="233">
        <f t="shared" si="7"/>
        <v>3.0948598774617163E-2</v>
      </c>
      <c r="U44" s="233">
        <f t="shared" si="7"/>
        <v>3.1915039046473373E-2</v>
      </c>
      <c r="V44" s="233">
        <f t="shared" si="7"/>
        <v>3.2210698710300502E-2</v>
      </c>
      <c r="W44" s="233">
        <f t="shared" si="7"/>
        <v>3.2241297507267584E-2</v>
      </c>
      <c r="X44" s="233">
        <f t="shared" si="7"/>
        <v>3.3998313423128958E-2</v>
      </c>
      <c r="Y44" s="233">
        <f t="shared" si="7"/>
        <v>3.5650220053595486E-2</v>
      </c>
    </row>
    <row r="45" spans="1:25" ht="12" customHeight="1" x14ac:dyDescent="0.25">
      <c r="A45" s="173" t="s">
        <v>94</v>
      </c>
      <c r="B45" s="233">
        <f t="shared" ref="B45:Y45" si="8">IF(B9=0,0,B9/B$5)</f>
        <v>3.2967598892917574E-2</v>
      </c>
      <c r="C45" s="233">
        <f t="shared" si="8"/>
        <v>3.4844160875583549E-2</v>
      </c>
      <c r="D45" s="233">
        <f t="shared" si="8"/>
        <v>3.372916833893401E-2</v>
      </c>
      <c r="E45" s="233">
        <f t="shared" si="8"/>
        <v>2.6521777855579503E-2</v>
      </c>
      <c r="F45" s="233">
        <f t="shared" si="8"/>
        <v>2.7554701678761225E-2</v>
      </c>
      <c r="G45" s="233">
        <f t="shared" si="8"/>
        <v>2.7567543012628971E-2</v>
      </c>
      <c r="H45" s="233">
        <f t="shared" si="8"/>
        <v>2.875205245006095E-2</v>
      </c>
      <c r="I45" s="233">
        <f t="shared" si="8"/>
        <v>2.9931706069253518E-2</v>
      </c>
      <c r="J45" s="233">
        <f t="shared" si="8"/>
        <v>2.9612060037233132E-2</v>
      </c>
      <c r="K45" s="233">
        <f t="shared" si="8"/>
        <v>3.2136985919984325E-2</v>
      </c>
      <c r="L45" s="233">
        <f t="shared" si="8"/>
        <v>3.2894990416873514E-2</v>
      </c>
      <c r="M45" s="233">
        <f t="shared" si="8"/>
        <v>2.8678464158011452E-2</v>
      </c>
      <c r="N45" s="233">
        <f t="shared" si="8"/>
        <v>3.5065495586748791E-2</v>
      </c>
      <c r="O45" s="233">
        <f t="shared" si="8"/>
        <v>3.4730560595447775E-2</v>
      </c>
      <c r="P45" s="233">
        <f t="shared" si="8"/>
        <v>3.5107908002244857E-2</v>
      </c>
      <c r="Q45" s="233">
        <f t="shared" si="8"/>
        <v>3.4461229744877073E-2</v>
      </c>
      <c r="R45" s="233">
        <f t="shared" si="8"/>
        <v>3.3441069576031594E-2</v>
      </c>
      <c r="S45" s="233">
        <f t="shared" si="8"/>
        <v>3.1537458945705088E-2</v>
      </c>
      <c r="T45" s="233">
        <f t="shared" si="8"/>
        <v>2.956052728121094E-2</v>
      </c>
      <c r="U45" s="233">
        <f t="shared" si="8"/>
        <v>3.0675350340160275E-2</v>
      </c>
      <c r="V45" s="233">
        <f t="shared" si="8"/>
        <v>3.1281571179994562E-2</v>
      </c>
      <c r="W45" s="233">
        <f t="shared" si="8"/>
        <v>3.169050371906789E-2</v>
      </c>
      <c r="X45" s="233">
        <f t="shared" si="8"/>
        <v>3.3570517510971142E-2</v>
      </c>
      <c r="Y45" s="233">
        <f t="shared" si="8"/>
        <v>3.5956591029299059E-2</v>
      </c>
    </row>
    <row r="46" spans="1:25" ht="12" customHeight="1" x14ac:dyDescent="0.25">
      <c r="A46" s="173" t="s">
        <v>95</v>
      </c>
      <c r="B46" s="233">
        <f t="shared" ref="B46:Y46" si="9">IF(B10=0,0,B10/B$5)</f>
        <v>1.9068311645350101E-2</v>
      </c>
      <c r="C46" s="233">
        <f t="shared" si="9"/>
        <v>2.0226014153408307E-2</v>
      </c>
      <c r="D46" s="233">
        <f t="shared" si="9"/>
        <v>2.0197116723060599E-2</v>
      </c>
      <c r="E46" s="233">
        <f t="shared" si="9"/>
        <v>1.9581343332735753E-2</v>
      </c>
      <c r="F46" s="233">
        <f t="shared" si="9"/>
        <v>1.9159408321116109E-2</v>
      </c>
      <c r="G46" s="233">
        <f t="shared" si="9"/>
        <v>1.9130507577287625E-2</v>
      </c>
      <c r="H46" s="233">
        <f t="shared" si="9"/>
        <v>1.9180520572223452E-2</v>
      </c>
      <c r="I46" s="233">
        <f t="shared" si="9"/>
        <v>1.9013386027977926E-2</v>
      </c>
      <c r="J46" s="233">
        <f t="shared" si="9"/>
        <v>1.9081621665665162E-2</v>
      </c>
      <c r="K46" s="233">
        <f t="shared" si="9"/>
        <v>2.0286536281517338E-2</v>
      </c>
      <c r="L46" s="233">
        <f t="shared" si="9"/>
        <v>2.0257866515776917E-2</v>
      </c>
      <c r="M46" s="233">
        <f t="shared" si="9"/>
        <v>1.8742235206353531E-2</v>
      </c>
      <c r="N46" s="233">
        <f t="shared" si="9"/>
        <v>2.0286022545468643E-2</v>
      </c>
      <c r="O46" s="233">
        <f t="shared" si="9"/>
        <v>2.0848192446720003E-2</v>
      </c>
      <c r="P46" s="233">
        <f t="shared" si="9"/>
        <v>2.1061435625579841E-2</v>
      </c>
      <c r="Q46" s="233">
        <f t="shared" si="9"/>
        <v>2.0667002361167447E-2</v>
      </c>
      <c r="R46" s="233">
        <f t="shared" si="9"/>
        <v>2.0376299365400745E-2</v>
      </c>
      <c r="S46" s="233">
        <f t="shared" si="9"/>
        <v>2.0299708047730652E-2</v>
      </c>
      <c r="T46" s="233">
        <f t="shared" si="9"/>
        <v>1.9733081208826667E-2</v>
      </c>
      <c r="U46" s="233">
        <f t="shared" si="9"/>
        <v>1.9864664497051411E-2</v>
      </c>
      <c r="V46" s="233">
        <f t="shared" si="9"/>
        <v>1.9950614989252394E-2</v>
      </c>
      <c r="W46" s="233">
        <f t="shared" si="9"/>
        <v>1.9990464377719949E-2</v>
      </c>
      <c r="X46" s="233">
        <f t="shared" si="9"/>
        <v>2.1116061302491048E-2</v>
      </c>
      <c r="Y46" s="233">
        <f t="shared" si="9"/>
        <v>2.2944718305090227E-2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0.34738815762209724</v>
      </c>
      <c r="C47" s="234">
        <f t="shared" si="10"/>
        <v>0.34737923043916991</v>
      </c>
      <c r="D47" s="234">
        <f t="shared" si="10"/>
        <v>0.33973453760148875</v>
      </c>
      <c r="E47" s="234">
        <f t="shared" si="10"/>
        <v>0.33242435691779498</v>
      </c>
      <c r="F47" s="234">
        <f t="shared" si="10"/>
        <v>0.31585529773015103</v>
      </c>
      <c r="G47" s="234">
        <f t="shared" si="10"/>
        <v>0.3151641118466626</v>
      </c>
      <c r="H47" s="234">
        <f t="shared" si="10"/>
        <v>0.31483927827908403</v>
      </c>
      <c r="I47" s="234">
        <f t="shared" si="10"/>
        <v>0.30875968998615794</v>
      </c>
      <c r="J47" s="234">
        <f t="shared" si="10"/>
        <v>0.30833710020633409</v>
      </c>
      <c r="K47" s="234">
        <f t="shared" si="10"/>
        <v>0.31721893123633976</v>
      </c>
      <c r="L47" s="234">
        <f t="shared" si="10"/>
        <v>0.30369196145561828</v>
      </c>
      <c r="M47" s="234">
        <f t="shared" si="10"/>
        <v>0.34737745803876491</v>
      </c>
      <c r="N47" s="234">
        <f t="shared" si="10"/>
        <v>0.31378454771937159</v>
      </c>
      <c r="O47" s="234">
        <f t="shared" si="10"/>
        <v>0.34171399398327046</v>
      </c>
      <c r="P47" s="234">
        <f t="shared" si="10"/>
        <v>0.33870413009295119</v>
      </c>
      <c r="Q47" s="234">
        <f t="shared" si="10"/>
        <v>0.34086628061735819</v>
      </c>
      <c r="R47" s="234">
        <f t="shared" si="10"/>
        <v>0.33714901621946203</v>
      </c>
      <c r="S47" s="234">
        <f t="shared" si="10"/>
        <v>0.345641670746278</v>
      </c>
      <c r="T47" s="234">
        <f t="shared" si="10"/>
        <v>0.34087014247698094</v>
      </c>
      <c r="U47" s="234">
        <f t="shared" si="10"/>
        <v>0.33554510617689531</v>
      </c>
      <c r="V47" s="234">
        <f t="shared" si="10"/>
        <v>0.34638027511555813</v>
      </c>
      <c r="W47" s="234">
        <f t="shared" si="10"/>
        <v>0.34848000058244288</v>
      </c>
      <c r="X47" s="234">
        <f t="shared" si="10"/>
        <v>0.34290733154273412</v>
      </c>
      <c r="Y47" s="234">
        <f t="shared" si="10"/>
        <v>0.35858611788222738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0.54243094688689886</v>
      </c>
      <c r="C48" s="235">
        <f t="shared" si="11"/>
        <v>0.53608763663355807</v>
      </c>
      <c r="D48" s="235">
        <f t="shared" si="11"/>
        <v>0.5452563062011484</v>
      </c>
      <c r="E48" s="235">
        <f t="shared" si="11"/>
        <v>0.56792872081521595</v>
      </c>
      <c r="F48" s="235">
        <f t="shared" si="11"/>
        <v>0.58231023688693828</v>
      </c>
      <c r="G48" s="235">
        <f t="shared" si="11"/>
        <v>0.58320314051052913</v>
      </c>
      <c r="H48" s="235">
        <f t="shared" si="11"/>
        <v>0.58064460698861509</v>
      </c>
      <c r="I48" s="235">
        <f t="shared" si="11"/>
        <v>0.58455345599269171</v>
      </c>
      <c r="J48" s="235">
        <f t="shared" si="11"/>
        <v>0.58511315127861574</v>
      </c>
      <c r="K48" s="235">
        <f t="shared" si="11"/>
        <v>0.56696455332226325</v>
      </c>
      <c r="L48" s="235">
        <f t="shared" si="11"/>
        <v>0.57790489743077844</v>
      </c>
      <c r="M48" s="235">
        <f t="shared" si="11"/>
        <v>0.5479401369699215</v>
      </c>
      <c r="N48" s="235">
        <f t="shared" si="11"/>
        <v>0.55805002831359141</v>
      </c>
      <c r="O48" s="235">
        <f t="shared" si="11"/>
        <v>0.53361017233575381</v>
      </c>
      <c r="P48" s="235">
        <f t="shared" si="11"/>
        <v>0.53607388824075175</v>
      </c>
      <c r="Q48" s="235">
        <f t="shared" si="11"/>
        <v>0.53573217826899489</v>
      </c>
      <c r="R48" s="235">
        <f t="shared" si="11"/>
        <v>0.54164149626962366</v>
      </c>
      <c r="S48" s="235">
        <f t="shared" si="11"/>
        <v>0.5380392448455934</v>
      </c>
      <c r="T48" s="235">
        <f t="shared" si="11"/>
        <v>0.54781782095554854</v>
      </c>
      <c r="U48" s="235">
        <f t="shared" si="11"/>
        <v>0.55002340396601079</v>
      </c>
      <c r="V48" s="235">
        <f t="shared" si="11"/>
        <v>0.53802996969859074</v>
      </c>
      <c r="W48" s="235">
        <f t="shared" si="11"/>
        <v>0.5350689749982781</v>
      </c>
      <c r="X48" s="235">
        <f t="shared" si="11"/>
        <v>0.53398461637653094</v>
      </c>
      <c r="Y48" s="235">
        <f t="shared" si="11"/>
        <v>0.51039086292937119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HU: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1507.4063360206192</v>
      </c>
      <c r="C5" s="223">
        <f t="shared" si="0"/>
        <v>1590.5243042576958</v>
      </c>
      <c r="D5" s="223">
        <f t="shared" si="0"/>
        <v>1614.106971237841</v>
      </c>
      <c r="E5" s="223">
        <f t="shared" si="0"/>
        <v>1591.2157194018757</v>
      </c>
      <c r="F5" s="223">
        <f t="shared" si="0"/>
        <v>1467.7926998890953</v>
      </c>
      <c r="G5" s="223">
        <f t="shared" si="0"/>
        <v>1484.7736390383561</v>
      </c>
      <c r="H5" s="223">
        <f t="shared" si="0"/>
        <v>1503.7450396828006</v>
      </c>
      <c r="I5" s="223">
        <f t="shared" si="0"/>
        <v>1486.4337739923844</v>
      </c>
      <c r="J5" s="223">
        <f t="shared" si="0"/>
        <v>1482.1943733610108</v>
      </c>
      <c r="K5" s="223">
        <f t="shared" si="0"/>
        <v>1180.7860091252865</v>
      </c>
      <c r="L5" s="223">
        <f t="shared" si="0"/>
        <v>1262.8823842190973</v>
      </c>
      <c r="M5" s="223">
        <f t="shared" si="0"/>
        <v>1411.2884342796253</v>
      </c>
      <c r="N5" s="223">
        <f t="shared" si="0"/>
        <v>1554.7947619449108</v>
      </c>
      <c r="O5" s="223">
        <f t="shared" si="0"/>
        <v>1807.8987535072583</v>
      </c>
      <c r="P5" s="223">
        <f t="shared" si="0"/>
        <v>1781.7471907867723</v>
      </c>
      <c r="Q5" s="223">
        <f t="shared" si="0"/>
        <v>1866.7681784609931</v>
      </c>
      <c r="R5" s="223">
        <f t="shared" si="0"/>
        <v>1916.903870184236</v>
      </c>
      <c r="S5" s="223">
        <f t="shared" si="0"/>
        <v>2083.5681572484132</v>
      </c>
      <c r="T5" s="223">
        <f t="shared" si="0"/>
        <v>2154.3668285381614</v>
      </c>
      <c r="U5" s="223">
        <f t="shared" si="0"/>
        <v>2175.7484187754308</v>
      </c>
      <c r="V5" s="223">
        <f t="shared" si="0"/>
        <v>2171.5680858370779</v>
      </c>
      <c r="W5" s="223">
        <f t="shared" si="0"/>
        <v>2336.3163042215683</v>
      </c>
      <c r="X5" s="223">
        <f t="shared" si="0"/>
        <v>2157.4334721830373</v>
      </c>
      <c r="Y5" s="223">
        <f t="shared" si="0"/>
        <v>2009.5507464679972</v>
      </c>
    </row>
    <row r="6" spans="1:25" ht="12" customHeight="1" x14ac:dyDescent="0.25">
      <c r="A6" s="173" t="s">
        <v>91</v>
      </c>
      <c r="B6" s="224">
        <v>10.957006463745003</v>
      </c>
      <c r="C6" s="224">
        <v>12.489591874909268</v>
      </c>
      <c r="D6" s="224">
        <v>12.949608490762175</v>
      </c>
      <c r="E6" s="224">
        <v>13.234448214628745</v>
      </c>
      <c r="F6" s="224">
        <v>12.515176914900564</v>
      </c>
      <c r="G6" s="224">
        <v>12.462863001201583</v>
      </c>
      <c r="H6" s="224">
        <v>12.683170827052253</v>
      </c>
      <c r="I6" s="224">
        <v>12.618455427987676</v>
      </c>
      <c r="J6" s="224">
        <v>12.726780407902679</v>
      </c>
      <c r="K6" s="224">
        <v>11.387805279113961</v>
      </c>
      <c r="L6" s="224">
        <v>12.786088387453642</v>
      </c>
      <c r="M6" s="224">
        <v>12.93216880208389</v>
      </c>
      <c r="N6" s="224">
        <v>19.423410426671193</v>
      </c>
      <c r="O6" s="224">
        <v>20.730866047734761</v>
      </c>
      <c r="P6" s="224">
        <v>19.770692700612347</v>
      </c>
      <c r="Q6" s="224">
        <v>20.738407536516306</v>
      </c>
      <c r="R6" s="224">
        <v>21.637706597181669</v>
      </c>
      <c r="S6" s="224">
        <v>22.740470586198803</v>
      </c>
      <c r="T6" s="224">
        <v>24.097777549049223</v>
      </c>
      <c r="U6" s="224">
        <v>25.012663693853781</v>
      </c>
      <c r="V6" s="224">
        <v>24.62822587820348</v>
      </c>
      <c r="W6" s="224">
        <v>26.759013203562304</v>
      </c>
      <c r="X6" s="224">
        <v>25.64233316827772</v>
      </c>
      <c r="Y6" s="224">
        <v>24.487653125762211</v>
      </c>
    </row>
    <row r="7" spans="1:25" ht="12" customHeight="1" x14ac:dyDescent="0.25">
      <c r="A7" s="173" t="s">
        <v>92</v>
      </c>
      <c r="B7" s="224">
        <v>6.0978938003823364</v>
      </c>
      <c r="C7" s="224">
        <v>6.9549527402419846</v>
      </c>
      <c r="D7" s="224">
        <v>6.8322699317243849</v>
      </c>
      <c r="E7" s="224">
        <v>5.6161145425818244</v>
      </c>
      <c r="F7" s="224">
        <v>5.4896128949858998</v>
      </c>
      <c r="G7" s="224">
        <v>5.7289438728421338</v>
      </c>
      <c r="H7" s="224">
        <v>6.0328165330820021</v>
      </c>
      <c r="I7" s="224">
        <v>6.2745561720682224</v>
      </c>
      <c r="J7" s="224">
        <v>6.1103886319166119</v>
      </c>
      <c r="K7" s="224">
        <v>5.4248714168654439</v>
      </c>
      <c r="L7" s="224">
        <v>5.8386192494644984</v>
      </c>
      <c r="M7" s="224">
        <v>5.8365585699237172</v>
      </c>
      <c r="N7" s="224">
        <v>7.9644383374604901</v>
      </c>
      <c r="O7" s="224">
        <v>9.1575595739394604</v>
      </c>
      <c r="P7" s="224">
        <v>9.0730871175501271</v>
      </c>
      <c r="Q7" s="224">
        <v>9.3604718089933119</v>
      </c>
      <c r="R7" s="224">
        <v>9.3599370523255576</v>
      </c>
      <c r="S7" s="224">
        <v>9.6688151326993648</v>
      </c>
      <c r="T7" s="224">
        <v>9.5865560830033871</v>
      </c>
      <c r="U7" s="224">
        <v>9.9112959142124311</v>
      </c>
      <c r="V7" s="224">
        <v>10.049560056823518</v>
      </c>
      <c r="W7" s="224">
        <v>10.950767418966249</v>
      </c>
      <c r="X7" s="224">
        <v>10.721929141430472</v>
      </c>
      <c r="Y7" s="224">
        <v>10.687085492188618</v>
      </c>
    </row>
    <row r="8" spans="1:25" ht="12" customHeight="1" x14ac:dyDescent="0.25">
      <c r="A8" s="173" t="s">
        <v>93</v>
      </c>
      <c r="B8" s="224">
        <v>55.092875187048293</v>
      </c>
      <c r="C8" s="224">
        <v>60.797586925677003</v>
      </c>
      <c r="D8" s="224">
        <v>61.158815732236626</v>
      </c>
      <c r="E8" s="224">
        <v>53.976875032262093</v>
      </c>
      <c r="F8" s="224">
        <v>51.173992206555099</v>
      </c>
      <c r="G8" s="224">
        <v>51.869008307499193</v>
      </c>
      <c r="H8" s="224">
        <v>54.089064313986285</v>
      </c>
      <c r="I8" s="224">
        <v>54.362607140461776</v>
      </c>
      <c r="J8" s="224">
        <v>54.422388587177082</v>
      </c>
      <c r="K8" s="224">
        <v>47.469277981597671</v>
      </c>
      <c r="L8" s="224">
        <v>51.759574179240275</v>
      </c>
      <c r="M8" s="224">
        <v>51.586290844285557</v>
      </c>
      <c r="N8" s="224">
        <v>71.370089434216339</v>
      </c>
      <c r="O8" s="224">
        <v>79.031525141590052</v>
      </c>
      <c r="P8" s="224">
        <v>77.451779625799801</v>
      </c>
      <c r="Q8" s="224">
        <v>80.214175051480751</v>
      </c>
      <c r="R8" s="224">
        <v>81.199311009006607</v>
      </c>
      <c r="S8" s="224">
        <v>85.259824961671825</v>
      </c>
      <c r="T8" s="224">
        <v>84.668494101460226</v>
      </c>
      <c r="U8" s="224">
        <v>87.867266479877784</v>
      </c>
      <c r="V8" s="224">
        <v>88.497307187442416</v>
      </c>
      <c r="W8" s="224">
        <v>95.289861685923512</v>
      </c>
      <c r="X8" s="224">
        <v>92.181107701539645</v>
      </c>
      <c r="Y8" s="224">
        <v>89.449217213950575</v>
      </c>
    </row>
    <row r="9" spans="1:25" ht="12" customHeight="1" x14ac:dyDescent="0.25">
      <c r="A9" s="173" t="s">
        <v>94</v>
      </c>
      <c r="B9" s="224">
        <v>39.278716974887175</v>
      </c>
      <c r="C9" s="224">
        <v>44.304154122402267</v>
      </c>
      <c r="D9" s="224">
        <v>42.68744808615191</v>
      </c>
      <c r="E9" s="224">
        <v>33.636106416269179</v>
      </c>
      <c r="F9" s="224">
        <v>33.008984615592418</v>
      </c>
      <c r="G9" s="224">
        <v>34.223405413924375</v>
      </c>
      <c r="H9" s="224">
        <v>36.242341755994914</v>
      </c>
      <c r="I9" s="224">
        <v>37.885515459107232</v>
      </c>
      <c r="J9" s="224">
        <v>36.867398270285662</v>
      </c>
      <c r="K9" s="224">
        <v>32.505858108390825</v>
      </c>
      <c r="L9" s="224">
        <v>34.844452762237886</v>
      </c>
      <c r="M9" s="224">
        <v>34.240047507559723</v>
      </c>
      <c r="N9" s="224">
        <v>46.807069963934332</v>
      </c>
      <c r="O9" s="224">
        <v>54.656499591120443</v>
      </c>
      <c r="P9" s="224">
        <v>53.492860216415721</v>
      </c>
      <c r="Q9" s="224">
        <v>54.929877657177734</v>
      </c>
      <c r="R9" s="224">
        <v>54.327705969564832</v>
      </c>
      <c r="S9" s="224">
        <v>56.506878017569335</v>
      </c>
      <c r="T9" s="224">
        <v>55.182275106399956</v>
      </c>
      <c r="U9" s="224">
        <v>57.864940233271867</v>
      </c>
      <c r="V9" s="224">
        <v>59.163804849089644</v>
      </c>
      <c r="W9" s="224">
        <v>64.702254617350576</v>
      </c>
      <c r="X9" s="224">
        <v>63.298820280800875</v>
      </c>
      <c r="Y9" s="224">
        <v>62.559031458642501</v>
      </c>
    </row>
    <row r="10" spans="1:25" ht="12" customHeight="1" x14ac:dyDescent="0.25">
      <c r="A10" s="36" t="s">
        <v>95</v>
      </c>
      <c r="B10" s="225">
        <f t="shared" ref="B10:Y10" si="1">SUM(B11:B15)</f>
        <v>37.355446895293753</v>
      </c>
      <c r="C10" s="225">
        <f t="shared" si="1"/>
        <v>41.798424361287616</v>
      </c>
      <c r="D10" s="225">
        <f t="shared" si="1"/>
        <v>42.401107841678062</v>
      </c>
      <c r="E10" s="225">
        <f t="shared" si="1"/>
        <v>40.496446313573465</v>
      </c>
      <c r="F10" s="225">
        <f t="shared" si="1"/>
        <v>37.215588837785191</v>
      </c>
      <c r="G10" s="225">
        <f t="shared" si="1"/>
        <v>37.357496851197311</v>
      </c>
      <c r="H10" s="225">
        <f t="shared" si="1"/>
        <v>37.757108242071872</v>
      </c>
      <c r="I10" s="225">
        <f t="shared" si="1"/>
        <v>37.04829387181789</v>
      </c>
      <c r="J10" s="225">
        <f t="shared" si="1"/>
        <v>37.220645773705314</v>
      </c>
      <c r="K10" s="225">
        <f t="shared" si="1"/>
        <v>32.056257893041519</v>
      </c>
      <c r="L10" s="225">
        <f t="shared" si="1"/>
        <v>34.557133148829109</v>
      </c>
      <c r="M10" s="225">
        <f t="shared" si="1"/>
        <v>35.679636485424552</v>
      </c>
      <c r="N10" s="225">
        <f t="shared" si="1"/>
        <v>45.87428425258409</v>
      </c>
      <c r="O10" s="225">
        <f t="shared" si="1"/>
        <v>52.628706202713595</v>
      </c>
      <c r="P10" s="225">
        <f t="shared" si="1"/>
        <v>52.058867363569377</v>
      </c>
      <c r="Q10" s="225">
        <f t="shared" si="1"/>
        <v>53.905673167373628</v>
      </c>
      <c r="R10" s="225">
        <f t="shared" si="1"/>
        <v>54.824034447494235</v>
      </c>
      <c r="S10" s="225">
        <f t="shared" si="1"/>
        <v>59.083304475657492</v>
      </c>
      <c r="T10" s="225">
        <f t="shared" si="1"/>
        <v>59.788502184272332</v>
      </c>
      <c r="U10" s="225">
        <f t="shared" si="1"/>
        <v>60.945567702920904</v>
      </c>
      <c r="V10" s="225">
        <f t="shared" si="1"/>
        <v>61.270096745611447</v>
      </c>
      <c r="W10" s="225">
        <f t="shared" si="1"/>
        <v>66.376117318951657</v>
      </c>
      <c r="X10" s="225">
        <f t="shared" si="1"/>
        <v>67.188462721161471</v>
      </c>
      <c r="Y10" s="225">
        <f t="shared" si="1"/>
        <v>69.069094177315066</v>
      </c>
    </row>
    <row r="11" spans="1:25" ht="12" customHeight="1" x14ac:dyDescent="0.25">
      <c r="A11" s="37" t="s">
        <v>82</v>
      </c>
      <c r="B11" s="226">
        <v>0.11973496292351202</v>
      </c>
      <c r="C11" s="226">
        <v>0.13995824778773752</v>
      </c>
      <c r="D11" s="226">
        <v>0.10109969327769788</v>
      </c>
      <c r="E11" s="226">
        <v>0.14405403396592317</v>
      </c>
      <c r="F11" s="226">
        <v>0.15312696145606619</v>
      </c>
      <c r="G11" s="226">
        <v>0.19088858223042587</v>
      </c>
      <c r="H11" s="226">
        <v>0.15264884299214854</v>
      </c>
      <c r="I11" s="226">
        <v>0.14629139874109676</v>
      </c>
      <c r="J11" s="226">
        <v>0.17600109459660074</v>
      </c>
      <c r="K11" s="226">
        <v>0.10910351671183799</v>
      </c>
      <c r="L11" s="226">
        <v>9.8839527643525896E-2</v>
      </c>
      <c r="M11" s="226">
        <v>1.6849766248953206</v>
      </c>
      <c r="N11" s="226">
        <v>0.52544151915249127</v>
      </c>
      <c r="O11" s="226">
        <v>0.80456046138061232</v>
      </c>
      <c r="P11" s="226">
        <v>1.0379061505526739</v>
      </c>
      <c r="Q11" s="226">
        <v>1.2057097447798855</v>
      </c>
      <c r="R11" s="226">
        <v>1.3899941806325755</v>
      </c>
      <c r="S11" s="226">
        <v>1.5908280740013523</v>
      </c>
      <c r="T11" s="226">
        <v>1.873661494866947</v>
      </c>
      <c r="U11" s="226">
        <v>1.5829958951891987</v>
      </c>
      <c r="V11" s="226">
        <v>1.8381738284018243</v>
      </c>
      <c r="W11" s="226">
        <v>1.8850769660165112</v>
      </c>
      <c r="X11" s="226">
        <v>1.6005657169336787</v>
      </c>
      <c r="Y11" s="226">
        <v>1.3466889713623318</v>
      </c>
    </row>
    <row r="12" spans="1:25" ht="12" customHeight="1" x14ac:dyDescent="0.25">
      <c r="A12" s="37" t="s">
        <v>73</v>
      </c>
      <c r="B12" s="226">
        <v>27.008403640500063</v>
      </c>
      <c r="C12" s="226">
        <v>29.903150511891425</v>
      </c>
      <c r="D12" s="226">
        <v>30.147171123895266</v>
      </c>
      <c r="E12" s="226">
        <v>28.532791375012302</v>
      </c>
      <c r="F12" s="226">
        <v>23.468389186022048</v>
      </c>
      <c r="G12" s="226">
        <v>24.53418001090904</v>
      </c>
      <c r="H12" s="226">
        <v>24.166210806572867</v>
      </c>
      <c r="I12" s="226">
        <v>23.622979188500725</v>
      </c>
      <c r="J12" s="226">
        <v>22.91417298931681</v>
      </c>
      <c r="K12" s="226">
        <v>16.950067583276557</v>
      </c>
      <c r="L12" s="226">
        <v>16.054613809038127</v>
      </c>
      <c r="M12" s="226">
        <v>18.446566318293673</v>
      </c>
      <c r="N12" s="226">
        <v>10.083130391599399</v>
      </c>
      <c r="O12" s="226">
        <v>23.555931246437993</v>
      </c>
      <c r="P12" s="226">
        <v>23.931668352702886</v>
      </c>
      <c r="Q12" s="226">
        <v>23.2133030103696</v>
      </c>
      <c r="R12" s="226">
        <v>22.826686314711772</v>
      </c>
      <c r="S12" s="226">
        <v>25.525686150009541</v>
      </c>
      <c r="T12" s="226">
        <v>26.477003144428853</v>
      </c>
      <c r="U12" s="226">
        <v>25.459448488245123</v>
      </c>
      <c r="V12" s="226">
        <v>25.38132168692427</v>
      </c>
      <c r="W12" s="226">
        <v>27.093402238619664</v>
      </c>
      <c r="X12" s="226">
        <v>21.187811260317424</v>
      </c>
      <c r="Y12" s="226">
        <v>19.156571071985034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1.294684499342964</v>
      </c>
      <c r="F13" s="226">
        <v>1.2607456126544456</v>
      </c>
      <c r="G13" s="226">
        <v>1.3090867512467093</v>
      </c>
      <c r="H13" s="226">
        <v>1.0732720483817235</v>
      </c>
      <c r="I13" s="226">
        <v>0.93605470480318953</v>
      </c>
      <c r="J13" s="226">
        <v>0.95244391411268625</v>
      </c>
      <c r="K13" s="226">
        <v>0.87124245854925619</v>
      </c>
      <c r="L13" s="226">
        <v>1.0172266460333017</v>
      </c>
      <c r="M13" s="226">
        <v>1.0696485658210162</v>
      </c>
      <c r="N13" s="226">
        <v>0.95046176711387342</v>
      </c>
      <c r="O13" s="226">
        <v>1.051577730334218</v>
      </c>
      <c r="P13" s="226">
        <v>0.9657233926762403</v>
      </c>
      <c r="Q13" s="226">
        <v>1.1173282902233992</v>
      </c>
      <c r="R13" s="226">
        <v>1.0563706570841727</v>
      </c>
      <c r="S13" s="226">
        <v>1.5947123342993657</v>
      </c>
      <c r="T13" s="226">
        <v>1.1775055700057662</v>
      </c>
      <c r="U13" s="226">
        <v>1.1435954512593856</v>
      </c>
      <c r="V13" s="226">
        <v>1.1860370092000834</v>
      </c>
      <c r="W13" s="226">
        <v>1.4296752299886364</v>
      </c>
      <c r="X13" s="226">
        <v>1.3873579446131936</v>
      </c>
      <c r="Y13" s="226">
        <v>1.0292158267084033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1.2023006601040807</v>
      </c>
      <c r="T14" s="226">
        <v>0.7305426368144855</v>
      </c>
      <c r="U14" s="226">
        <v>0.92140165008482633</v>
      </c>
      <c r="V14" s="226">
        <v>2.2324527217402341</v>
      </c>
      <c r="W14" s="226">
        <v>2.7577881544278311</v>
      </c>
      <c r="X14" s="226">
        <v>10.905870449010973</v>
      </c>
      <c r="Y14" s="226">
        <v>18.073063632865306</v>
      </c>
    </row>
    <row r="15" spans="1:25" ht="12" customHeight="1" x14ac:dyDescent="0.25">
      <c r="A15" s="38" t="s">
        <v>40</v>
      </c>
      <c r="B15" s="227">
        <v>10.227308291870177</v>
      </c>
      <c r="C15" s="227">
        <v>11.755315601608451</v>
      </c>
      <c r="D15" s="227">
        <v>12.1528370245051</v>
      </c>
      <c r="E15" s="227">
        <v>10.524916405252277</v>
      </c>
      <c r="F15" s="227">
        <v>12.333327077652628</v>
      </c>
      <c r="G15" s="227">
        <v>11.323341506811133</v>
      </c>
      <c r="H15" s="227">
        <v>12.364976544125131</v>
      </c>
      <c r="I15" s="227">
        <v>12.342968579772883</v>
      </c>
      <c r="J15" s="227">
        <v>13.178027775679221</v>
      </c>
      <c r="K15" s="227">
        <v>14.125844334503867</v>
      </c>
      <c r="L15" s="227">
        <v>17.386453166114151</v>
      </c>
      <c r="M15" s="227">
        <v>14.478444976414545</v>
      </c>
      <c r="N15" s="227">
        <v>34.315250574718327</v>
      </c>
      <c r="O15" s="227">
        <v>27.216636764560775</v>
      </c>
      <c r="P15" s="227">
        <v>26.123569467637584</v>
      </c>
      <c r="Q15" s="227">
        <v>28.369332122000745</v>
      </c>
      <c r="R15" s="227">
        <v>29.550983295065713</v>
      </c>
      <c r="S15" s="227">
        <v>29.169777257243155</v>
      </c>
      <c r="T15" s="227">
        <v>29.529789338156277</v>
      </c>
      <c r="U15" s="227">
        <v>31.838126218142371</v>
      </c>
      <c r="V15" s="227">
        <v>30.632111499345033</v>
      </c>
      <c r="W15" s="227">
        <v>33.210174729899016</v>
      </c>
      <c r="X15" s="227">
        <v>32.106857350286205</v>
      </c>
      <c r="Y15" s="227">
        <v>29.463554674393997</v>
      </c>
    </row>
    <row r="16" spans="1:25" ht="12" customHeight="1" x14ac:dyDescent="0.25">
      <c r="A16" s="39" t="s">
        <v>97</v>
      </c>
      <c r="B16" s="228">
        <f t="shared" ref="B16:Y16" si="2">SUM(B17:B26)</f>
        <v>562.0076632770265</v>
      </c>
      <c r="C16" s="228">
        <f t="shared" si="2"/>
        <v>592.11602161464998</v>
      </c>
      <c r="D16" s="228">
        <f t="shared" si="2"/>
        <v>583.20151962743682</v>
      </c>
      <c r="E16" s="228">
        <f t="shared" si="2"/>
        <v>560.13475587229129</v>
      </c>
      <c r="F16" s="228">
        <f t="shared" si="2"/>
        <v>490.03558897584702</v>
      </c>
      <c r="G16" s="228">
        <f t="shared" si="2"/>
        <v>501.78638752124778</v>
      </c>
      <c r="H16" s="228">
        <f t="shared" si="2"/>
        <v>509.97089216613779</v>
      </c>
      <c r="I16" s="228">
        <f t="shared" si="2"/>
        <v>498.24859147505117</v>
      </c>
      <c r="J16" s="228">
        <f t="shared" si="2"/>
        <v>492.49520652561745</v>
      </c>
      <c r="K16" s="228">
        <f t="shared" si="2"/>
        <v>406.71369897320778</v>
      </c>
      <c r="L16" s="228">
        <f t="shared" si="2"/>
        <v>414.56013366744924</v>
      </c>
      <c r="M16" s="228">
        <f t="shared" si="2"/>
        <v>517.93038059256344</v>
      </c>
      <c r="N16" s="228">
        <f t="shared" si="2"/>
        <v>513.66056357451544</v>
      </c>
      <c r="O16" s="228">
        <f t="shared" si="2"/>
        <v>665.78282883887982</v>
      </c>
      <c r="P16" s="228">
        <f t="shared" si="2"/>
        <v>648.847138527119</v>
      </c>
      <c r="Q16" s="228">
        <f t="shared" si="2"/>
        <v>678.47915485232966</v>
      </c>
      <c r="R16" s="228">
        <f t="shared" si="2"/>
        <v>686.31636101621427</v>
      </c>
      <c r="S16" s="228">
        <f t="shared" si="2"/>
        <v>764.15779751795435</v>
      </c>
      <c r="T16" s="228">
        <f t="shared" si="2"/>
        <v>771.43901478184466</v>
      </c>
      <c r="U16" s="228">
        <f t="shared" si="2"/>
        <v>770.4302001099602</v>
      </c>
      <c r="V16" s="228">
        <f t="shared" si="2"/>
        <v>796.8018607831475</v>
      </c>
      <c r="W16" s="228">
        <f t="shared" si="2"/>
        <v>862.38747330748231</v>
      </c>
      <c r="X16" s="228">
        <f t="shared" si="2"/>
        <v>789.08305423882166</v>
      </c>
      <c r="Y16" s="228">
        <f t="shared" si="2"/>
        <v>764.69895822148624</v>
      </c>
    </row>
    <row r="17" spans="1:25" ht="12" customHeight="1" x14ac:dyDescent="0.25">
      <c r="A17" s="46" t="s">
        <v>28</v>
      </c>
      <c r="B17" s="229">
        <v>2.9522361505296111</v>
      </c>
      <c r="C17" s="229">
        <v>4.4215058785049246</v>
      </c>
      <c r="D17" s="229">
        <v>4.9686114452459735</v>
      </c>
      <c r="E17" s="229">
        <v>3.8067041224193079</v>
      </c>
      <c r="F17" s="229">
        <v>4.7280418191980953</v>
      </c>
      <c r="G17" s="229">
        <v>4.124048394440357</v>
      </c>
      <c r="H17" s="229">
        <v>3.5046603615626779</v>
      </c>
      <c r="I17" s="229">
        <v>2.8133154256807513</v>
      </c>
      <c r="J17" s="229">
        <v>2.3685603241625017</v>
      </c>
      <c r="K17" s="229">
        <v>1.8515899373638183</v>
      </c>
      <c r="L17" s="229">
        <v>1.8673950290843229</v>
      </c>
      <c r="M17" s="229">
        <v>1.7647616361373468</v>
      </c>
      <c r="N17" s="229">
        <v>1.8360758230389564</v>
      </c>
      <c r="O17" s="229">
        <v>1.7014664597027518</v>
      </c>
      <c r="P17" s="229">
        <v>1.5329391179115655</v>
      </c>
      <c r="Q17" s="229">
        <v>1.5224476588012881</v>
      </c>
      <c r="R17" s="229">
        <v>9.620514494880501</v>
      </c>
      <c r="S17" s="229">
        <v>39.516060220881265</v>
      </c>
      <c r="T17" s="229">
        <v>31.339100887936667</v>
      </c>
      <c r="U17" s="229">
        <v>27.924262386563118</v>
      </c>
      <c r="V17" s="229">
        <v>22.538916419035981</v>
      </c>
      <c r="W17" s="229">
        <v>15.769376602465554</v>
      </c>
      <c r="X17" s="229">
        <v>18.345573482271323</v>
      </c>
      <c r="Y17" s="229">
        <v>13.870214095497875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2.0373514932689174</v>
      </c>
      <c r="C19" s="229">
        <v>3.185927232852853</v>
      </c>
      <c r="D19" s="229">
        <v>5.2418960567189332</v>
      </c>
      <c r="E19" s="229">
        <v>2.1897893848710321</v>
      </c>
      <c r="F19" s="229">
        <v>3.5942034185487799</v>
      </c>
      <c r="G19" s="229">
        <v>3.3015842083613154</v>
      </c>
      <c r="H19" s="229">
        <v>2.8595725854069394</v>
      </c>
      <c r="I19" s="229">
        <v>2.4717615787102827</v>
      </c>
      <c r="J19" s="229">
        <v>2.8783507617560664</v>
      </c>
      <c r="K19" s="229">
        <v>2.8145046818761146</v>
      </c>
      <c r="L19" s="229">
        <v>2.4673865528652161</v>
      </c>
      <c r="M19" s="229">
        <v>9.1717593624408646</v>
      </c>
      <c r="N19" s="229">
        <v>9.2045130021017396</v>
      </c>
      <c r="O19" s="229">
        <v>17.450658389382234</v>
      </c>
      <c r="P19" s="229">
        <v>31.765529323593437</v>
      </c>
      <c r="Q19" s="229">
        <v>27.574877123950877</v>
      </c>
      <c r="R19" s="229">
        <v>21.158230213793736</v>
      </c>
      <c r="S19" s="229">
        <v>24.343044554771357</v>
      </c>
      <c r="T19" s="229">
        <v>23.223570923589513</v>
      </c>
      <c r="U19" s="229">
        <v>23.198342268813061</v>
      </c>
      <c r="V19" s="229">
        <v>23.361260999422157</v>
      </c>
      <c r="W19" s="229">
        <v>25.418415943589281</v>
      </c>
      <c r="X19" s="229">
        <v>23.261976861884509</v>
      </c>
      <c r="Y19" s="229">
        <v>23.779124675952556</v>
      </c>
    </row>
    <row r="20" spans="1:25" ht="12" customHeight="1" x14ac:dyDescent="0.25">
      <c r="A20" s="46" t="s">
        <v>82</v>
      </c>
      <c r="B20" s="229">
        <v>1.4180319224366447</v>
      </c>
      <c r="C20" s="229">
        <v>1.3847152725762564</v>
      </c>
      <c r="D20" s="229">
        <v>1.208560137570464</v>
      </c>
      <c r="E20" s="229">
        <v>1.9116000769841879</v>
      </c>
      <c r="F20" s="229">
        <v>1.2111593516407027</v>
      </c>
      <c r="G20" s="229">
        <v>1.4328408252822873</v>
      </c>
      <c r="H20" s="229">
        <v>1.2380960772305005</v>
      </c>
      <c r="I20" s="229">
        <v>1.4941800245285872</v>
      </c>
      <c r="J20" s="229">
        <v>1.5424366078355507</v>
      </c>
      <c r="K20" s="229">
        <v>0.80445379806035766</v>
      </c>
      <c r="L20" s="229">
        <v>0.75882586225878146</v>
      </c>
      <c r="M20" s="229">
        <v>12.014030957071588</v>
      </c>
      <c r="N20" s="229">
        <v>8.0101511438763175</v>
      </c>
      <c r="O20" s="229">
        <v>6.6994254715875927</v>
      </c>
      <c r="P20" s="229">
        <v>7.2631974129375063</v>
      </c>
      <c r="Q20" s="229">
        <v>9.4009029750471953</v>
      </c>
      <c r="R20" s="229">
        <v>10.75911474386473</v>
      </c>
      <c r="S20" s="229">
        <v>11.837846698187306</v>
      </c>
      <c r="T20" s="229">
        <v>13.668301828617066</v>
      </c>
      <c r="U20" s="229">
        <v>13.477851437402551</v>
      </c>
      <c r="V20" s="229">
        <v>14.517707821107463</v>
      </c>
      <c r="W20" s="229">
        <v>15.056767639233906</v>
      </c>
      <c r="X20" s="229">
        <v>15.114682943107358</v>
      </c>
      <c r="Y20" s="229">
        <v>13.516123009906568</v>
      </c>
    </row>
    <row r="21" spans="1:25" ht="12" customHeight="1" x14ac:dyDescent="0.25">
      <c r="A21" s="46" t="s">
        <v>32</v>
      </c>
      <c r="B21" s="229">
        <v>30.152501917752222</v>
      </c>
      <c r="C21" s="229">
        <v>32.54018480884104</v>
      </c>
      <c r="D21" s="229">
        <v>24.121289248013547</v>
      </c>
      <c r="E21" s="229">
        <v>14.54206109816759</v>
      </c>
      <c r="F21" s="229">
        <v>23.520933698007635</v>
      </c>
      <c r="G21" s="229">
        <v>19.421427123241671</v>
      </c>
      <c r="H21" s="229">
        <v>14.251007839907846</v>
      </c>
      <c r="I21" s="229">
        <v>11.541987196016809</v>
      </c>
      <c r="J21" s="229">
        <v>4.529580382091039</v>
      </c>
      <c r="K21" s="229">
        <v>4.5893120287414888</v>
      </c>
      <c r="L21" s="229">
        <v>2.2545587064495662</v>
      </c>
      <c r="M21" s="229">
        <v>2.2061692650267348</v>
      </c>
      <c r="N21" s="229">
        <v>2.3082160020434928</v>
      </c>
      <c r="O21" s="229">
        <v>2.4467281365567128</v>
      </c>
      <c r="P21" s="229">
        <v>2.4287138069037257</v>
      </c>
      <c r="Q21" s="229">
        <v>1.2165490433431418</v>
      </c>
      <c r="R21" s="229">
        <v>0.63978176915183138</v>
      </c>
      <c r="S21" s="229">
        <v>0.79954486927028423</v>
      </c>
      <c r="T21" s="229">
        <v>6.0048840990984363E-2</v>
      </c>
      <c r="U21" s="229">
        <v>5.9438159354863067E-2</v>
      </c>
      <c r="V21" s="229">
        <v>0.13431918173689134</v>
      </c>
      <c r="W21" s="229">
        <v>0.11903141256564061</v>
      </c>
      <c r="X21" s="229">
        <v>6.0626489134350398E-2</v>
      </c>
      <c r="Y21" s="229">
        <v>6.1770564138384693E-2</v>
      </c>
    </row>
    <row r="22" spans="1:25" ht="12" customHeight="1" x14ac:dyDescent="0.25">
      <c r="A22" s="46" t="s">
        <v>33</v>
      </c>
      <c r="B22" s="229">
        <v>0</v>
      </c>
      <c r="C22" s="229">
        <v>0</v>
      </c>
      <c r="D22" s="229">
        <v>0.63821503258113843</v>
      </c>
      <c r="E22" s="229">
        <v>0.94175106691036248</v>
      </c>
      <c r="F22" s="229">
        <v>1.2349863809527528</v>
      </c>
      <c r="G22" s="229">
        <v>2.2480902654987758</v>
      </c>
      <c r="H22" s="229">
        <v>1.8446726193463512</v>
      </c>
      <c r="I22" s="229">
        <v>2.3601578494778286</v>
      </c>
      <c r="J22" s="229">
        <v>6.3584257389130361</v>
      </c>
      <c r="K22" s="229">
        <v>1.970052907132358</v>
      </c>
      <c r="L22" s="229">
        <v>1.761258845424861</v>
      </c>
      <c r="M22" s="229">
        <v>111.66281491466421</v>
      </c>
      <c r="N22" s="229">
        <v>104.24681502139936</v>
      </c>
      <c r="O22" s="229">
        <v>116.46475500297161</v>
      </c>
      <c r="P22" s="229">
        <v>90.105913969146755</v>
      </c>
      <c r="Q22" s="229">
        <v>112.03281545726394</v>
      </c>
      <c r="R22" s="229">
        <v>102.70888452319593</v>
      </c>
      <c r="S22" s="229">
        <v>117.90753785624328</v>
      </c>
      <c r="T22" s="229">
        <v>120.13155285173058</v>
      </c>
      <c r="U22" s="229">
        <v>104.54850154793026</v>
      </c>
      <c r="V22" s="229">
        <v>125.99865176984662</v>
      </c>
      <c r="W22" s="229">
        <v>130.92421742013602</v>
      </c>
      <c r="X22" s="229">
        <v>105.58392578388096</v>
      </c>
      <c r="Y22" s="229">
        <v>109.29310566653095</v>
      </c>
    </row>
    <row r="23" spans="1:25" ht="12" customHeight="1" x14ac:dyDescent="0.25">
      <c r="A23" s="46" t="s">
        <v>73</v>
      </c>
      <c r="B23" s="229">
        <v>232.06679107608224</v>
      </c>
      <c r="C23" s="229">
        <v>271.9665569924652</v>
      </c>
      <c r="D23" s="229">
        <v>284.53751916101169</v>
      </c>
      <c r="E23" s="229">
        <v>266.81112730568174</v>
      </c>
      <c r="F23" s="229">
        <v>245.58211026694931</v>
      </c>
      <c r="G23" s="229">
        <v>242.22178990968899</v>
      </c>
      <c r="H23" s="229">
        <v>247.2443320002721</v>
      </c>
      <c r="I23" s="229">
        <v>243.22553607551544</v>
      </c>
      <c r="J23" s="229">
        <v>244.01619940065387</v>
      </c>
      <c r="K23" s="229">
        <v>183.20160572219669</v>
      </c>
      <c r="L23" s="229">
        <v>217.40670369205293</v>
      </c>
      <c r="M23" s="229">
        <v>207.17083951580614</v>
      </c>
      <c r="N23" s="229">
        <v>190.49345601521591</v>
      </c>
      <c r="O23" s="229">
        <v>268.96400979548486</v>
      </c>
      <c r="P23" s="229">
        <v>278.28970183674585</v>
      </c>
      <c r="Q23" s="229">
        <v>278.67656139564724</v>
      </c>
      <c r="R23" s="229">
        <v>266.61747608651615</v>
      </c>
      <c r="S23" s="229">
        <v>291.36799052334732</v>
      </c>
      <c r="T23" s="229">
        <v>305.71039154272228</v>
      </c>
      <c r="U23" s="229">
        <v>298.65095596747062</v>
      </c>
      <c r="V23" s="229">
        <v>299.56048917151384</v>
      </c>
      <c r="W23" s="229">
        <v>323.39250936067867</v>
      </c>
      <c r="X23" s="229">
        <v>295.93622298503175</v>
      </c>
      <c r="Y23" s="229">
        <v>288.81550008574152</v>
      </c>
    </row>
    <row r="24" spans="1:25" ht="12" customHeight="1" x14ac:dyDescent="0.25">
      <c r="A24" s="46" t="s">
        <v>36</v>
      </c>
      <c r="B24" s="229">
        <v>3.1054365942816</v>
      </c>
      <c r="C24" s="229">
        <v>2.3594214621031186</v>
      </c>
      <c r="D24" s="229">
        <v>1.8899441039009282</v>
      </c>
      <c r="E24" s="229">
        <v>2.2610902387033929</v>
      </c>
      <c r="F24" s="229">
        <v>2.9185832463004262</v>
      </c>
      <c r="G24" s="229">
        <v>2.1457835399389467</v>
      </c>
      <c r="H24" s="229">
        <v>3.3522278450809759</v>
      </c>
      <c r="I24" s="229">
        <v>4.2548872184748774</v>
      </c>
      <c r="J24" s="229">
        <v>3.8662475184494403</v>
      </c>
      <c r="K24" s="229">
        <v>1.9804202823439747</v>
      </c>
      <c r="L24" s="229">
        <v>3.2638010563184676</v>
      </c>
      <c r="M24" s="229">
        <v>3.5054509356804093</v>
      </c>
      <c r="N24" s="229">
        <v>3.0930965407487512</v>
      </c>
      <c r="O24" s="229">
        <v>1.2768947727513211</v>
      </c>
      <c r="P24" s="229">
        <v>0.53944505071593063</v>
      </c>
      <c r="Q24" s="229">
        <v>0.77852233597819009</v>
      </c>
      <c r="R24" s="229">
        <v>0.33779037207995721</v>
      </c>
      <c r="S24" s="229">
        <v>0.43141245301238312</v>
      </c>
      <c r="T24" s="229">
        <v>0.35280499377351154</v>
      </c>
      <c r="U24" s="229">
        <v>0.30856738451324567</v>
      </c>
      <c r="V24" s="229">
        <v>0.17643691932800279</v>
      </c>
      <c r="W24" s="229">
        <v>0.22270541280808451</v>
      </c>
      <c r="X24" s="229">
        <v>5.9088750555475779E-2</v>
      </c>
      <c r="Y24" s="229">
        <v>0</v>
      </c>
    </row>
    <row r="25" spans="1:25" ht="12" customHeight="1" x14ac:dyDescent="0.25">
      <c r="A25" s="46" t="s">
        <v>38</v>
      </c>
      <c r="B25" s="229">
        <v>25.03694864001984</v>
      </c>
      <c r="C25" s="229">
        <v>22.615889610778066</v>
      </c>
      <c r="D25" s="229">
        <v>25.437575597875767</v>
      </c>
      <c r="E25" s="229">
        <v>23.382644938902487</v>
      </c>
      <c r="F25" s="229">
        <v>21.564269059941413</v>
      </c>
      <c r="G25" s="229">
        <v>24.441448981261008</v>
      </c>
      <c r="H25" s="229">
        <v>29.479117023258553</v>
      </c>
      <c r="I25" s="229">
        <v>33.247054301257506</v>
      </c>
      <c r="J25" s="229">
        <v>30.119551382548874</v>
      </c>
      <c r="K25" s="229">
        <v>25.40729293585072</v>
      </c>
      <c r="L25" s="229">
        <v>21.704635441534091</v>
      </c>
      <c r="M25" s="229">
        <v>21.192857281312062</v>
      </c>
      <c r="N25" s="229">
        <v>24.142663456546366</v>
      </c>
      <c r="O25" s="229">
        <v>37.332718307544624</v>
      </c>
      <c r="P25" s="229">
        <v>44.010390610401942</v>
      </c>
      <c r="Q25" s="229">
        <v>44.824281651393868</v>
      </c>
      <c r="R25" s="229">
        <v>50.867952889045377</v>
      </c>
      <c r="S25" s="229">
        <v>67.646696849979762</v>
      </c>
      <c r="T25" s="229">
        <v>82.899548217339444</v>
      </c>
      <c r="U25" s="229">
        <v>98.477164250113731</v>
      </c>
      <c r="V25" s="229">
        <v>104.62570306436854</v>
      </c>
      <c r="W25" s="229">
        <v>122.53746690247966</v>
      </c>
      <c r="X25" s="229">
        <v>119.35056913033979</v>
      </c>
      <c r="Y25" s="229">
        <v>124.40885252376032</v>
      </c>
    </row>
    <row r="26" spans="1:25" ht="12" customHeight="1" x14ac:dyDescent="0.25">
      <c r="A26" s="46" t="s">
        <v>39</v>
      </c>
      <c r="B26" s="229">
        <v>265.23836548265547</v>
      </c>
      <c r="C26" s="229">
        <v>253.64182035652851</v>
      </c>
      <c r="D26" s="229">
        <v>235.15790884451843</v>
      </c>
      <c r="E26" s="229">
        <v>244.28798763965119</v>
      </c>
      <c r="F26" s="229">
        <v>185.68130173430791</v>
      </c>
      <c r="G26" s="229">
        <v>202.44937427353446</v>
      </c>
      <c r="H26" s="229">
        <v>206.19720581407188</v>
      </c>
      <c r="I26" s="229">
        <v>196.83971180538904</v>
      </c>
      <c r="J26" s="229">
        <v>196.81585440920708</v>
      </c>
      <c r="K26" s="229">
        <v>184.09446667964224</v>
      </c>
      <c r="L26" s="229">
        <v>163.07556848146103</v>
      </c>
      <c r="M26" s="229">
        <v>149.24169672442409</v>
      </c>
      <c r="N26" s="229">
        <v>170.32557656954455</v>
      </c>
      <c r="O26" s="229">
        <v>213.44617250289812</v>
      </c>
      <c r="P26" s="229">
        <v>192.91130739876232</v>
      </c>
      <c r="Q26" s="229">
        <v>202.45219721090396</v>
      </c>
      <c r="R26" s="229">
        <v>223.60661592368601</v>
      </c>
      <c r="S26" s="229">
        <v>210.30766349226144</v>
      </c>
      <c r="T26" s="229">
        <v>194.05369469514457</v>
      </c>
      <c r="U26" s="229">
        <v>203.78511670779881</v>
      </c>
      <c r="V26" s="229">
        <v>205.88837543678801</v>
      </c>
      <c r="W26" s="229">
        <v>228.94698261352553</v>
      </c>
      <c r="X26" s="229">
        <v>211.37038781261612</v>
      </c>
      <c r="Y26" s="229">
        <v>190.95426759995809</v>
      </c>
    </row>
    <row r="27" spans="1:25" ht="12" customHeight="1" x14ac:dyDescent="0.25">
      <c r="A27" s="39" t="s">
        <v>98</v>
      </c>
      <c r="B27" s="228">
        <f t="shared" ref="B27:Y27" si="3">SUM(B28:B37)</f>
        <v>796.61673342223605</v>
      </c>
      <c r="C27" s="228">
        <f t="shared" si="3"/>
        <v>832.06357261852781</v>
      </c>
      <c r="D27" s="228">
        <f t="shared" si="3"/>
        <v>864.87620152785098</v>
      </c>
      <c r="E27" s="228">
        <f t="shared" si="3"/>
        <v>884.12097301026915</v>
      </c>
      <c r="F27" s="228">
        <f t="shared" si="3"/>
        <v>838.35375544342901</v>
      </c>
      <c r="G27" s="228">
        <f t="shared" si="3"/>
        <v>841.34553407044382</v>
      </c>
      <c r="H27" s="228">
        <f t="shared" si="3"/>
        <v>846.96964584447551</v>
      </c>
      <c r="I27" s="228">
        <f t="shared" si="3"/>
        <v>839.9957544458905</v>
      </c>
      <c r="J27" s="228">
        <f t="shared" si="3"/>
        <v>842.351565164406</v>
      </c>
      <c r="K27" s="228">
        <f t="shared" si="3"/>
        <v>645.22823947306927</v>
      </c>
      <c r="L27" s="228">
        <f t="shared" si="3"/>
        <v>708.5363828244225</v>
      </c>
      <c r="M27" s="228">
        <f t="shared" si="3"/>
        <v>753.08335147778439</v>
      </c>
      <c r="N27" s="228">
        <f t="shared" si="3"/>
        <v>849.69490595552884</v>
      </c>
      <c r="O27" s="228">
        <f t="shared" si="3"/>
        <v>925.91076811128028</v>
      </c>
      <c r="P27" s="228">
        <f t="shared" si="3"/>
        <v>921.05276523570592</v>
      </c>
      <c r="Q27" s="228">
        <f t="shared" si="3"/>
        <v>969.14041838712183</v>
      </c>
      <c r="R27" s="228">
        <f t="shared" si="3"/>
        <v>1009.2388140924488</v>
      </c>
      <c r="S27" s="228">
        <f t="shared" si="3"/>
        <v>1086.151066556662</v>
      </c>
      <c r="T27" s="228">
        <f t="shared" si="3"/>
        <v>1149.6042087321316</v>
      </c>
      <c r="U27" s="228">
        <f t="shared" si="3"/>
        <v>1163.7164846413339</v>
      </c>
      <c r="V27" s="228">
        <f t="shared" si="3"/>
        <v>1131.15723033676</v>
      </c>
      <c r="W27" s="228">
        <f t="shared" si="3"/>
        <v>1209.8508166693321</v>
      </c>
      <c r="X27" s="228">
        <f t="shared" si="3"/>
        <v>1109.3177649310057</v>
      </c>
      <c r="Y27" s="228">
        <f t="shared" si="3"/>
        <v>988.59970677865203</v>
      </c>
    </row>
    <row r="28" spans="1:25" ht="12" customHeight="1" x14ac:dyDescent="0.25">
      <c r="A28" s="18" t="s">
        <v>28</v>
      </c>
      <c r="B28" s="230">
        <v>31.21138391523704</v>
      </c>
      <c r="C28" s="230">
        <v>39.713537021169238</v>
      </c>
      <c r="D28" s="230">
        <v>37.180896147728042</v>
      </c>
      <c r="E28" s="230">
        <v>26.032770906757005</v>
      </c>
      <c r="F28" s="230">
        <v>40.828165778518247</v>
      </c>
      <c r="G28" s="230">
        <v>51.687866907561684</v>
      </c>
      <c r="H28" s="230">
        <v>54.758243489976074</v>
      </c>
      <c r="I28" s="230">
        <v>50.529091347027183</v>
      </c>
      <c r="J28" s="230">
        <v>50.385201057825789</v>
      </c>
      <c r="K28" s="230">
        <v>22.550355692679897</v>
      </c>
      <c r="L28" s="230">
        <v>17.714256533763951</v>
      </c>
      <c r="M28" s="230">
        <v>17.728112221430465</v>
      </c>
      <c r="N28" s="230">
        <v>14.891616112433033</v>
      </c>
      <c r="O28" s="230">
        <v>9.7274409962994977</v>
      </c>
      <c r="P28" s="230">
        <v>13.264318776008514</v>
      </c>
      <c r="Q28" s="230">
        <v>16.017532491038811</v>
      </c>
      <c r="R28" s="230">
        <v>13.640456936513031</v>
      </c>
      <c r="S28" s="230">
        <v>18.842470341402393</v>
      </c>
      <c r="T28" s="230">
        <v>16.430595130244946</v>
      </c>
      <c r="U28" s="230">
        <v>13.186661828378606</v>
      </c>
      <c r="V28" s="230">
        <v>13.029398623272696</v>
      </c>
      <c r="W28" s="230">
        <v>11.462441141954578</v>
      </c>
      <c r="X28" s="230">
        <v>11.149231298322933</v>
      </c>
      <c r="Y28" s="230">
        <v>7.4922050262964905</v>
      </c>
    </row>
    <row r="29" spans="1:25" ht="12" customHeight="1" x14ac:dyDescent="0.25">
      <c r="A29" s="18" t="s">
        <v>42</v>
      </c>
      <c r="B29" s="230">
        <v>39.191270824327447</v>
      </c>
      <c r="C29" s="230">
        <v>45.723149295116727</v>
      </c>
      <c r="D29" s="230">
        <v>40.704244327229468</v>
      </c>
      <c r="E29" s="230">
        <v>58.229490129895908</v>
      </c>
      <c r="F29" s="230">
        <v>60.986896704446707</v>
      </c>
      <c r="G29" s="230">
        <v>43.964620249705661</v>
      </c>
      <c r="H29" s="230">
        <v>40.06555493391474</v>
      </c>
      <c r="I29" s="230">
        <v>49.314938224416323</v>
      </c>
      <c r="J29" s="230">
        <v>44.900911342542848</v>
      </c>
      <c r="K29" s="230">
        <v>13.90946499856252</v>
      </c>
      <c r="L29" s="230">
        <v>19.27225556888467</v>
      </c>
      <c r="M29" s="230">
        <v>19.913275626297661</v>
      </c>
      <c r="N29" s="230">
        <v>18.194467086389679</v>
      </c>
      <c r="O29" s="230">
        <v>9.9201257670042917</v>
      </c>
      <c r="P29" s="230">
        <v>11.143222653379951</v>
      </c>
      <c r="Q29" s="230">
        <v>18.59158941615124</v>
      </c>
      <c r="R29" s="230">
        <v>13.60306028191158</v>
      </c>
      <c r="S29" s="230">
        <v>19.515797862246121</v>
      </c>
      <c r="T29" s="230">
        <v>19.820485845389431</v>
      </c>
      <c r="U29" s="230">
        <v>17.396842004449692</v>
      </c>
      <c r="V29" s="230">
        <v>15.930190980050879</v>
      </c>
      <c r="W29" s="230">
        <v>11.39112605254614</v>
      </c>
      <c r="X29" s="230">
        <v>8.9863653319014229</v>
      </c>
      <c r="Y29" s="230">
        <v>4.1909364656074173</v>
      </c>
    </row>
    <row r="30" spans="1:25" ht="12" customHeight="1" x14ac:dyDescent="0.25">
      <c r="A30" s="18" t="s">
        <v>31</v>
      </c>
      <c r="B30" s="230">
        <v>5.6147142586978678</v>
      </c>
      <c r="C30" s="230">
        <v>2.6496490447423322</v>
      </c>
      <c r="D30" s="230">
        <v>7.9862934954328191</v>
      </c>
      <c r="E30" s="230">
        <v>7.09445581887889</v>
      </c>
      <c r="F30" s="230">
        <v>5.9555677811374199</v>
      </c>
      <c r="G30" s="230">
        <v>6.1233010725604649</v>
      </c>
      <c r="H30" s="230">
        <v>5.7828694759667325</v>
      </c>
      <c r="I30" s="230">
        <v>4.4145700557601302</v>
      </c>
      <c r="J30" s="230">
        <v>5.1227313896130049</v>
      </c>
      <c r="K30" s="230">
        <v>4.4242820378570729</v>
      </c>
      <c r="L30" s="230">
        <v>4.3994183537624725</v>
      </c>
      <c r="M30" s="230">
        <v>16.087619162162234</v>
      </c>
      <c r="N30" s="230">
        <v>17.847866215827739</v>
      </c>
      <c r="O30" s="230">
        <v>23.077994077062247</v>
      </c>
      <c r="P30" s="230">
        <v>33.931168589764447</v>
      </c>
      <c r="Q30" s="230">
        <v>32.588081436823082</v>
      </c>
      <c r="R30" s="230">
        <v>25.522289545381369</v>
      </c>
      <c r="S30" s="230">
        <v>28.716493981061308</v>
      </c>
      <c r="T30" s="230">
        <v>28.676693191260302</v>
      </c>
      <c r="U30" s="230">
        <v>27.785773095994401</v>
      </c>
      <c r="V30" s="230">
        <v>29.222656556383832</v>
      </c>
      <c r="W30" s="230">
        <v>33.11562495139173</v>
      </c>
      <c r="X30" s="230">
        <v>27.949694290159098</v>
      </c>
      <c r="Y30" s="230">
        <v>24.738971666879333</v>
      </c>
    </row>
    <row r="31" spans="1:25" ht="12" customHeight="1" x14ac:dyDescent="0.25">
      <c r="A31" s="18" t="s">
        <v>82</v>
      </c>
      <c r="B31" s="230">
        <v>5.9166619039736439</v>
      </c>
      <c r="C31" s="230">
        <v>8.0115271287624008</v>
      </c>
      <c r="D31" s="230">
        <v>7.705591779704303</v>
      </c>
      <c r="E31" s="230">
        <v>9.588356993661014</v>
      </c>
      <c r="F31" s="230">
        <v>8.8278074586085822</v>
      </c>
      <c r="G31" s="230">
        <v>11.322464252516557</v>
      </c>
      <c r="H31" s="230">
        <v>11.18281623756326</v>
      </c>
      <c r="I31" s="230">
        <v>8.6975783458319178</v>
      </c>
      <c r="J31" s="230">
        <v>10.611561999854663</v>
      </c>
      <c r="K31" s="230">
        <v>9.8568162381891877</v>
      </c>
      <c r="L31" s="230">
        <v>9.7713829086326882</v>
      </c>
      <c r="M31" s="230">
        <v>35.783723536440505</v>
      </c>
      <c r="N31" s="230">
        <v>28.633446767386367</v>
      </c>
      <c r="O31" s="230">
        <v>33.167447198472004</v>
      </c>
      <c r="P31" s="230">
        <v>41.033487333467889</v>
      </c>
      <c r="Q31" s="230">
        <v>43.740586508424613</v>
      </c>
      <c r="R31" s="230">
        <v>50.055872211008378</v>
      </c>
      <c r="S31" s="230">
        <v>53.637373425415063</v>
      </c>
      <c r="T31" s="230">
        <v>66.463937961129574</v>
      </c>
      <c r="U31" s="230">
        <v>63.004674907159412</v>
      </c>
      <c r="V31" s="230">
        <v>67.294476232819704</v>
      </c>
      <c r="W31" s="230">
        <v>70.552253845847417</v>
      </c>
      <c r="X31" s="230">
        <v>66.582146486126717</v>
      </c>
      <c r="Y31" s="230">
        <v>57.360319740491136</v>
      </c>
    </row>
    <row r="32" spans="1:25" ht="12" customHeight="1" x14ac:dyDescent="0.25">
      <c r="A32" s="18" t="s">
        <v>32</v>
      </c>
      <c r="B32" s="230">
        <v>63.116048008308745</v>
      </c>
      <c r="C32" s="230">
        <v>37.513693192817136</v>
      </c>
      <c r="D32" s="230">
        <v>28.111497342486029</v>
      </c>
      <c r="E32" s="230">
        <v>48.889878850387568</v>
      </c>
      <c r="F32" s="230">
        <v>40.72402765964339</v>
      </c>
      <c r="G32" s="230">
        <v>9.9454989091384078</v>
      </c>
      <c r="H32" s="230">
        <v>6.8447634905577255</v>
      </c>
      <c r="I32" s="230">
        <v>4.9791984792314796</v>
      </c>
      <c r="J32" s="230">
        <v>2.9918498696613836</v>
      </c>
      <c r="K32" s="230">
        <v>0.8173096209789491</v>
      </c>
      <c r="L32" s="230">
        <v>0.56208561538481461</v>
      </c>
      <c r="M32" s="230">
        <v>0.59464990262838324</v>
      </c>
      <c r="N32" s="230">
        <v>0.11467360523194396</v>
      </c>
      <c r="O32" s="230">
        <v>0.50836641249261594</v>
      </c>
      <c r="P32" s="230">
        <v>0.52162351318556555</v>
      </c>
      <c r="Q32" s="230">
        <v>0.18928171039194319</v>
      </c>
      <c r="R32" s="230">
        <v>0.1871162978044448</v>
      </c>
      <c r="S32" s="230">
        <v>0.37522948482369606</v>
      </c>
      <c r="T32" s="230">
        <v>0.18675197757007711</v>
      </c>
      <c r="U32" s="230">
        <v>0.18712946982156481</v>
      </c>
      <c r="V32" s="230">
        <v>0.78358755548417069</v>
      </c>
      <c r="W32" s="230">
        <v>0.37414302096820251</v>
      </c>
      <c r="X32" s="230">
        <v>0.18565314519616721</v>
      </c>
      <c r="Y32" s="230">
        <v>0.18524664976917701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13.93575716457482</v>
      </c>
      <c r="E33" s="230">
        <v>25.796908040300156</v>
      </c>
      <c r="F33" s="230">
        <v>28.458374596784189</v>
      </c>
      <c r="G33" s="230">
        <v>49.517657828730663</v>
      </c>
      <c r="H33" s="230">
        <v>41.468618144561852</v>
      </c>
      <c r="I33" s="230">
        <v>54.643973512386381</v>
      </c>
      <c r="J33" s="230">
        <v>51.677762858615608</v>
      </c>
      <c r="K33" s="230">
        <v>43.009220279781744</v>
      </c>
      <c r="L33" s="230">
        <v>40.339893545996951</v>
      </c>
      <c r="M33" s="230">
        <v>32.171704435400883</v>
      </c>
      <c r="N33" s="230">
        <v>33.688812157451252</v>
      </c>
      <c r="O33" s="230">
        <v>32.625687303455294</v>
      </c>
      <c r="P33" s="230">
        <v>27.292717301049578</v>
      </c>
      <c r="Q33" s="230">
        <v>33.74778957805956</v>
      </c>
      <c r="R33" s="230">
        <v>41.338919224420195</v>
      </c>
      <c r="S33" s="230">
        <v>38.372950622080538</v>
      </c>
      <c r="T33" s="230">
        <v>43.748647435847019</v>
      </c>
      <c r="U33" s="230">
        <v>46.337475770576873</v>
      </c>
      <c r="V33" s="230">
        <v>33.588157701631971</v>
      </c>
      <c r="W33" s="230">
        <v>23.070131200448756</v>
      </c>
      <c r="X33" s="230">
        <v>18.225949361248283</v>
      </c>
      <c r="Y33" s="230">
        <v>11.557122899200994</v>
      </c>
    </row>
    <row r="34" spans="1:25" ht="12" customHeight="1" x14ac:dyDescent="0.25">
      <c r="A34" s="18" t="s">
        <v>73</v>
      </c>
      <c r="B34" s="230">
        <v>361.47374475037105</v>
      </c>
      <c r="C34" s="230">
        <v>410.30832974885885</v>
      </c>
      <c r="D34" s="230">
        <v>401.86093080436711</v>
      </c>
      <c r="E34" s="230">
        <v>376.02372711892343</v>
      </c>
      <c r="F34" s="230">
        <v>303.9541767147382</v>
      </c>
      <c r="G34" s="230">
        <v>315.28891340484489</v>
      </c>
      <c r="H34" s="230">
        <v>315.08697645259821</v>
      </c>
      <c r="I34" s="230">
        <v>304.44013913648615</v>
      </c>
      <c r="J34" s="230">
        <v>293.74813825167701</v>
      </c>
      <c r="K34" s="230">
        <v>210.24771522699913</v>
      </c>
      <c r="L34" s="230">
        <v>214.96006301509843</v>
      </c>
      <c r="M34" s="230">
        <v>221.95056951807882</v>
      </c>
      <c r="N34" s="230">
        <v>181.36961514704078</v>
      </c>
      <c r="O34" s="230">
        <v>299.73006411805306</v>
      </c>
      <c r="P34" s="230">
        <v>288.59582352254643</v>
      </c>
      <c r="Q34" s="230">
        <v>280.60147140059286</v>
      </c>
      <c r="R34" s="230">
        <v>303.38770100679938</v>
      </c>
      <c r="S34" s="230">
        <v>320.5544683464172</v>
      </c>
      <c r="T34" s="230">
        <v>334.43224805749384</v>
      </c>
      <c r="U34" s="230">
        <v>329.67439740732164</v>
      </c>
      <c r="V34" s="230">
        <v>324.44220026242658</v>
      </c>
      <c r="W34" s="230">
        <v>338.93871705722313</v>
      </c>
      <c r="X34" s="230">
        <v>299.08208337952072</v>
      </c>
      <c r="Y34" s="230">
        <v>255.11045150354616</v>
      </c>
    </row>
    <row r="35" spans="1:25" ht="12" customHeight="1" x14ac:dyDescent="0.25">
      <c r="A35" s="18" t="s">
        <v>36</v>
      </c>
      <c r="B35" s="230">
        <v>56.780020909755805</v>
      </c>
      <c r="C35" s="230">
        <v>35.458747255383521</v>
      </c>
      <c r="D35" s="230">
        <v>32.877619694913292</v>
      </c>
      <c r="E35" s="230">
        <v>34.41304919692071</v>
      </c>
      <c r="F35" s="230">
        <v>43.355469715202119</v>
      </c>
      <c r="G35" s="230">
        <v>47.147271564014822</v>
      </c>
      <c r="H35" s="230">
        <v>59.215326766613693</v>
      </c>
      <c r="I35" s="230">
        <v>58.117811433899845</v>
      </c>
      <c r="J35" s="230">
        <v>57.532880185311711</v>
      </c>
      <c r="K35" s="230">
        <v>52.361796407852268</v>
      </c>
      <c r="L35" s="230">
        <v>67.192563517431665</v>
      </c>
      <c r="M35" s="230">
        <v>66.522452743317189</v>
      </c>
      <c r="N35" s="230">
        <v>60.775544534594594</v>
      </c>
      <c r="O35" s="230">
        <v>38.187750089657321</v>
      </c>
      <c r="P35" s="230">
        <v>21.630639008794802</v>
      </c>
      <c r="Q35" s="230">
        <v>25.900725538062112</v>
      </c>
      <c r="R35" s="230">
        <v>15.087791533324092</v>
      </c>
      <c r="S35" s="230">
        <v>19.932881661598621</v>
      </c>
      <c r="T35" s="230">
        <v>15.241466140967594</v>
      </c>
      <c r="U35" s="230">
        <v>15.091152213196466</v>
      </c>
      <c r="V35" s="230">
        <v>10.450996580271701</v>
      </c>
      <c r="W35" s="230">
        <v>17.259150530887883</v>
      </c>
      <c r="X35" s="230">
        <v>5.068860461530651</v>
      </c>
      <c r="Y35" s="230">
        <v>0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9.3883157297929305</v>
      </c>
      <c r="E36" s="230">
        <v>9.4682844143955727</v>
      </c>
      <c r="F36" s="230">
        <v>12.840203840963147</v>
      </c>
      <c r="G36" s="230">
        <v>21.16825168085003</v>
      </c>
      <c r="H36" s="230">
        <v>24.2370798375417</v>
      </c>
      <c r="I36" s="230">
        <v>21.519657877369035</v>
      </c>
      <c r="J36" s="230">
        <v>23.299625306679417</v>
      </c>
      <c r="K36" s="230">
        <v>26.667685265701209</v>
      </c>
      <c r="L36" s="230">
        <v>32.406671947552702</v>
      </c>
      <c r="M36" s="230">
        <v>35.382221542191289</v>
      </c>
      <c r="N36" s="230">
        <v>17.160470271990004</v>
      </c>
      <c r="O36" s="230">
        <v>16.672205578376253</v>
      </c>
      <c r="P36" s="230">
        <v>25.02080983862519</v>
      </c>
      <c r="Q36" s="230">
        <v>31.817518792084577</v>
      </c>
      <c r="R36" s="230">
        <v>36.10738216842438</v>
      </c>
      <c r="S36" s="230">
        <v>42.947029670669316</v>
      </c>
      <c r="T36" s="230">
        <v>57.388501710739988</v>
      </c>
      <c r="U36" s="230">
        <v>67.604552252440541</v>
      </c>
      <c r="V36" s="230">
        <v>62.56377197970972</v>
      </c>
      <c r="W36" s="230">
        <v>84.619177138585357</v>
      </c>
      <c r="X36" s="230">
        <v>70.007574260858362</v>
      </c>
      <c r="Y36" s="230">
        <v>49.24616573783392</v>
      </c>
    </row>
    <row r="37" spans="1:25" ht="12" customHeight="1" x14ac:dyDescent="0.25">
      <c r="A37" s="47" t="s">
        <v>40</v>
      </c>
      <c r="B37" s="231">
        <v>233.31288885156448</v>
      </c>
      <c r="C37" s="231">
        <v>252.6849399316776</v>
      </c>
      <c r="D37" s="231">
        <v>285.1250550416222</v>
      </c>
      <c r="E37" s="231">
        <v>288.58405154014889</v>
      </c>
      <c r="F37" s="231">
        <v>292.423065193387</v>
      </c>
      <c r="G37" s="231">
        <v>285.17968820052062</v>
      </c>
      <c r="H37" s="231">
        <v>288.32739701518153</v>
      </c>
      <c r="I37" s="231">
        <v>283.33879603348197</v>
      </c>
      <c r="J37" s="231">
        <v>302.08090290262453</v>
      </c>
      <c r="K37" s="231">
        <v>261.38359370446727</v>
      </c>
      <c r="L37" s="231">
        <v>301.91779181791418</v>
      </c>
      <c r="M37" s="231">
        <v>306.94902278983699</v>
      </c>
      <c r="N37" s="231">
        <v>477.01839405718351</v>
      </c>
      <c r="O37" s="231">
        <v>462.29368657040777</v>
      </c>
      <c r="P37" s="231">
        <v>458.61895469888361</v>
      </c>
      <c r="Q37" s="231">
        <v>485.94584151549316</v>
      </c>
      <c r="R37" s="231">
        <v>510.30822488686192</v>
      </c>
      <c r="S37" s="231">
        <v>543.25637116094788</v>
      </c>
      <c r="T37" s="231">
        <v>567.21488128148894</v>
      </c>
      <c r="U37" s="231">
        <v>583.44782569199458</v>
      </c>
      <c r="V37" s="231">
        <v>573.85179386470872</v>
      </c>
      <c r="W37" s="231">
        <v>619.06805172947884</v>
      </c>
      <c r="X37" s="231">
        <v>602.08020691614138</v>
      </c>
      <c r="Y37" s="231">
        <v>578.7182870890274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0.99999999999999989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0.99999999999999989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1.0000000000000002</v>
      </c>
      <c r="X41" s="232">
        <f t="shared" si="4"/>
        <v>1.0000000000000002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7.2687809530310524E-3</v>
      </c>
      <c r="C42" s="233">
        <f t="shared" si="5"/>
        <v>7.8524998589934846E-3</v>
      </c>
      <c r="D42" s="233">
        <f t="shared" si="5"/>
        <v>8.022769693405922E-3</v>
      </c>
      <c r="E42" s="233">
        <f t="shared" si="5"/>
        <v>8.3171929822333963E-3</v>
      </c>
      <c r="F42" s="233">
        <f t="shared" si="5"/>
        <v>8.5265289273111916E-3</v>
      </c>
      <c r="G42" s="233">
        <f t="shared" si="5"/>
        <v>8.3937798149982049E-3</v>
      </c>
      <c r="H42" s="233">
        <f t="shared" si="5"/>
        <v>8.4343891366901111E-3</v>
      </c>
      <c r="I42" s="233">
        <f t="shared" si="5"/>
        <v>8.4890801384955115E-3</v>
      </c>
      <c r="J42" s="233">
        <f t="shared" si="5"/>
        <v>8.5864449606859218E-3</v>
      </c>
      <c r="K42" s="233">
        <f t="shared" si="5"/>
        <v>9.6442583085396862E-3</v>
      </c>
      <c r="L42" s="233">
        <f t="shared" si="5"/>
        <v>1.0124528259502103E-2</v>
      </c>
      <c r="M42" s="233">
        <f t="shared" si="5"/>
        <v>9.1633775831833804E-3</v>
      </c>
      <c r="N42" s="233">
        <f t="shared" si="5"/>
        <v>1.2492588026457089E-2</v>
      </c>
      <c r="O42" s="233">
        <f t="shared" si="5"/>
        <v>1.1466829106175127E-2</v>
      </c>
      <c r="P42" s="233">
        <f t="shared" si="5"/>
        <v>1.1096239019118158E-2</v>
      </c>
      <c r="Q42" s="233">
        <f t="shared" si="5"/>
        <v>1.1109257044232202E-2</v>
      </c>
      <c r="R42" s="233">
        <f t="shared" si="5"/>
        <v>1.12878412599282E-2</v>
      </c>
      <c r="S42" s="233">
        <f t="shared" si="5"/>
        <v>1.0914195682578563E-2</v>
      </c>
      <c r="T42" s="233">
        <f t="shared" si="5"/>
        <v>1.1185549846866465E-2</v>
      </c>
      <c r="U42" s="233">
        <f t="shared" si="5"/>
        <v>1.1496119440101248E-2</v>
      </c>
      <c r="V42" s="233">
        <f t="shared" si="5"/>
        <v>1.1341217454257252E-2</v>
      </c>
      <c r="W42" s="233">
        <f t="shared" si="5"/>
        <v>1.1453506169182035E-2</v>
      </c>
      <c r="X42" s="233">
        <f t="shared" si="5"/>
        <v>1.1885573065820226E-2</v>
      </c>
      <c r="Y42" s="233">
        <f t="shared" si="5"/>
        <v>1.2185635604774803E-2</v>
      </c>
    </row>
    <row r="43" spans="1:25" ht="12" customHeight="1" x14ac:dyDescent="0.25">
      <c r="A43" s="173" t="s">
        <v>92</v>
      </c>
      <c r="B43" s="233">
        <f t="shared" ref="B43:Y43" si="6">IF(B7=0,0,B7/B$5)</f>
        <v>4.0452886887022647E-3</v>
      </c>
      <c r="C43" s="233">
        <f t="shared" si="6"/>
        <v>4.3727421967864177E-3</v>
      </c>
      <c r="D43" s="233">
        <f t="shared" si="6"/>
        <v>4.2328482891594178E-3</v>
      </c>
      <c r="E43" s="233">
        <f t="shared" si="6"/>
        <v>3.5294488824512576E-3</v>
      </c>
      <c r="F43" s="233">
        <f t="shared" si="6"/>
        <v>3.7400464625561148E-3</v>
      </c>
      <c r="G43" s="233">
        <f t="shared" si="6"/>
        <v>3.8584628135993853E-3</v>
      </c>
      <c r="H43" s="233">
        <f t="shared" si="6"/>
        <v>4.0118613022022418E-3</v>
      </c>
      <c r="I43" s="233">
        <f t="shared" si="6"/>
        <v>4.2212147502646621E-3</v>
      </c>
      <c r="J43" s="233">
        <f t="shared" si="6"/>
        <v>4.1225285574797788E-3</v>
      </c>
      <c r="K43" s="233">
        <f t="shared" si="6"/>
        <v>4.5942883595683267E-3</v>
      </c>
      <c r="L43" s="233">
        <f t="shared" si="6"/>
        <v>4.6232486274442779E-3</v>
      </c>
      <c r="M43" s="233">
        <f t="shared" si="6"/>
        <v>4.1356241772808949E-3</v>
      </c>
      <c r="N43" s="233">
        <f t="shared" si="6"/>
        <v>5.1225013952952104E-3</v>
      </c>
      <c r="O43" s="233">
        <f t="shared" si="6"/>
        <v>5.0653055411284094E-3</v>
      </c>
      <c r="P43" s="233">
        <f t="shared" si="6"/>
        <v>5.0922415730279289E-3</v>
      </c>
      <c r="Q43" s="233">
        <f t="shared" si="6"/>
        <v>5.0142657867193246E-3</v>
      </c>
      <c r="R43" s="233">
        <f t="shared" si="6"/>
        <v>4.8828411262094029E-3</v>
      </c>
      <c r="S43" s="233">
        <f t="shared" si="6"/>
        <v>4.6405082065892802E-3</v>
      </c>
      <c r="T43" s="233">
        <f t="shared" si="6"/>
        <v>4.4498253296576763E-3</v>
      </c>
      <c r="U43" s="233">
        <f t="shared" si="6"/>
        <v>4.5553501630444812E-3</v>
      </c>
      <c r="V43" s="233">
        <f t="shared" si="6"/>
        <v>4.6277895325348263E-3</v>
      </c>
      <c r="W43" s="233">
        <f t="shared" si="6"/>
        <v>4.6871938526384209E-3</v>
      </c>
      <c r="X43" s="233">
        <f t="shared" si="6"/>
        <v>4.9697611906342112E-3</v>
      </c>
      <c r="Y43" s="233">
        <f t="shared" si="6"/>
        <v>5.3181466111131195E-3</v>
      </c>
    </row>
    <row r="44" spans="1:25" ht="12" customHeight="1" x14ac:dyDescent="0.25">
      <c r="A44" s="173" t="s">
        <v>93</v>
      </c>
      <c r="B44" s="233">
        <f t="shared" ref="B44:Y44" si="7">IF(B8=0,0,B8/B$5)</f>
        <v>3.6548124994941443E-2</v>
      </c>
      <c r="C44" s="233">
        <f t="shared" si="7"/>
        <v>3.8224871360297438E-2</v>
      </c>
      <c r="D44" s="233">
        <f t="shared" si="7"/>
        <v>3.7890187467150706E-2</v>
      </c>
      <c r="E44" s="233">
        <f t="shared" si="7"/>
        <v>3.3921783435216145E-2</v>
      </c>
      <c r="F44" s="233">
        <f t="shared" si="7"/>
        <v>3.4864591035520032E-2</v>
      </c>
      <c r="G44" s="233">
        <f t="shared" si="7"/>
        <v>3.4933950161651045E-2</v>
      </c>
      <c r="H44" s="233">
        <f t="shared" si="7"/>
        <v>3.5969571228242132E-2</v>
      </c>
      <c r="I44" s="233">
        <f t="shared" si="7"/>
        <v>3.6572505342401009E-2</v>
      </c>
      <c r="J44" s="233">
        <f t="shared" si="7"/>
        <v>3.6717443788272762E-2</v>
      </c>
      <c r="K44" s="233">
        <f t="shared" si="7"/>
        <v>4.0201423132344191E-2</v>
      </c>
      <c r="L44" s="233">
        <f t="shared" si="7"/>
        <v>4.0985268957762666E-2</v>
      </c>
      <c r="M44" s="233">
        <f t="shared" si="7"/>
        <v>3.6552620705502442E-2</v>
      </c>
      <c r="N44" s="233">
        <f t="shared" si="7"/>
        <v>4.5903222200812326E-2</v>
      </c>
      <c r="O44" s="233">
        <f t="shared" si="7"/>
        <v>4.3714574717346168E-2</v>
      </c>
      <c r="P44" s="233">
        <f t="shared" si="7"/>
        <v>4.3469567414667371E-2</v>
      </c>
      <c r="Q44" s="233">
        <f t="shared" si="7"/>
        <v>4.2969542751479281E-2</v>
      </c>
      <c r="R44" s="233">
        <f t="shared" si="7"/>
        <v>4.2359615561317863E-2</v>
      </c>
      <c r="S44" s="233">
        <f t="shared" si="7"/>
        <v>4.0920103652508803E-2</v>
      </c>
      <c r="T44" s="233">
        <f t="shared" si="7"/>
        <v>3.9300871597114109E-2</v>
      </c>
      <c r="U44" s="233">
        <f t="shared" si="7"/>
        <v>4.0384846759687329E-2</v>
      </c>
      <c r="V44" s="233">
        <f t="shared" si="7"/>
        <v>4.075272047172733E-2</v>
      </c>
      <c r="W44" s="233">
        <f t="shared" si="7"/>
        <v>4.0786370198992776E-2</v>
      </c>
      <c r="X44" s="233">
        <f t="shared" si="7"/>
        <v>4.2727207531578971E-2</v>
      </c>
      <c r="Y44" s="233">
        <f t="shared" si="7"/>
        <v>4.4512046969287664E-2</v>
      </c>
    </row>
    <row r="45" spans="1:25" ht="12" customHeight="1" x14ac:dyDescent="0.25">
      <c r="A45" s="173" t="s">
        <v>94</v>
      </c>
      <c r="B45" s="233">
        <f t="shared" ref="B45:Y45" si="8">IF(B9=0,0,B9/B$5)</f>
        <v>2.605715263117343E-2</v>
      </c>
      <c r="C45" s="233">
        <f t="shared" si="8"/>
        <v>2.7855062638026895E-2</v>
      </c>
      <c r="D45" s="233">
        <f t="shared" si="8"/>
        <v>2.6446480218975433E-2</v>
      </c>
      <c r="E45" s="233">
        <f t="shared" si="8"/>
        <v>2.113862124798057E-2</v>
      </c>
      <c r="F45" s="233">
        <f t="shared" si="8"/>
        <v>2.2488860053661897E-2</v>
      </c>
      <c r="G45" s="233">
        <f t="shared" si="8"/>
        <v>2.3049577736367854E-2</v>
      </c>
      <c r="H45" s="233">
        <f t="shared" si="8"/>
        <v>2.410138740250798E-2</v>
      </c>
      <c r="I45" s="233">
        <f t="shared" si="8"/>
        <v>2.5487523307110575E-2</v>
      </c>
      <c r="J45" s="233">
        <f t="shared" si="8"/>
        <v>2.4873524642173264E-2</v>
      </c>
      <c r="K45" s="233">
        <f t="shared" si="8"/>
        <v>2.7529000053507422E-2</v>
      </c>
      <c r="L45" s="233">
        <f t="shared" si="8"/>
        <v>2.7591209757656044E-2</v>
      </c>
      <c r="M45" s="233">
        <f t="shared" si="8"/>
        <v>2.4261551838648157E-2</v>
      </c>
      <c r="N45" s="233">
        <f t="shared" si="8"/>
        <v>3.0104983056016235E-2</v>
      </c>
      <c r="O45" s="233">
        <f t="shared" si="8"/>
        <v>3.0232057788130449E-2</v>
      </c>
      <c r="P45" s="233">
        <f t="shared" si="8"/>
        <v>3.0022699344228906E-2</v>
      </c>
      <c r="Q45" s="233">
        <f t="shared" si="8"/>
        <v>2.9425119996668893E-2</v>
      </c>
      <c r="R45" s="233">
        <f t="shared" si="8"/>
        <v>2.8341382588133294E-2</v>
      </c>
      <c r="S45" s="233">
        <f t="shared" si="8"/>
        <v>2.7120244577068717E-2</v>
      </c>
      <c r="T45" s="233">
        <f t="shared" si="8"/>
        <v>2.5614150002413336E-2</v>
      </c>
      <c r="U45" s="233">
        <f t="shared" si="8"/>
        <v>2.6595418723015688E-2</v>
      </c>
      <c r="V45" s="233">
        <f t="shared" si="8"/>
        <v>2.7244738599242986E-2</v>
      </c>
      <c r="W45" s="233">
        <f t="shared" si="8"/>
        <v>2.7694133067700594E-2</v>
      </c>
      <c r="X45" s="233">
        <f t="shared" si="8"/>
        <v>2.9339871239112112E-2</v>
      </c>
      <c r="Y45" s="233">
        <f t="shared" si="8"/>
        <v>3.1130854281036079E-2</v>
      </c>
    </row>
    <row r="46" spans="1:25" ht="12" customHeight="1" x14ac:dyDescent="0.25">
      <c r="A46" s="173" t="s">
        <v>95</v>
      </c>
      <c r="B46" s="233">
        <f t="shared" ref="B46:Y46" si="9">IF(B10=0,0,B10/B$5)</f>
        <v>2.4781272310363159E-2</v>
      </c>
      <c r="C46" s="233">
        <f t="shared" si="9"/>
        <v>2.6279651464235318E-2</v>
      </c>
      <c r="D46" s="233">
        <f t="shared" si="9"/>
        <v>2.6269081663875794E-2</v>
      </c>
      <c r="E46" s="233">
        <f t="shared" si="9"/>
        <v>2.5450003930828267E-2</v>
      </c>
      <c r="F46" s="233">
        <f t="shared" si="9"/>
        <v>2.5354798971678465E-2</v>
      </c>
      <c r="G46" s="233">
        <f t="shared" si="9"/>
        <v>2.5160398776605877E-2</v>
      </c>
      <c r="H46" s="233">
        <f t="shared" si="9"/>
        <v>2.5108716734345036E-2</v>
      </c>
      <c r="I46" s="233">
        <f t="shared" si="9"/>
        <v>2.4924281538834102E-2</v>
      </c>
      <c r="J46" s="233">
        <f t="shared" si="9"/>
        <v>2.5111852023364592E-2</v>
      </c>
      <c r="K46" s="233">
        <f t="shared" si="9"/>
        <v>2.7148236552013729E-2</v>
      </c>
      <c r="L46" s="233">
        <f t="shared" si="9"/>
        <v>2.7363698774052893E-2</v>
      </c>
      <c r="M46" s="233">
        <f t="shared" si="9"/>
        <v>2.5281604822076489E-2</v>
      </c>
      <c r="N46" s="233">
        <f t="shared" si="9"/>
        <v>2.9505041678426686E-2</v>
      </c>
      <c r="O46" s="233">
        <f t="shared" si="9"/>
        <v>2.9110427838182754E-2</v>
      </c>
      <c r="P46" s="233">
        <f t="shared" si="9"/>
        <v>2.9217875371298642E-2</v>
      </c>
      <c r="Q46" s="233">
        <f t="shared" si="9"/>
        <v>2.8876468856360468E-2</v>
      </c>
      <c r="R46" s="233">
        <f t="shared" si="9"/>
        <v>2.8600304532863732E-2</v>
      </c>
      <c r="S46" s="233">
        <f t="shared" si="9"/>
        <v>2.8356789899152454E-2</v>
      </c>
      <c r="T46" s="233">
        <f t="shared" si="9"/>
        <v>2.775223856600207E-2</v>
      </c>
      <c r="U46" s="233">
        <f t="shared" si="9"/>
        <v>2.8011311959138498E-2</v>
      </c>
      <c r="V46" s="233">
        <f t="shared" si="9"/>
        <v>2.82146791275916E-2</v>
      </c>
      <c r="W46" s="233">
        <f t="shared" si="9"/>
        <v>2.8410586870884914E-2</v>
      </c>
      <c r="X46" s="233">
        <f t="shared" si="9"/>
        <v>3.1142773850252558E-2</v>
      </c>
      <c r="Y46" s="233">
        <f t="shared" si="9"/>
        <v>3.4370415526311773E-2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0.3728309015607979</v>
      </c>
      <c r="C47" s="234">
        <f t="shared" si="10"/>
        <v>0.37227725475782208</v>
      </c>
      <c r="D47" s="234">
        <f t="shared" si="10"/>
        <v>0.36131528456269907</v>
      </c>
      <c r="E47" s="234">
        <f t="shared" si="10"/>
        <v>0.35201685669799765</v>
      </c>
      <c r="F47" s="234">
        <f t="shared" si="10"/>
        <v>0.33385885419165362</v>
      </c>
      <c r="G47" s="234">
        <f t="shared" si="10"/>
        <v>0.33795480626005719</v>
      </c>
      <c r="H47" s="234">
        <f t="shared" si="10"/>
        <v>0.3391338815479723</v>
      </c>
      <c r="I47" s="234">
        <f t="shared" si="10"/>
        <v>0.33519730255914104</v>
      </c>
      <c r="J47" s="234">
        <f t="shared" si="10"/>
        <v>0.33227437330560072</v>
      </c>
      <c r="K47" s="234">
        <f t="shared" si="10"/>
        <v>0.34444318939254448</v>
      </c>
      <c r="L47" s="234">
        <f t="shared" si="10"/>
        <v>0.32826503785923999</v>
      </c>
      <c r="M47" s="234">
        <f t="shared" si="10"/>
        <v>0.36699116070977694</v>
      </c>
      <c r="N47" s="234">
        <f t="shared" si="10"/>
        <v>0.33037194113773027</v>
      </c>
      <c r="O47" s="234">
        <f t="shared" si="10"/>
        <v>0.36826333750564583</v>
      </c>
      <c r="P47" s="234">
        <f t="shared" si="10"/>
        <v>0.36416341323967816</v>
      </c>
      <c r="Q47" s="234">
        <f t="shared" si="10"/>
        <v>0.36345121085773147</v>
      </c>
      <c r="R47" s="234">
        <f t="shared" si="10"/>
        <v>0.35803379172595212</v>
      </c>
      <c r="S47" s="234">
        <f t="shared" si="10"/>
        <v>0.36675440391021857</v>
      </c>
      <c r="T47" s="234">
        <f t="shared" si="10"/>
        <v>0.35808155071961545</v>
      </c>
      <c r="U47" s="234">
        <f t="shared" si="10"/>
        <v>0.35409893600822601</v>
      </c>
      <c r="V47" s="234">
        <f t="shared" si="10"/>
        <v>0.3669246504311206</v>
      </c>
      <c r="W47" s="234">
        <f t="shared" si="10"/>
        <v>0.36912273896698211</v>
      </c>
      <c r="X47" s="234">
        <f t="shared" si="10"/>
        <v>0.36575081661284042</v>
      </c>
      <c r="Y47" s="234">
        <f t="shared" si="10"/>
        <v>0.38053229537274802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0.52846847886099069</v>
      </c>
      <c r="C48" s="235">
        <f t="shared" si="11"/>
        <v>0.52313791772383844</v>
      </c>
      <c r="D48" s="235">
        <f t="shared" si="11"/>
        <v>0.53582334810473364</v>
      </c>
      <c r="E48" s="235">
        <f t="shared" si="11"/>
        <v>0.55562609282329278</v>
      </c>
      <c r="F48" s="235">
        <f t="shared" si="11"/>
        <v>0.57116632035761861</v>
      </c>
      <c r="G48" s="235">
        <f t="shared" si="11"/>
        <v>0.56664902443672049</v>
      </c>
      <c r="H48" s="235">
        <f t="shared" si="11"/>
        <v>0.56324019264804026</v>
      </c>
      <c r="I48" s="235">
        <f t="shared" si="11"/>
        <v>0.56510809236375315</v>
      </c>
      <c r="J48" s="235">
        <f t="shared" si="11"/>
        <v>0.56831383272242297</v>
      </c>
      <c r="K48" s="235">
        <f t="shared" si="11"/>
        <v>0.54643960420148219</v>
      </c>
      <c r="L48" s="235">
        <f t="shared" si="11"/>
        <v>0.56104700776434191</v>
      </c>
      <c r="M48" s="235">
        <f t="shared" si="11"/>
        <v>0.53361406016353163</v>
      </c>
      <c r="N48" s="235">
        <f t="shared" si="11"/>
        <v>0.54649972250526213</v>
      </c>
      <c r="O48" s="235">
        <f t="shared" si="11"/>
        <v>0.51214746750339135</v>
      </c>
      <c r="P48" s="235">
        <f t="shared" si="11"/>
        <v>0.51693796403798087</v>
      </c>
      <c r="Q48" s="235">
        <f t="shared" si="11"/>
        <v>0.51915413470680849</v>
      </c>
      <c r="R48" s="235">
        <f t="shared" si="11"/>
        <v>0.52649422320559536</v>
      </c>
      <c r="S48" s="235">
        <f t="shared" si="11"/>
        <v>0.52129375407188361</v>
      </c>
      <c r="T48" s="235">
        <f t="shared" si="11"/>
        <v>0.53361581393833091</v>
      </c>
      <c r="U48" s="235">
        <f t="shared" si="11"/>
        <v>0.53485801694678681</v>
      </c>
      <c r="V48" s="235">
        <f t="shared" si="11"/>
        <v>0.52089420438352541</v>
      </c>
      <c r="W48" s="235">
        <f t="shared" si="11"/>
        <v>0.51784547087361932</v>
      </c>
      <c r="X48" s="235">
        <f t="shared" si="11"/>
        <v>0.51418399650976165</v>
      </c>
      <c r="Y48" s="235">
        <f t="shared" si="11"/>
        <v>0.49195060563472853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HU: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10536.922100800522</v>
      </c>
      <c r="C5" s="223">
        <f t="shared" si="0"/>
        <v>10580.639434006498</v>
      </c>
      <c r="D5" s="223">
        <f t="shared" si="0"/>
        <v>10604.414084327916</v>
      </c>
      <c r="E5" s="223">
        <f t="shared" si="0"/>
        <v>10470.678675817311</v>
      </c>
      <c r="F5" s="223">
        <f t="shared" si="0"/>
        <v>10493.991979559938</v>
      </c>
      <c r="G5" s="223">
        <f t="shared" si="0"/>
        <v>11142.224591768236</v>
      </c>
      <c r="H5" s="223">
        <f t="shared" si="0"/>
        <v>10981.865698130458</v>
      </c>
      <c r="I5" s="223">
        <f t="shared" si="0"/>
        <v>11103.627280415365</v>
      </c>
      <c r="J5" s="223">
        <f t="shared" si="0"/>
        <v>10520.048435614181</v>
      </c>
      <c r="K5" s="223">
        <f t="shared" si="0"/>
        <v>8252.8366697775382</v>
      </c>
      <c r="L5" s="223">
        <f t="shared" si="0"/>
        <v>8672.7381988096713</v>
      </c>
      <c r="M5" s="223">
        <f t="shared" si="0"/>
        <v>9844.4792761286335</v>
      </c>
      <c r="N5" s="223">
        <f t="shared" si="0"/>
        <v>8942.3317730434992</v>
      </c>
      <c r="O5" s="223">
        <f t="shared" si="0"/>
        <v>9055.2057074571476</v>
      </c>
      <c r="P5" s="223">
        <f t="shared" si="0"/>
        <v>9250.0761473878028</v>
      </c>
      <c r="Q5" s="223">
        <f t="shared" si="0"/>
        <v>9996.1488912078166</v>
      </c>
      <c r="R5" s="223">
        <f t="shared" si="0"/>
        <v>9812.3691155733777</v>
      </c>
      <c r="S5" s="223">
        <f t="shared" si="0"/>
        <v>11144.183669332808</v>
      </c>
      <c r="T5" s="223">
        <f t="shared" si="0"/>
        <v>11630.763354653714</v>
      </c>
      <c r="U5" s="223">
        <f t="shared" si="0"/>
        <v>11266.07628496082</v>
      </c>
      <c r="V5" s="223">
        <f t="shared" si="0"/>
        <v>11149.018057845706</v>
      </c>
      <c r="W5" s="223">
        <f t="shared" si="0"/>
        <v>11280.906621231627</v>
      </c>
      <c r="X5" s="223">
        <f t="shared" si="0"/>
        <v>9247.2829212094148</v>
      </c>
      <c r="Y5" s="223">
        <f t="shared" si="0"/>
        <v>8446.3506150319663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110.20072443993233</v>
      </c>
      <c r="C10" s="225">
        <f t="shared" si="1"/>
        <v>120.26576988646367</v>
      </c>
      <c r="D10" s="225">
        <f t="shared" si="1"/>
        <v>120.98224468130019</v>
      </c>
      <c r="E10" s="225">
        <f t="shared" si="1"/>
        <v>116.49603837374931</v>
      </c>
      <c r="F10" s="225">
        <f t="shared" si="1"/>
        <v>93.257293867512104</v>
      </c>
      <c r="G10" s="225">
        <f t="shared" si="1"/>
        <v>98.179492781264685</v>
      </c>
      <c r="H10" s="225">
        <f t="shared" si="1"/>
        <v>96.650182411955385</v>
      </c>
      <c r="I10" s="225">
        <f t="shared" si="1"/>
        <v>94.783705622121687</v>
      </c>
      <c r="J10" s="225">
        <f t="shared" si="1"/>
        <v>92.321704763484078</v>
      </c>
      <c r="K10" s="225">
        <f t="shared" si="1"/>
        <v>67.163271104202622</v>
      </c>
      <c r="L10" s="225">
        <f t="shared" si="1"/>
        <v>64.169757012351667</v>
      </c>
      <c r="M10" s="225">
        <f t="shared" si="1"/>
        <v>85.059488555363743</v>
      </c>
      <c r="N10" s="225">
        <f t="shared" si="1"/>
        <v>43.698678623086266</v>
      </c>
      <c r="O10" s="225">
        <f t="shared" si="1"/>
        <v>97.492325120141103</v>
      </c>
      <c r="P10" s="225">
        <f t="shared" si="1"/>
        <v>99.953998384835742</v>
      </c>
      <c r="Q10" s="225">
        <f t="shared" si="1"/>
        <v>98.311383277728851</v>
      </c>
      <c r="R10" s="225">
        <f t="shared" si="1"/>
        <v>98.42216274283777</v>
      </c>
      <c r="S10" s="225">
        <f t="shared" si="1"/>
        <v>108.94338882004179</v>
      </c>
      <c r="T10" s="225">
        <f t="shared" si="1"/>
        <v>114.03870454834026</v>
      </c>
      <c r="U10" s="225">
        <f t="shared" si="1"/>
        <v>108.51914401246283</v>
      </c>
      <c r="V10" s="225">
        <f t="shared" si="1"/>
        <v>108.15407571329304</v>
      </c>
      <c r="W10" s="225">
        <f t="shared" si="1"/>
        <v>113.38253405605535</v>
      </c>
      <c r="X10" s="225">
        <f t="shared" si="1"/>
        <v>86.247874018354793</v>
      </c>
      <c r="Y10" s="225">
        <f t="shared" si="1"/>
        <v>78.765381615037015</v>
      </c>
      <c r="DA10" s="90"/>
    </row>
    <row r="11" spans="1:105" ht="12" customHeight="1" x14ac:dyDescent="0.25">
      <c r="A11" s="37" t="s">
        <v>82</v>
      </c>
      <c r="B11" s="226">
        <v>0.62752286002454083</v>
      </c>
      <c r="C11" s="226">
        <v>0.73678822910927355</v>
      </c>
      <c r="D11" s="226">
        <v>0.52394403448358584</v>
      </c>
      <c r="E11" s="226">
        <v>0.73791468231286217</v>
      </c>
      <c r="F11" s="226">
        <v>0.79051191670035337</v>
      </c>
      <c r="G11" s="226">
        <v>0.97656254358763328</v>
      </c>
      <c r="H11" s="226">
        <v>0.77810309224629326</v>
      </c>
      <c r="I11" s="226">
        <v>0.745826728940993</v>
      </c>
      <c r="J11" s="226">
        <v>0.90080086075730592</v>
      </c>
      <c r="K11" s="226">
        <v>0.54396199367283782</v>
      </c>
      <c r="L11" s="226">
        <v>0.49311561981177554</v>
      </c>
      <c r="M11" s="226">
        <v>9.7677505727574143</v>
      </c>
      <c r="N11" s="226">
        <v>2.9564624586600035</v>
      </c>
      <c r="O11" s="226">
        <v>4.4171891954434459</v>
      </c>
      <c r="P11" s="226">
        <v>5.2228780344777279</v>
      </c>
      <c r="Q11" s="226">
        <v>6.223133449946058</v>
      </c>
      <c r="R11" s="226">
        <v>7.1425431021425183</v>
      </c>
      <c r="S11" s="226">
        <v>8.3540592446468374</v>
      </c>
      <c r="T11" s="226">
        <v>9.5454392770096153</v>
      </c>
      <c r="U11" s="226">
        <v>7.952459412883484</v>
      </c>
      <c r="V11" s="226">
        <v>9.4678241326362382</v>
      </c>
      <c r="W11" s="226">
        <v>9.6928446950334042</v>
      </c>
      <c r="X11" s="226">
        <v>8.0006632824800032</v>
      </c>
      <c r="Y11" s="226">
        <v>6.7453174716590834</v>
      </c>
      <c r="DA11" s="69"/>
    </row>
    <row r="12" spans="1:105" ht="12" customHeight="1" x14ac:dyDescent="0.25">
      <c r="A12" s="37" t="s">
        <v>73</v>
      </c>
      <c r="B12" s="226">
        <v>109.57320157990779</v>
      </c>
      <c r="C12" s="226">
        <v>119.52898165735439</v>
      </c>
      <c r="D12" s="226">
        <v>120.4583006468166</v>
      </c>
      <c r="E12" s="226">
        <v>115.75812369143645</v>
      </c>
      <c r="F12" s="226">
        <v>92.46678195081175</v>
      </c>
      <c r="G12" s="226">
        <v>97.202930237677052</v>
      </c>
      <c r="H12" s="226">
        <v>95.872079319709087</v>
      </c>
      <c r="I12" s="226">
        <v>94.037878893180689</v>
      </c>
      <c r="J12" s="226">
        <v>91.420903902726778</v>
      </c>
      <c r="K12" s="226">
        <v>66.619309110529784</v>
      </c>
      <c r="L12" s="226">
        <v>63.676641392539885</v>
      </c>
      <c r="M12" s="226">
        <v>75.291737982606335</v>
      </c>
      <c r="N12" s="226">
        <v>40.74221616442626</v>
      </c>
      <c r="O12" s="226">
        <v>93.075135924697662</v>
      </c>
      <c r="P12" s="226">
        <v>94.731120350358012</v>
      </c>
      <c r="Q12" s="226">
        <v>92.088249827782789</v>
      </c>
      <c r="R12" s="226">
        <v>91.279619640695245</v>
      </c>
      <c r="S12" s="226">
        <v>100.58932957539496</v>
      </c>
      <c r="T12" s="226">
        <v>104.49326527133064</v>
      </c>
      <c r="U12" s="226">
        <v>100.56668459957935</v>
      </c>
      <c r="V12" s="226">
        <v>98.686251580656801</v>
      </c>
      <c r="W12" s="226">
        <v>103.68968936102195</v>
      </c>
      <c r="X12" s="226">
        <v>78.247210735874788</v>
      </c>
      <c r="Y12" s="226">
        <v>72.020064143377937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1409.9743355390126</v>
      </c>
      <c r="C16" s="228">
        <f t="shared" si="2"/>
        <v>1631.5198809919357</v>
      </c>
      <c r="D16" s="228">
        <f t="shared" si="2"/>
        <v>1653.9513439077452</v>
      </c>
      <c r="E16" s="228">
        <f t="shared" si="2"/>
        <v>1468.7766841134035</v>
      </c>
      <c r="F16" s="228">
        <f t="shared" si="2"/>
        <v>1450.7293567569325</v>
      </c>
      <c r="G16" s="228">
        <f t="shared" si="2"/>
        <v>1370.1074499042575</v>
      </c>
      <c r="H16" s="228">
        <f t="shared" si="2"/>
        <v>1337.3290162307308</v>
      </c>
      <c r="I16" s="228">
        <f t="shared" si="2"/>
        <v>1282.2993122530261</v>
      </c>
      <c r="J16" s="228">
        <f t="shared" si="2"/>
        <v>1280.7580142955692</v>
      </c>
      <c r="K16" s="228">
        <f t="shared" si="2"/>
        <v>943.16483115000733</v>
      </c>
      <c r="L16" s="228">
        <f t="shared" si="2"/>
        <v>1089.1315236301211</v>
      </c>
      <c r="M16" s="228">
        <f t="shared" si="2"/>
        <v>1936.7544991548048</v>
      </c>
      <c r="N16" s="228">
        <f t="shared" si="2"/>
        <v>1714.7400368843437</v>
      </c>
      <c r="O16" s="228">
        <f t="shared" si="2"/>
        <v>2108.2229382992277</v>
      </c>
      <c r="P16" s="228">
        <f t="shared" si="2"/>
        <v>2062.1350822887753</v>
      </c>
      <c r="Q16" s="228">
        <f t="shared" si="2"/>
        <v>2226.9075262692872</v>
      </c>
      <c r="R16" s="228">
        <f t="shared" si="2"/>
        <v>2203.6812434094372</v>
      </c>
      <c r="S16" s="228">
        <f t="shared" si="2"/>
        <v>2627.0717472567162</v>
      </c>
      <c r="T16" s="228">
        <f t="shared" si="2"/>
        <v>2705.4358859676322</v>
      </c>
      <c r="U16" s="228">
        <f t="shared" si="2"/>
        <v>2579.7250863362601</v>
      </c>
      <c r="V16" s="228">
        <f t="shared" si="2"/>
        <v>2691.9201031427942</v>
      </c>
      <c r="W16" s="228">
        <f t="shared" si="2"/>
        <v>2799.2004280620349</v>
      </c>
      <c r="X16" s="228">
        <f t="shared" si="2"/>
        <v>2495.9173152607236</v>
      </c>
      <c r="Y16" s="228">
        <f t="shared" si="2"/>
        <v>2570.7535942906379</v>
      </c>
      <c r="DA16" s="92"/>
    </row>
    <row r="17" spans="1:105" ht="12" customHeight="1" x14ac:dyDescent="0.25">
      <c r="A17" s="46" t="s">
        <v>28</v>
      </c>
      <c r="B17" s="229">
        <v>28.460017348793574</v>
      </c>
      <c r="C17" s="229">
        <v>45.710056165038587</v>
      </c>
      <c r="D17" s="229">
        <v>51.380172817505617</v>
      </c>
      <c r="E17" s="229">
        <v>41.604957135459273</v>
      </c>
      <c r="F17" s="229">
        <v>49.438764297987333</v>
      </c>
      <c r="G17" s="229">
        <v>39.269033539645825</v>
      </c>
      <c r="H17" s="229">
        <v>31.681914301161747</v>
      </c>
      <c r="I17" s="229">
        <v>25.204658644352321</v>
      </c>
      <c r="J17" s="229">
        <v>20.334598054705179</v>
      </c>
      <c r="K17" s="229">
        <v>18.093187906744021</v>
      </c>
      <c r="L17" s="229">
        <v>18.828549861128707</v>
      </c>
      <c r="M17" s="229">
        <v>18.074463616211965</v>
      </c>
      <c r="N17" s="229">
        <v>18.522465411036325</v>
      </c>
      <c r="O17" s="229">
        <v>16.948848894399859</v>
      </c>
      <c r="P17" s="229">
        <v>15.358682609773949</v>
      </c>
      <c r="Q17" s="229">
        <v>14.457957335457916</v>
      </c>
      <c r="R17" s="229">
        <v>69.353352327235669</v>
      </c>
      <c r="S17" s="229">
        <v>265.93835307011574</v>
      </c>
      <c r="T17" s="229">
        <v>213.11952480777848</v>
      </c>
      <c r="U17" s="229">
        <v>189.08907490419952</v>
      </c>
      <c r="V17" s="229">
        <v>149.93843776739158</v>
      </c>
      <c r="W17" s="229">
        <v>106.04288164075221</v>
      </c>
      <c r="X17" s="229">
        <v>122.34979533718226</v>
      </c>
      <c r="Y17" s="229">
        <v>97.390013729370168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11.198440012346246</v>
      </c>
      <c r="C19" s="229">
        <v>17.001904491246286</v>
      </c>
      <c r="D19" s="229">
        <v>29.770979540103887</v>
      </c>
      <c r="E19" s="229">
        <v>12.031526831387842</v>
      </c>
      <c r="F19" s="229">
        <v>19.049256626682794</v>
      </c>
      <c r="G19" s="229">
        <v>17.194544731348433</v>
      </c>
      <c r="H19" s="229">
        <v>14.573106772654068</v>
      </c>
      <c r="I19" s="229">
        <v>12.619657257493879</v>
      </c>
      <c r="J19" s="229">
        <v>15.128449733340675</v>
      </c>
      <c r="K19" s="229">
        <v>14.194000725550673</v>
      </c>
      <c r="L19" s="229">
        <v>13.204840706006532</v>
      </c>
      <c r="M19" s="229">
        <v>49.657017781248584</v>
      </c>
      <c r="N19" s="229">
        <v>46.660277622437548</v>
      </c>
      <c r="O19" s="229">
        <v>88.524232480532518</v>
      </c>
      <c r="P19" s="229">
        <v>165.13341720899558</v>
      </c>
      <c r="Q19" s="229">
        <v>143.04147683312257</v>
      </c>
      <c r="R19" s="229">
        <v>112.07754554761055</v>
      </c>
      <c r="S19" s="229">
        <v>125.59144148262169</v>
      </c>
      <c r="T19" s="229">
        <v>121.43617988149903</v>
      </c>
      <c r="U19" s="229">
        <v>119.89126515077901</v>
      </c>
      <c r="V19" s="229">
        <v>119.89028440410011</v>
      </c>
      <c r="W19" s="229">
        <v>129.0080905144558</v>
      </c>
      <c r="X19" s="229">
        <v>118.49896466044807</v>
      </c>
      <c r="Y19" s="229">
        <v>120.04973632027173</v>
      </c>
      <c r="DA19" s="73"/>
    </row>
    <row r="20" spans="1:105" ht="12" customHeight="1" x14ac:dyDescent="0.25">
      <c r="A20" s="46" t="s">
        <v>82</v>
      </c>
      <c r="B20" s="229">
        <v>9.8639019007047715</v>
      </c>
      <c r="C20" s="229">
        <v>9.7089779701632981</v>
      </c>
      <c r="D20" s="229">
        <v>8.8448768876239949</v>
      </c>
      <c r="E20" s="229">
        <v>13.225175900825914</v>
      </c>
      <c r="F20" s="229">
        <v>7.6512102296317179</v>
      </c>
      <c r="G20" s="229">
        <v>9.2165785830480882</v>
      </c>
      <c r="H20" s="229">
        <v>8.5677610417801056</v>
      </c>
      <c r="I20" s="229">
        <v>9.7551036346376954</v>
      </c>
      <c r="J20" s="229">
        <v>10.0257662697101</v>
      </c>
      <c r="K20" s="229">
        <v>5.674300559297464</v>
      </c>
      <c r="L20" s="229">
        <v>5.4261109433751464</v>
      </c>
      <c r="M20" s="229">
        <v>81.975920267704069</v>
      </c>
      <c r="N20" s="229">
        <v>54.243109596414087</v>
      </c>
      <c r="O20" s="229">
        <v>44.467432352711512</v>
      </c>
      <c r="P20" s="229">
        <v>49.590844535806532</v>
      </c>
      <c r="Q20" s="229">
        <v>62.923368531570809</v>
      </c>
      <c r="R20" s="229">
        <v>72.986218690396129</v>
      </c>
      <c r="S20" s="229">
        <v>79.965504962738336</v>
      </c>
      <c r="T20" s="229">
        <v>93.685265616854366</v>
      </c>
      <c r="U20" s="229">
        <v>93.169592035667634</v>
      </c>
      <c r="V20" s="229">
        <v>99.442282235565401</v>
      </c>
      <c r="W20" s="229">
        <v>103.36586222167908</v>
      </c>
      <c r="X20" s="229">
        <v>103.32138522734883</v>
      </c>
      <c r="Y20" s="229">
        <v>92.72208000298545</v>
      </c>
      <c r="DA20" s="73"/>
    </row>
    <row r="21" spans="1:105" ht="12" customHeight="1" x14ac:dyDescent="0.25">
      <c r="A21" s="46" t="s">
        <v>32</v>
      </c>
      <c r="B21" s="229">
        <v>229.6888417683422</v>
      </c>
      <c r="C21" s="229">
        <v>246.79411608963179</v>
      </c>
      <c r="D21" s="229">
        <v>180.69559671478876</v>
      </c>
      <c r="E21" s="229">
        <v>106.27505802345189</v>
      </c>
      <c r="F21" s="229">
        <v>177.20684110552705</v>
      </c>
      <c r="G21" s="229">
        <v>144.25248427708996</v>
      </c>
      <c r="H21" s="229">
        <v>104.21586375886854</v>
      </c>
      <c r="I21" s="229">
        <v>78.582929574100632</v>
      </c>
      <c r="J21" s="229">
        <v>29.803425572614092</v>
      </c>
      <c r="K21" s="229">
        <v>32.171296891778212</v>
      </c>
      <c r="L21" s="229">
        <v>15.438212363221842</v>
      </c>
      <c r="M21" s="229">
        <v>15.020587465854245</v>
      </c>
      <c r="N21" s="229">
        <v>14.520005687339429</v>
      </c>
      <c r="O21" s="229">
        <v>15.38299296982002</v>
      </c>
      <c r="P21" s="229">
        <v>15.232480486988324</v>
      </c>
      <c r="Q21" s="229">
        <v>6.7036233745463321</v>
      </c>
      <c r="R21" s="229">
        <v>3.6224260911888275</v>
      </c>
      <c r="S21" s="229">
        <v>4.6741324977873697</v>
      </c>
      <c r="T21" s="229">
        <v>0.51591687911428108</v>
      </c>
      <c r="U21" s="229">
        <v>0.51067013398746997</v>
      </c>
      <c r="V21" s="229">
        <v>1.12453834472273</v>
      </c>
      <c r="W21" s="229">
        <v>1.022672775593616</v>
      </c>
      <c r="X21" s="229">
        <v>0.52087981299332631</v>
      </c>
      <c r="Y21" s="229">
        <v>0.53070927174412308</v>
      </c>
      <c r="DA21" s="73"/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5.1300702517815218</v>
      </c>
      <c r="E22" s="229">
        <v>7.6390588173662888</v>
      </c>
      <c r="F22" s="229">
        <v>9.947863112978979</v>
      </c>
      <c r="G22" s="229">
        <v>18.080180473517245</v>
      </c>
      <c r="H22" s="229">
        <v>14.652746055454811</v>
      </c>
      <c r="I22" s="229">
        <v>18.852601120686721</v>
      </c>
      <c r="J22" s="229">
        <v>46.141961664610648</v>
      </c>
      <c r="K22" s="229">
        <v>15.481096334911234</v>
      </c>
      <c r="L22" s="229">
        <v>14.222665108133212</v>
      </c>
      <c r="M22" s="229">
        <v>793.04280941175318</v>
      </c>
      <c r="N22" s="229">
        <v>699.59057321447267</v>
      </c>
      <c r="O22" s="229">
        <v>760.91071649312312</v>
      </c>
      <c r="P22" s="229">
        <v>607.62493593179784</v>
      </c>
      <c r="Q22" s="229">
        <v>754.45920660234333</v>
      </c>
      <c r="R22" s="229">
        <v>711.88312100744895</v>
      </c>
      <c r="S22" s="229">
        <v>790.36064362171385</v>
      </c>
      <c r="T22" s="229">
        <v>818.33274897466993</v>
      </c>
      <c r="U22" s="229">
        <v>701.39063979074922</v>
      </c>
      <c r="V22" s="229">
        <v>825.57442214909679</v>
      </c>
      <c r="W22" s="229">
        <v>843.65611075668096</v>
      </c>
      <c r="X22" s="229">
        <v>655.93233292727405</v>
      </c>
      <c r="Y22" s="229">
        <v>679.64304568196485</v>
      </c>
      <c r="DA22" s="73"/>
    </row>
    <row r="23" spans="1:105" ht="12" customHeight="1" x14ac:dyDescent="0.25">
      <c r="A23" s="46" t="s">
        <v>73</v>
      </c>
      <c r="B23" s="229">
        <v>1088.5334997926254</v>
      </c>
      <c r="C23" s="229">
        <v>1271.746581895241</v>
      </c>
      <c r="D23" s="229">
        <v>1339.5215558714197</v>
      </c>
      <c r="E23" s="229">
        <v>1245.6541814133391</v>
      </c>
      <c r="F23" s="229">
        <v>1138.2020229093196</v>
      </c>
      <c r="G23" s="229">
        <v>1100.4115551216737</v>
      </c>
      <c r="H23" s="229">
        <v>1109.9374444286584</v>
      </c>
      <c r="I23" s="229">
        <v>1079.3813402999815</v>
      </c>
      <c r="J23" s="229">
        <v>1105.6943785414462</v>
      </c>
      <c r="K23" s="229">
        <v>821.70314903731503</v>
      </c>
      <c r="L23" s="229">
        <v>970.9836231441368</v>
      </c>
      <c r="M23" s="229">
        <v>925.89191471645267</v>
      </c>
      <c r="N23" s="229">
        <v>832.17093163154232</v>
      </c>
      <c r="O23" s="229">
        <v>1157.685311283587</v>
      </c>
      <c r="P23" s="229">
        <v>1194.2576018424256</v>
      </c>
      <c r="Q23" s="229">
        <v>1227.0369597470781</v>
      </c>
      <c r="R23" s="229">
        <v>1195.8617838859661</v>
      </c>
      <c r="S23" s="229">
        <v>1282.0553673220479</v>
      </c>
      <c r="T23" s="229">
        <v>1363.0604277436598</v>
      </c>
      <c r="U23" s="229">
        <v>1326.3837980041221</v>
      </c>
      <c r="V23" s="229">
        <v>1316.4164745617793</v>
      </c>
      <c r="W23" s="229">
        <v>1409.2235234067571</v>
      </c>
      <c r="X23" s="229">
        <v>1270.0009309646746</v>
      </c>
      <c r="Y23" s="229">
        <v>1236.2643409707468</v>
      </c>
      <c r="DA23" s="73"/>
    </row>
    <row r="24" spans="1:105" ht="12" customHeight="1" x14ac:dyDescent="0.25">
      <c r="A24" s="46" t="s">
        <v>36</v>
      </c>
      <c r="B24" s="229">
        <v>42.229634716200181</v>
      </c>
      <c r="C24" s="229">
        <v>40.558244380614816</v>
      </c>
      <c r="D24" s="229">
        <v>38.608091824521878</v>
      </c>
      <c r="E24" s="229">
        <v>36.340554391619023</v>
      </c>
      <c r="F24" s="229">
        <v>46.72147408518962</v>
      </c>
      <c r="G24" s="229">
        <v>35.429043086702244</v>
      </c>
      <c r="H24" s="229">
        <v>46.166224668566137</v>
      </c>
      <c r="I24" s="229">
        <v>52.019675379325385</v>
      </c>
      <c r="J24" s="229">
        <v>47.286924478191899</v>
      </c>
      <c r="K24" s="229">
        <v>28.007596041963751</v>
      </c>
      <c r="L24" s="229">
        <v>41.850444774693607</v>
      </c>
      <c r="M24" s="229">
        <v>42.541030312026045</v>
      </c>
      <c r="N24" s="229">
        <v>39.763980329622854</v>
      </c>
      <c r="O24" s="229">
        <v>14.933761218674565</v>
      </c>
      <c r="P24" s="229">
        <v>2.2239916398991078</v>
      </c>
      <c r="Q24" s="229">
        <v>3.9834706555620669</v>
      </c>
      <c r="R24" s="229">
        <v>1.3041314278696179</v>
      </c>
      <c r="S24" s="229">
        <v>1.6267140355277778</v>
      </c>
      <c r="T24" s="229">
        <v>1.3304511495673288</v>
      </c>
      <c r="U24" s="229">
        <v>1.164460597954466</v>
      </c>
      <c r="V24" s="229">
        <v>0.66604909475314544</v>
      </c>
      <c r="W24" s="229">
        <v>0.84052257897724136</v>
      </c>
      <c r="X24" s="229">
        <v>0.22346625980917995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6.0061715999542358</v>
      </c>
      <c r="F25" s="229">
        <v>2.5119243896154391</v>
      </c>
      <c r="G25" s="229">
        <v>6.2540300912318898</v>
      </c>
      <c r="H25" s="229">
        <v>7.5339552035869133</v>
      </c>
      <c r="I25" s="229">
        <v>5.8833463424478767</v>
      </c>
      <c r="J25" s="229">
        <v>6.3425099809504299</v>
      </c>
      <c r="K25" s="229">
        <v>7.8402036524468874</v>
      </c>
      <c r="L25" s="229">
        <v>9.1770767294251776</v>
      </c>
      <c r="M25" s="229">
        <v>10.550755583553928</v>
      </c>
      <c r="N25" s="229">
        <v>9.2686933914782728</v>
      </c>
      <c r="O25" s="229">
        <v>9.3696426063795162</v>
      </c>
      <c r="P25" s="229">
        <v>12.713128033088211</v>
      </c>
      <c r="Q25" s="229">
        <v>14.301463189606341</v>
      </c>
      <c r="R25" s="229">
        <v>36.592664431721339</v>
      </c>
      <c r="S25" s="229">
        <v>76.859590264163614</v>
      </c>
      <c r="T25" s="229">
        <v>93.955370914489095</v>
      </c>
      <c r="U25" s="229">
        <v>148.12558571880089</v>
      </c>
      <c r="V25" s="229">
        <v>178.86761458538456</v>
      </c>
      <c r="W25" s="229">
        <v>206.04076416713912</v>
      </c>
      <c r="X25" s="229">
        <v>225.06956007099313</v>
      </c>
      <c r="Y25" s="229">
        <v>344.15366831355465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4051.3122546929471</v>
      </c>
      <c r="C27" s="228">
        <f t="shared" si="3"/>
        <v>4077.0535359600635</v>
      </c>
      <c r="D27" s="228">
        <f t="shared" si="3"/>
        <v>4099.4170103286706</v>
      </c>
      <c r="E27" s="228">
        <f t="shared" si="3"/>
        <v>4160.918209908803</v>
      </c>
      <c r="F27" s="228">
        <f t="shared" si="3"/>
        <v>4062.9295486119249</v>
      </c>
      <c r="G27" s="228">
        <f t="shared" si="3"/>
        <v>4229.5664750667393</v>
      </c>
      <c r="H27" s="228">
        <f t="shared" si="3"/>
        <v>4108.0721068529592</v>
      </c>
      <c r="I27" s="228">
        <f t="shared" si="3"/>
        <v>4052.5594717694648</v>
      </c>
      <c r="J27" s="228">
        <f t="shared" si="3"/>
        <v>3947.147527542591</v>
      </c>
      <c r="K27" s="228">
        <f t="shared" si="3"/>
        <v>2928.7424180997937</v>
      </c>
      <c r="L27" s="228">
        <f t="shared" si="3"/>
        <v>3101.329123804876</v>
      </c>
      <c r="M27" s="228">
        <f t="shared" si="3"/>
        <v>3424.8550309629695</v>
      </c>
      <c r="N27" s="228">
        <f t="shared" si="3"/>
        <v>3020.3222657032793</v>
      </c>
      <c r="O27" s="228">
        <f t="shared" si="3"/>
        <v>3309.8783157881658</v>
      </c>
      <c r="P27" s="228">
        <f t="shared" si="3"/>
        <v>3122.3299955750335</v>
      </c>
      <c r="Q27" s="228">
        <f t="shared" si="3"/>
        <v>3318.8682461861204</v>
      </c>
      <c r="R27" s="228">
        <f t="shared" si="3"/>
        <v>3401.6095078124345</v>
      </c>
      <c r="S27" s="228">
        <f t="shared" si="3"/>
        <v>3655.5633440818747</v>
      </c>
      <c r="T27" s="228">
        <f t="shared" si="3"/>
        <v>3965.6121598779669</v>
      </c>
      <c r="U27" s="228">
        <f t="shared" si="3"/>
        <v>3861.2028692173531</v>
      </c>
      <c r="V27" s="228">
        <f t="shared" si="3"/>
        <v>3709.5085897438726</v>
      </c>
      <c r="W27" s="228">
        <f t="shared" si="3"/>
        <v>3849.2284319751016</v>
      </c>
      <c r="X27" s="228">
        <f t="shared" si="3"/>
        <v>3220.6369946487994</v>
      </c>
      <c r="Y27" s="228">
        <f t="shared" si="3"/>
        <v>2538.6393017160522</v>
      </c>
      <c r="DA27" s="92"/>
    </row>
    <row r="28" spans="1:105" ht="12" customHeight="1" x14ac:dyDescent="0.25">
      <c r="A28" s="18" t="s">
        <v>28</v>
      </c>
      <c r="B28" s="230">
        <v>290.67716669611349</v>
      </c>
      <c r="C28" s="230">
        <v>368.22263612451655</v>
      </c>
      <c r="D28" s="230">
        <v>342.91249954880095</v>
      </c>
      <c r="E28" s="230">
        <v>241.3548264692717</v>
      </c>
      <c r="F28" s="230">
        <v>372.50424238737702</v>
      </c>
      <c r="G28" s="230">
        <v>476.94546366412709</v>
      </c>
      <c r="H28" s="230">
        <v>500.44911272650694</v>
      </c>
      <c r="I28" s="230">
        <v>465.40629769272726</v>
      </c>
      <c r="J28" s="230">
        <v>465.98651571955793</v>
      </c>
      <c r="K28" s="230">
        <v>225.04699569303469</v>
      </c>
      <c r="L28" s="230">
        <v>177.72986738747528</v>
      </c>
      <c r="M28" s="230">
        <v>178.73953978192114</v>
      </c>
      <c r="N28" s="230">
        <v>148.92133874962101</v>
      </c>
      <c r="O28" s="230">
        <v>101.83105178804701</v>
      </c>
      <c r="P28" s="230">
        <v>131.62110587141237</v>
      </c>
      <c r="Q28" s="230">
        <v>157.99175108876932</v>
      </c>
      <c r="R28" s="230">
        <v>135.58880114540142</v>
      </c>
      <c r="S28" s="230">
        <v>181.55728209972025</v>
      </c>
      <c r="T28" s="230">
        <v>162.78184407807527</v>
      </c>
      <c r="U28" s="230">
        <v>132.27291720378858</v>
      </c>
      <c r="V28" s="230">
        <v>127.02198075932345</v>
      </c>
      <c r="W28" s="230">
        <v>112.75676326958458</v>
      </c>
      <c r="X28" s="230">
        <v>109.31198658984485</v>
      </c>
      <c r="Y28" s="230">
        <v>77.535336488125608</v>
      </c>
      <c r="DA28" s="71"/>
    </row>
    <row r="29" spans="1:105" ht="12" customHeight="1" x14ac:dyDescent="0.25">
      <c r="A29" s="18" t="s">
        <v>42</v>
      </c>
      <c r="B29" s="230">
        <v>344.23646399768222</v>
      </c>
      <c r="C29" s="230">
        <v>401.60920799789358</v>
      </c>
      <c r="D29" s="230">
        <v>357.52566431720572</v>
      </c>
      <c r="E29" s="230">
        <v>509.01322031801021</v>
      </c>
      <c r="F29" s="230">
        <v>533.11709615664722</v>
      </c>
      <c r="G29" s="230">
        <v>384.31682783826358</v>
      </c>
      <c r="H29" s="230">
        <v>350.23313951824463</v>
      </c>
      <c r="I29" s="230">
        <v>426.39299999681782</v>
      </c>
      <c r="J29" s="230">
        <v>388.22788751784122</v>
      </c>
      <c r="K29" s="230">
        <v>120.26575967910991</v>
      </c>
      <c r="L29" s="230">
        <v>166.63419167893269</v>
      </c>
      <c r="M29" s="230">
        <v>169.3280318393528</v>
      </c>
      <c r="N29" s="230">
        <v>154.71253247937119</v>
      </c>
      <c r="O29" s="230">
        <v>84.353543999932683</v>
      </c>
      <c r="P29" s="230">
        <v>94.753871520399841</v>
      </c>
      <c r="Q29" s="230">
        <v>158.08937232028529</v>
      </c>
      <c r="R29" s="230">
        <v>115.67054400062121</v>
      </c>
      <c r="S29" s="230">
        <v>161.73178032051959</v>
      </c>
      <c r="T29" s="230">
        <v>164.25679776043509</v>
      </c>
      <c r="U29" s="230">
        <v>144.17151936060381</v>
      </c>
      <c r="V29" s="230">
        <v>132.0170544005104</v>
      </c>
      <c r="W29" s="230">
        <v>94.400808480279267</v>
      </c>
      <c r="X29" s="230">
        <v>74.472018720311809</v>
      </c>
      <c r="Y29" s="230">
        <v>34.731227520249753</v>
      </c>
      <c r="DA29" s="71"/>
    </row>
    <row r="30" spans="1:105" ht="12" customHeight="1" x14ac:dyDescent="0.25">
      <c r="A30" s="18" t="s">
        <v>31</v>
      </c>
      <c r="B30" s="230">
        <v>33.571161427446029</v>
      </c>
      <c r="C30" s="230">
        <v>18.81373122844273</v>
      </c>
      <c r="D30" s="230">
        <v>53.798685700146045</v>
      </c>
      <c r="E30" s="230">
        <v>44.676695568711395</v>
      </c>
      <c r="F30" s="230">
        <v>37.29937149345686</v>
      </c>
      <c r="G30" s="230">
        <v>42.119657188747539</v>
      </c>
      <c r="H30" s="230">
        <v>38.809947547415241</v>
      </c>
      <c r="I30" s="230">
        <v>28.900420382592667</v>
      </c>
      <c r="J30" s="230">
        <v>38.254377426890414</v>
      </c>
      <c r="K30" s="230">
        <v>30.291877874606499</v>
      </c>
      <c r="L30" s="230">
        <v>28.3152369342077</v>
      </c>
      <c r="M30" s="230">
        <v>128.28536081865144</v>
      </c>
      <c r="N30" s="230">
        <v>137.21324857751844</v>
      </c>
      <c r="O30" s="230">
        <v>175.42319371958331</v>
      </c>
      <c r="P30" s="230">
        <v>267.85898471087273</v>
      </c>
      <c r="Q30" s="230">
        <v>254.36222220674878</v>
      </c>
      <c r="R30" s="230">
        <v>202.49362245230222</v>
      </c>
      <c r="S30" s="230">
        <v>220.86912879733023</v>
      </c>
      <c r="T30" s="230">
        <v>225.02439039851868</v>
      </c>
      <c r="U30" s="230">
        <v>214.92349340912733</v>
      </c>
      <c r="V30" s="230">
        <v>220.74726643588761</v>
      </c>
      <c r="W30" s="230">
        <v>249.47840520556858</v>
      </c>
      <c r="X30" s="230">
        <v>204.67043649972075</v>
      </c>
      <c r="Y30" s="230">
        <v>179.39893615969135</v>
      </c>
      <c r="DA30" s="71"/>
    </row>
    <row r="31" spans="1:105" ht="12" customHeight="1" x14ac:dyDescent="0.25">
      <c r="A31" s="18" t="s">
        <v>82</v>
      </c>
      <c r="B31" s="230">
        <v>50.047623161313822</v>
      </c>
      <c r="C31" s="230">
        <v>66.024989201814719</v>
      </c>
      <c r="D31" s="230">
        <v>67.102201240307693</v>
      </c>
      <c r="E31" s="230">
        <v>84.81226869870514</v>
      </c>
      <c r="F31" s="230">
        <v>74.401396136226822</v>
      </c>
      <c r="G31" s="230">
        <v>98.140495715943132</v>
      </c>
      <c r="H31" s="230">
        <v>98.988039468189086</v>
      </c>
      <c r="I31" s="230">
        <v>76.641025318701338</v>
      </c>
      <c r="J31" s="230">
        <v>91.776566391742563</v>
      </c>
      <c r="K31" s="230">
        <v>87.147737450281909</v>
      </c>
      <c r="L31" s="230">
        <v>87.446773440174326</v>
      </c>
      <c r="M31" s="230">
        <v>343.96450700097989</v>
      </c>
      <c r="N31" s="230">
        <v>278.91802795016929</v>
      </c>
      <c r="O31" s="230">
        <v>302.79415629432003</v>
      </c>
      <c r="P31" s="230">
        <v>390.23158879269971</v>
      </c>
      <c r="Q31" s="230">
        <v>419.46952046234674</v>
      </c>
      <c r="R31" s="230">
        <v>482.53556849148424</v>
      </c>
      <c r="S31" s="230">
        <v>515.67015823649422</v>
      </c>
      <c r="T31" s="230">
        <v>643.8085340303337</v>
      </c>
      <c r="U31" s="230">
        <v>610.94948639463723</v>
      </c>
      <c r="V31" s="230">
        <v>654.0240271553339</v>
      </c>
      <c r="W31" s="230">
        <v>684.84286092716161</v>
      </c>
      <c r="X31" s="230">
        <v>648.43283933419013</v>
      </c>
      <c r="Y31" s="230">
        <v>558.56309928835731</v>
      </c>
      <c r="DA31" s="71"/>
    </row>
    <row r="32" spans="1:105" ht="12" customHeight="1" x14ac:dyDescent="0.25">
      <c r="A32" s="18" t="s">
        <v>32</v>
      </c>
      <c r="B32" s="230">
        <v>527.03526151145604</v>
      </c>
      <c r="C32" s="230">
        <v>319.18530334940897</v>
      </c>
      <c r="D32" s="230">
        <v>235.19020712440289</v>
      </c>
      <c r="E32" s="230">
        <v>394.03838717570608</v>
      </c>
      <c r="F32" s="230">
        <v>323.10660409366278</v>
      </c>
      <c r="G32" s="230">
        <v>99.650581482374974</v>
      </c>
      <c r="H32" s="230">
        <v>74.020670480797989</v>
      </c>
      <c r="I32" s="230">
        <v>52.099230425546807</v>
      </c>
      <c r="J32" s="230">
        <v>26.202935787173129</v>
      </c>
      <c r="K32" s="230">
        <v>8.2780359881267991</v>
      </c>
      <c r="L32" s="230">
        <v>6.3422405167683245</v>
      </c>
      <c r="M32" s="230">
        <v>6.7598654140477681</v>
      </c>
      <c r="N32" s="230">
        <v>1.037301432744703</v>
      </c>
      <c r="O32" s="230">
        <v>6.3971812702844915</v>
      </c>
      <c r="P32" s="230">
        <v>6.5476937531023314</v>
      </c>
      <c r="Q32" s="230">
        <v>2.6308166255132268</v>
      </c>
      <c r="R32" s="230">
        <v>2.6007196688421881</v>
      </c>
      <c r="S32" s="230">
        <v>4.6605861422070678</v>
      </c>
      <c r="T32" s="230">
        <v>2.595656000896664</v>
      </c>
      <c r="U32" s="230">
        <v>2.6009027460214829</v>
      </c>
      <c r="V32" s="230">
        <v>8.2099016552971698</v>
      </c>
      <c r="W32" s="230">
        <v>5.2001943444229761</v>
      </c>
      <c r="X32" s="230">
        <v>2.580383387013641</v>
      </c>
      <c r="Y32" s="230">
        <v>2.5747335282644439</v>
      </c>
      <c r="DA32" s="71"/>
    </row>
    <row r="33" spans="1:105" ht="12" customHeight="1" x14ac:dyDescent="0.25">
      <c r="A33" s="18" t="s">
        <v>33</v>
      </c>
      <c r="B33" s="230">
        <v>0</v>
      </c>
      <c r="C33" s="230">
        <v>0</v>
      </c>
      <c r="D33" s="230">
        <v>121.61989074806928</v>
      </c>
      <c r="E33" s="230">
        <v>223.67976918223118</v>
      </c>
      <c r="F33" s="230">
        <v>247.15963688661466</v>
      </c>
      <c r="G33" s="230">
        <v>427.57293652590158</v>
      </c>
      <c r="H33" s="230">
        <v>356.724909943819</v>
      </c>
      <c r="I33" s="230">
        <v>469.65164887859169</v>
      </c>
      <c r="J33" s="230">
        <v>444.50565561449639</v>
      </c>
      <c r="K33" s="230">
        <v>370.61890366626272</v>
      </c>
      <c r="L33" s="230">
        <v>346.13745189284896</v>
      </c>
      <c r="M33" s="230">
        <v>275.27914950796344</v>
      </c>
      <c r="N33" s="230">
        <v>289.67560242512133</v>
      </c>
      <c r="O33" s="230">
        <v>280.56830574665702</v>
      </c>
      <c r="P33" s="230">
        <v>234.44666378807869</v>
      </c>
      <c r="Q33" s="230">
        <v>289.92859835746185</v>
      </c>
      <c r="R33" s="230">
        <v>354.59640831241836</v>
      </c>
      <c r="S33" s="230">
        <v>324.45578005828207</v>
      </c>
      <c r="T33" s="230">
        <v>354.69008102536941</v>
      </c>
      <c r="U33" s="230">
        <v>376.98269048909344</v>
      </c>
      <c r="V33" s="230">
        <v>272.02958289069625</v>
      </c>
      <c r="W33" s="230">
        <v>186.83566792287729</v>
      </c>
      <c r="X33" s="230">
        <v>147.6142930323976</v>
      </c>
      <c r="Y33" s="230">
        <v>91.834901597502508</v>
      </c>
      <c r="DA33" s="71"/>
    </row>
    <row r="34" spans="1:105" ht="12" customHeight="1" x14ac:dyDescent="0.25">
      <c r="A34" s="18" t="s">
        <v>73</v>
      </c>
      <c r="B34" s="230">
        <v>2020.1763886197623</v>
      </c>
      <c r="C34" s="230">
        <v>2272.9856964406758</v>
      </c>
      <c r="D34" s="230">
        <v>2231.6974734780874</v>
      </c>
      <c r="E34" s="230">
        <v>2086.600284888978</v>
      </c>
      <c r="F34" s="230">
        <v>1685.7850651359945</v>
      </c>
      <c r="G34" s="230">
        <v>1752.9201346323282</v>
      </c>
      <c r="H34" s="230">
        <v>1754.3181962438591</v>
      </c>
      <c r="I34" s="230">
        <v>1691.8377908008367</v>
      </c>
      <c r="J34" s="230">
        <v>1649.1574875475094</v>
      </c>
      <c r="K34" s="230">
        <v>1193.1277918475821</v>
      </c>
      <c r="L34" s="230">
        <v>1241.2774654635136</v>
      </c>
      <c r="M34" s="230">
        <v>1290.3554872981219</v>
      </c>
      <c r="N34" s="230">
        <v>1045.2524422124359</v>
      </c>
      <c r="O34" s="230">
        <v>1740.5700927945152</v>
      </c>
      <c r="P34" s="230">
        <v>1652.1042678087952</v>
      </c>
      <c r="Q34" s="230">
        <v>1604.548730427098</v>
      </c>
      <c r="R34" s="230">
        <v>1736.6037164745335</v>
      </c>
      <c r="S34" s="230">
        <v>1814.6414921521198</v>
      </c>
      <c r="T34" s="230">
        <v>1892.371749383607</v>
      </c>
      <c r="U34" s="230">
        <v>1857.8906274853027</v>
      </c>
      <c r="V34" s="230">
        <v>1810.1357750136056</v>
      </c>
      <c r="W34" s="230">
        <v>1889.569968560638</v>
      </c>
      <c r="X34" s="230">
        <v>1635.5500339800674</v>
      </c>
      <c r="Y34" s="230">
        <v>1419.4937354484525</v>
      </c>
      <c r="DA34" s="71"/>
    </row>
    <row r="35" spans="1:105" ht="12" customHeight="1" x14ac:dyDescent="0.25">
      <c r="A35" s="18" t="s">
        <v>36</v>
      </c>
      <c r="B35" s="230">
        <v>785.56818927917311</v>
      </c>
      <c r="C35" s="230">
        <v>630.21197161731129</v>
      </c>
      <c r="D35" s="230">
        <v>689.57038817165073</v>
      </c>
      <c r="E35" s="230">
        <v>576.7427576071899</v>
      </c>
      <c r="F35" s="230">
        <v>727.14611791166374</v>
      </c>
      <c r="G35" s="230">
        <v>800.00063691048638</v>
      </c>
      <c r="H35" s="230">
        <v>834.66910332792725</v>
      </c>
      <c r="I35" s="230">
        <v>734.25740461626583</v>
      </c>
      <c r="J35" s="230">
        <v>727.11361151854737</v>
      </c>
      <c r="K35" s="230">
        <v>743.93334795276553</v>
      </c>
      <c r="L35" s="230">
        <v>865.86125921986923</v>
      </c>
      <c r="M35" s="230">
        <v>812.60707368498527</v>
      </c>
      <c r="N35" s="230">
        <v>783.52757966726745</v>
      </c>
      <c r="O35" s="230">
        <v>445.55771878077928</v>
      </c>
      <c r="P35" s="230">
        <v>89.071648360406257</v>
      </c>
      <c r="Q35" s="230">
        <v>133.69946534460823</v>
      </c>
      <c r="R35" s="230">
        <v>58.476028572402853</v>
      </c>
      <c r="S35" s="230">
        <v>75.775805964686114</v>
      </c>
      <c r="T35" s="230">
        <v>57.890268850563899</v>
      </c>
      <c r="U35" s="230">
        <v>57.297019402260929</v>
      </c>
      <c r="V35" s="230">
        <v>39.733510905390851</v>
      </c>
      <c r="W35" s="230">
        <v>65.053517421209278</v>
      </c>
      <c r="X35" s="230">
        <v>19.197093740271235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62.410018410281928</v>
      </c>
      <c r="G36" s="230">
        <v>147.89974110856713</v>
      </c>
      <c r="H36" s="230">
        <v>99.858987596200365</v>
      </c>
      <c r="I36" s="230">
        <v>107.37265365738472</v>
      </c>
      <c r="J36" s="230">
        <v>115.922490018833</v>
      </c>
      <c r="K36" s="230">
        <v>150.03196794802358</v>
      </c>
      <c r="L36" s="230">
        <v>181.58463727108577</v>
      </c>
      <c r="M36" s="230">
        <v>219.53601561694592</v>
      </c>
      <c r="N36" s="230">
        <v>181.06419220902995</v>
      </c>
      <c r="O36" s="230">
        <v>172.38307139404671</v>
      </c>
      <c r="P36" s="230">
        <v>255.69417096926662</v>
      </c>
      <c r="Q36" s="230">
        <v>298.14776935328911</v>
      </c>
      <c r="R36" s="230">
        <v>313.04409869442861</v>
      </c>
      <c r="S36" s="230">
        <v>356.20133031051552</v>
      </c>
      <c r="T36" s="230">
        <v>462.19283835016665</v>
      </c>
      <c r="U36" s="230">
        <v>464.11421272651705</v>
      </c>
      <c r="V36" s="230">
        <v>445.58949052782731</v>
      </c>
      <c r="W36" s="230">
        <v>561.09024584336044</v>
      </c>
      <c r="X36" s="230">
        <v>378.80790936498215</v>
      </c>
      <c r="Y36" s="230">
        <v>174.50733168540845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4965.4347861286296</v>
      </c>
      <c r="C38" s="236">
        <f t="shared" si="4"/>
        <v>4751.8002471680356</v>
      </c>
      <c r="D38" s="236">
        <f t="shared" si="4"/>
        <v>4730.0634854102009</v>
      </c>
      <c r="E38" s="236">
        <f t="shared" si="4"/>
        <v>4724.4877434213558</v>
      </c>
      <c r="F38" s="236">
        <f t="shared" si="4"/>
        <v>4887.0757803235692</v>
      </c>
      <c r="G38" s="236">
        <f t="shared" si="4"/>
        <v>5444.3711740159742</v>
      </c>
      <c r="H38" s="236">
        <f t="shared" si="4"/>
        <v>5439.8143926348121</v>
      </c>
      <c r="I38" s="236">
        <f t="shared" si="4"/>
        <v>5673.9847907707526</v>
      </c>
      <c r="J38" s="236">
        <f t="shared" si="4"/>
        <v>5199.8211890125367</v>
      </c>
      <c r="K38" s="236">
        <f t="shared" si="4"/>
        <v>4313.7661494235335</v>
      </c>
      <c r="L38" s="236">
        <f t="shared" si="4"/>
        <v>4418.1077943623222</v>
      </c>
      <c r="M38" s="236">
        <f t="shared" si="4"/>
        <v>4397.810257455496</v>
      </c>
      <c r="N38" s="236">
        <f t="shared" si="4"/>
        <v>4163.5707918327898</v>
      </c>
      <c r="O38" s="236">
        <f t="shared" si="4"/>
        <v>3539.6121282496138</v>
      </c>
      <c r="P38" s="236">
        <f t="shared" si="4"/>
        <v>3965.6570711391582</v>
      </c>
      <c r="Q38" s="236">
        <f t="shared" si="4"/>
        <v>4352.0617354746792</v>
      </c>
      <c r="R38" s="236">
        <f t="shared" si="4"/>
        <v>4108.6562016086682</v>
      </c>
      <c r="S38" s="236">
        <f t="shared" si="4"/>
        <v>4752.6051891741763</v>
      </c>
      <c r="T38" s="236">
        <f t="shared" si="4"/>
        <v>4845.6766042597765</v>
      </c>
      <c r="U38" s="236">
        <f t="shared" si="4"/>
        <v>4716.6291853947441</v>
      </c>
      <c r="V38" s="236">
        <f t="shared" si="4"/>
        <v>4639.4352892457464</v>
      </c>
      <c r="W38" s="236">
        <f t="shared" si="4"/>
        <v>4519.0952271384349</v>
      </c>
      <c r="X38" s="236">
        <f t="shared" si="4"/>
        <v>3444.4807372815371</v>
      </c>
      <c r="Y38" s="236">
        <f t="shared" si="4"/>
        <v>3258.1923374102389</v>
      </c>
      <c r="DA38" s="93"/>
    </row>
    <row r="39" spans="1:105" ht="12" customHeight="1" x14ac:dyDescent="0.25">
      <c r="A39" s="43" t="s">
        <v>106</v>
      </c>
      <c r="B39" s="237">
        <f>ISI!B$53</f>
        <v>850.32579612862878</v>
      </c>
      <c r="C39" s="237">
        <f>ISI!C$53</f>
        <v>792.84116716803533</v>
      </c>
      <c r="D39" s="237">
        <f>ISI!D$53</f>
        <v>867.6859254102003</v>
      </c>
      <c r="E39" s="237">
        <f>ISI!E$53</f>
        <v>858.18781342135605</v>
      </c>
      <c r="F39" s="237">
        <f>ISI!F$53</f>
        <v>869.16516032356924</v>
      </c>
      <c r="G39" s="237">
        <f>ISI!G$53</f>
        <v>857.54516401597471</v>
      </c>
      <c r="H39" s="237">
        <f>ISI!H$53</f>
        <v>868.82898263481206</v>
      </c>
      <c r="I39" s="237">
        <f>ISI!I$53</f>
        <v>912.6820207707525</v>
      </c>
      <c r="J39" s="237">
        <f>ISI!J$53</f>
        <v>836.25318901253593</v>
      </c>
      <c r="K39" s="237">
        <f>ISI!K$53</f>
        <v>656.96157942353409</v>
      </c>
      <c r="L39" s="237">
        <f>ISI!L$53</f>
        <v>815.23526436232146</v>
      </c>
      <c r="M39" s="237">
        <f>ISI!M$53</f>
        <v>812.27644745549651</v>
      </c>
      <c r="N39" s="237">
        <f>ISI!N$53</f>
        <v>763.03209183279034</v>
      </c>
      <c r="O39" s="237">
        <f>ISI!O$53</f>
        <v>388.26011824961307</v>
      </c>
      <c r="P39" s="237">
        <f>ISI!P$53</f>
        <v>508.04358113915811</v>
      </c>
      <c r="Q39" s="237">
        <f>ISI!Q$53</f>
        <v>779.48062547467919</v>
      </c>
      <c r="R39" s="237">
        <f>ISI!R$53</f>
        <v>545.58907160866818</v>
      </c>
      <c r="S39" s="237">
        <f>ISI!S$53</f>
        <v>836.14681917417658</v>
      </c>
      <c r="T39" s="237">
        <f>ISI!T$53</f>
        <v>867.14074425977606</v>
      </c>
      <c r="U39" s="237">
        <f>ISI!U$53</f>
        <v>745.23433539474411</v>
      </c>
      <c r="V39" s="237">
        <f>ISI!V$53</f>
        <v>626.31604924574651</v>
      </c>
      <c r="W39" s="237">
        <f>ISI!W$53</f>
        <v>457.74606713843457</v>
      </c>
      <c r="X39" s="237">
        <f>ISI!X$53</f>
        <v>320.96755728153727</v>
      </c>
      <c r="Y39" s="237">
        <f>ISI!Y$53</f>
        <v>141.44442741023883</v>
      </c>
      <c r="DA39" s="83"/>
    </row>
    <row r="40" spans="1:105" ht="12" customHeight="1" x14ac:dyDescent="0.25">
      <c r="A40" s="44" t="s">
        <v>107</v>
      </c>
      <c r="B40" s="238">
        <f>NFM!B$72</f>
        <v>57.545340000000003</v>
      </c>
      <c r="C40" s="238">
        <f>NFM!C$72</f>
        <v>58.80453</v>
      </c>
      <c r="D40" s="238">
        <f>NFM!D$72</f>
        <v>59.999290000000002</v>
      </c>
      <c r="E40" s="238">
        <f>NFM!E$72</f>
        <v>59.564259999999997</v>
      </c>
      <c r="F40" s="238">
        <f>NFM!F$72</f>
        <v>58.393979999999999</v>
      </c>
      <c r="G40" s="238">
        <f>NFM!G$72</f>
        <v>54.030250000000002</v>
      </c>
      <c r="H40" s="238">
        <f>NFM!H$72</f>
        <v>0</v>
      </c>
      <c r="I40" s="238">
        <f>NFM!I$72</f>
        <v>0</v>
      </c>
      <c r="J40" s="238">
        <f>NFM!J$72</f>
        <v>0</v>
      </c>
      <c r="K40" s="238">
        <f>NFM!K$72</f>
        <v>0</v>
      </c>
      <c r="L40" s="238">
        <f>NFM!L$72</f>
        <v>0</v>
      </c>
      <c r="M40" s="238">
        <f>NFM!M$72</f>
        <v>0</v>
      </c>
      <c r="N40" s="238">
        <f>NFM!N$72</f>
        <v>0</v>
      </c>
      <c r="O40" s="238">
        <f>NFM!O$72</f>
        <v>0</v>
      </c>
      <c r="P40" s="238">
        <f>NFM!P$72</f>
        <v>0</v>
      </c>
      <c r="Q40" s="238">
        <f>NFM!Q$72</f>
        <v>0</v>
      </c>
      <c r="R40" s="238">
        <f>NFM!R$72</f>
        <v>0</v>
      </c>
      <c r="S40" s="238">
        <f>NFM!S$72</f>
        <v>0</v>
      </c>
      <c r="T40" s="238">
        <f>NFM!T$72</f>
        <v>0</v>
      </c>
      <c r="U40" s="238">
        <f>NFM!U$72</f>
        <v>0</v>
      </c>
      <c r="V40" s="238">
        <f>NFM!V$72</f>
        <v>0</v>
      </c>
      <c r="W40" s="238">
        <f>NFM!W$72</f>
        <v>0</v>
      </c>
      <c r="X40" s="238">
        <f>NFM!X$72</f>
        <v>0</v>
      </c>
      <c r="Y40" s="238">
        <f>NFM!Y$72</f>
        <v>0</v>
      </c>
      <c r="DA40" s="94"/>
    </row>
    <row r="41" spans="1:105" ht="12" customHeight="1" x14ac:dyDescent="0.25">
      <c r="A41" s="44" t="s">
        <v>108</v>
      </c>
      <c r="B41" s="238">
        <f>CHI!B$78</f>
        <v>1805.35499</v>
      </c>
      <c r="C41" s="238">
        <f>CHI!C$78</f>
        <v>1713.34782</v>
      </c>
      <c r="D41" s="238">
        <f>CHI!D$78</f>
        <v>1548.5216600000001</v>
      </c>
      <c r="E41" s="238">
        <f>CHI!E$78</f>
        <v>1535.5947200000001</v>
      </c>
      <c r="F41" s="238">
        <f>CHI!F$78</f>
        <v>1735.1581699999999</v>
      </c>
      <c r="G41" s="238">
        <f>CHI!G$78</f>
        <v>2257.34213</v>
      </c>
      <c r="H41" s="238">
        <f>CHI!H$78</f>
        <v>2222.2228</v>
      </c>
      <c r="I41" s="238">
        <f>CHI!I$78</f>
        <v>2419.0904099999998</v>
      </c>
      <c r="J41" s="238">
        <f>CHI!J$78</f>
        <v>2107.1063600000002</v>
      </c>
      <c r="K41" s="238">
        <f>CHI!K$78</f>
        <v>2006.16066</v>
      </c>
      <c r="L41" s="238">
        <f>CHI!L$78</f>
        <v>2217.1458899999998</v>
      </c>
      <c r="M41" s="238">
        <f>CHI!M$78</f>
        <v>2397.7613299999998</v>
      </c>
      <c r="N41" s="238">
        <f>CHI!N$78</f>
        <v>2134.6302999999998</v>
      </c>
      <c r="O41" s="238">
        <f>CHI!O$78</f>
        <v>2091.6579900000002</v>
      </c>
      <c r="P41" s="238">
        <f>CHI!P$78</f>
        <v>2330.1101100000001</v>
      </c>
      <c r="Q41" s="238">
        <f>CHI!Q$78</f>
        <v>2319.6458400000001</v>
      </c>
      <c r="R41" s="238">
        <f>CHI!R$78</f>
        <v>2286.2193699999998</v>
      </c>
      <c r="S41" s="238">
        <f>CHI!S$78</f>
        <v>2540.7600400000001</v>
      </c>
      <c r="T41" s="238">
        <f>CHI!T$78</f>
        <v>2500.8270900000002</v>
      </c>
      <c r="U41" s="238">
        <f>CHI!U$78</f>
        <v>2387.8512300000002</v>
      </c>
      <c r="V41" s="238">
        <f>CHI!V$78</f>
        <v>2578.8958499999999</v>
      </c>
      <c r="W41" s="238">
        <f>CHI!W$78</f>
        <v>2606.3209200000001</v>
      </c>
      <c r="X41" s="238">
        <f>CHI!X$78</f>
        <v>1872.1555499999999</v>
      </c>
      <c r="Y41" s="238">
        <f>CHI!Y$78</f>
        <v>2247.6770900000001</v>
      </c>
      <c r="DA41" s="94"/>
    </row>
    <row r="42" spans="1:105" ht="12" customHeight="1" x14ac:dyDescent="0.25">
      <c r="A42" s="44" t="s">
        <v>109</v>
      </c>
      <c r="B42" s="238">
        <f>NMM!B$58</f>
        <v>1995.8579400000001</v>
      </c>
      <c r="C42" s="238">
        <f>NMM!C$58</f>
        <v>1999.6534099999999</v>
      </c>
      <c r="D42" s="238">
        <f>NMM!D$58</f>
        <v>2056.3595700000001</v>
      </c>
      <c r="E42" s="238">
        <f>NMM!E$58</f>
        <v>2117.5505699999999</v>
      </c>
      <c r="F42" s="238">
        <f>NMM!F$58</f>
        <v>2056.51325</v>
      </c>
      <c r="G42" s="238">
        <f>NMM!G$58</f>
        <v>2083.0878499999999</v>
      </c>
      <c r="H42" s="238">
        <f>NMM!H$58</f>
        <v>2170.0315300000002</v>
      </c>
      <c r="I42" s="238">
        <f>NMM!I$58</f>
        <v>2186.1286599999999</v>
      </c>
      <c r="J42" s="238">
        <f>NMM!J$58</f>
        <v>2103.6827400000002</v>
      </c>
      <c r="K42" s="238">
        <f>NMM!K$58</f>
        <v>1511.8238699999999</v>
      </c>
      <c r="L42" s="238">
        <f>NMM!L$58</f>
        <v>1259.1599100000003</v>
      </c>
      <c r="M42" s="238">
        <f>NMM!M$58</f>
        <v>1074.0494100000001</v>
      </c>
      <c r="N42" s="238">
        <f>NMM!N$58</f>
        <v>1148.34681</v>
      </c>
      <c r="O42" s="238">
        <f>NMM!O$58</f>
        <v>968.28371000000004</v>
      </c>
      <c r="P42" s="238">
        <f>NMM!P$58</f>
        <v>1010.5730700000001</v>
      </c>
      <c r="Q42" s="238">
        <f>NMM!Q$58</f>
        <v>1137.97146</v>
      </c>
      <c r="R42" s="238">
        <f>NMM!R$58</f>
        <v>1159.13968</v>
      </c>
      <c r="S42" s="238">
        <f>NMM!S$58</f>
        <v>1256.6497199999999</v>
      </c>
      <c r="T42" s="238">
        <f>NMM!T$58</f>
        <v>1362.2194500000003</v>
      </c>
      <c r="U42" s="238">
        <f>NMM!U$58</f>
        <v>1466.2295300000001</v>
      </c>
      <c r="V42" s="238">
        <f>NMM!V$58</f>
        <v>1312.4477899999999</v>
      </c>
      <c r="W42" s="238">
        <f>NMM!W$58</f>
        <v>1335.99927</v>
      </c>
      <c r="X42" s="238">
        <f>NMM!X$58</f>
        <v>1127.7394899999999</v>
      </c>
      <c r="Y42" s="238">
        <f>NMM!Y$58</f>
        <v>747.49704999999994</v>
      </c>
      <c r="DA42" s="94"/>
    </row>
    <row r="43" spans="1:105" ht="12" customHeight="1" x14ac:dyDescent="0.25">
      <c r="A43" s="45" t="s">
        <v>110</v>
      </c>
      <c r="B43" s="239">
        <v>256.35072000000002</v>
      </c>
      <c r="C43" s="239">
        <v>187.15332000000001</v>
      </c>
      <c r="D43" s="239">
        <v>197.49704</v>
      </c>
      <c r="E43" s="239">
        <v>153.59038000000001</v>
      </c>
      <c r="F43" s="239">
        <v>167.84522000000001</v>
      </c>
      <c r="G43" s="239">
        <v>192.36578</v>
      </c>
      <c r="H43" s="239">
        <v>178.73107999999999</v>
      </c>
      <c r="I43" s="239">
        <v>156.08369999999999</v>
      </c>
      <c r="J43" s="239">
        <v>152.77889999999999</v>
      </c>
      <c r="K43" s="239">
        <v>138.82004000000001</v>
      </c>
      <c r="L43" s="239">
        <v>126.56673000000001</v>
      </c>
      <c r="M43" s="239">
        <v>113.72307000000001</v>
      </c>
      <c r="N43" s="239">
        <v>117.56159</v>
      </c>
      <c r="O43" s="239">
        <v>91.410309999999996</v>
      </c>
      <c r="P43" s="239">
        <v>116.93031000000001</v>
      </c>
      <c r="Q43" s="239">
        <v>114.96381</v>
      </c>
      <c r="R43" s="239">
        <v>117.70808</v>
      </c>
      <c r="S43" s="239">
        <v>119.04861</v>
      </c>
      <c r="T43" s="239">
        <v>115.48932000000001</v>
      </c>
      <c r="U43" s="239">
        <v>117.31408999999999</v>
      </c>
      <c r="V43" s="239">
        <v>121.7756</v>
      </c>
      <c r="W43" s="239">
        <v>119.02897</v>
      </c>
      <c r="X43" s="239">
        <v>123.61814</v>
      </c>
      <c r="Y43" s="239">
        <v>121.57377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0.99999999999999989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0.99999999999999978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1</v>
      </c>
      <c r="R47" s="232">
        <f t="shared" si="5"/>
        <v>1</v>
      </c>
      <c r="S47" s="232">
        <f t="shared" si="5"/>
        <v>1</v>
      </c>
      <c r="T47" s="232">
        <f t="shared" si="5"/>
        <v>1.0000000000000002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1.0458530810582727E-2</v>
      </c>
      <c r="C52" s="233">
        <f t="shared" si="10"/>
        <v>1.1366588062714416E-2</v>
      </c>
      <c r="D52" s="233">
        <f t="shared" si="10"/>
        <v>1.1408668477035219E-2</v>
      </c>
      <c r="E52" s="233">
        <f t="shared" si="10"/>
        <v>1.1125930035729606E-2</v>
      </c>
      <c r="F52" s="233">
        <f t="shared" si="10"/>
        <v>8.8867319556902129E-3</v>
      </c>
      <c r="G52" s="233">
        <f t="shared" si="10"/>
        <v>8.8114803262715341E-3</v>
      </c>
      <c r="H52" s="233">
        <f t="shared" si="10"/>
        <v>8.8008891265542455E-3</v>
      </c>
      <c r="I52" s="233">
        <f t="shared" si="10"/>
        <v>8.5362830747481664E-3</v>
      </c>
      <c r="J52" s="233">
        <f t="shared" si="10"/>
        <v>8.7757870439970232E-3</v>
      </c>
      <c r="K52" s="233">
        <f t="shared" si="10"/>
        <v>8.1382043279929657E-3</v>
      </c>
      <c r="L52" s="233">
        <f t="shared" si="10"/>
        <v>7.3990192648913274E-3</v>
      </c>
      <c r="M52" s="233">
        <f t="shared" si="10"/>
        <v>8.6403237966704936E-3</v>
      </c>
      <c r="N52" s="233">
        <f t="shared" si="10"/>
        <v>4.8867207941015074E-3</v>
      </c>
      <c r="O52" s="233">
        <f t="shared" si="10"/>
        <v>1.0766439578490656E-2</v>
      </c>
      <c r="P52" s="233">
        <f t="shared" si="10"/>
        <v>1.0805748708680899E-2</v>
      </c>
      <c r="Q52" s="233">
        <f t="shared" si="10"/>
        <v>9.8349258647196947E-3</v>
      </c>
      <c r="R52" s="233">
        <f t="shared" si="10"/>
        <v>1.0030417892314129E-2</v>
      </c>
      <c r="S52" s="233">
        <f t="shared" si="10"/>
        <v>9.7758070086226539E-3</v>
      </c>
      <c r="T52" s="233">
        <f t="shared" si="10"/>
        <v>9.8049200272577949E-3</v>
      </c>
      <c r="U52" s="233">
        <f t="shared" si="10"/>
        <v>9.6323814314417475E-3</v>
      </c>
      <c r="V52" s="233">
        <f t="shared" si="10"/>
        <v>9.7007714179082917E-3</v>
      </c>
      <c r="W52" s="233">
        <f t="shared" si="10"/>
        <v>1.0050835262004542E-2</v>
      </c>
      <c r="X52" s="233">
        <f t="shared" si="10"/>
        <v>9.3268341363859537E-3</v>
      </c>
      <c r="Y52" s="233">
        <f t="shared" si="10"/>
        <v>9.325374378238372E-3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0.13381273222394729</v>
      </c>
      <c r="C53" s="234">
        <f t="shared" si="11"/>
        <v>0.15419860880507666</v>
      </c>
      <c r="D53" s="234">
        <f t="shared" si="11"/>
        <v>0.15596819689944888</v>
      </c>
      <c r="E53" s="234">
        <f t="shared" si="11"/>
        <v>0.14027521324913114</v>
      </c>
      <c r="F53" s="234">
        <f t="shared" si="11"/>
        <v>0.13824380269993006</v>
      </c>
      <c r="G53" s="234">
        <f t="shared" si="11"/>
        <v>0.12296534131222585</v>
      </c>
      <c r="H53" s="234">
        <f t="shared" si="11"/>
        <v>0.12177612192602177</v>
      </c>
      <c r="I53" s="234">
        <f t="shared" si="11"/>
        <v>0.1154847222325944</v>
      </c>
      <c r="J53" s="234">
        <f t="shared" si="11"/>
        <v>0.12174449786369221</v>
      </c>
      <c r="K53" s="234">
        <f t="shared" si="11"/>
        <v>0.11428371466552131</v>
      </c>
      <c r="L53" s="234">
        <f t="shared" si="11"/>
        <v>0.12558104472467574</v>
      </c>
      <c r="M53" s="234">
        <f t="shared" si="11"/>
        <v>0.19673508824901895</v>
      </c>
      <c r="N53" s="234">
        <f t="shared" si="11"/>
        <v>0.19175535871453542</v>
      </c>
      <c r="O53" s="234">
        <f t="shared" si="11"/>
        <v>0.23281888964301087</v>
      </c>
      <c r="P53" s="234">
        <f t="shared" si="11"/>
        <v>0.22293168720250123</v>
      </c>
      <c r="Q53" s="234">
        <f t="shared" si="11"/>
        <v>0.22277654629854299</v>
      </c>
      <c r="R53" s="234">
        <f t="shared" si="11"/>
        <v>0.22458197581580347</v>
      </c>
      <c r="S53" s="234">
        <f t="shared" si="11"/>
        <v>0.23573478553534974</v>
      </c>
      <c r="T53" s="234">
        <f t="shared" si="11"/>
        <v>0.23261034581063247</v>
      </c>
      <c r="U53" s="234">
        <f t="shared" si="11"/>
        <v>0.22898168102944205</v>
      </c>
      <c r="V53" s="234">
        <f t="shared" si="11"/>
        <v>0.24144907553077788</v>
      </c>
      <c r="W53" s="234">
        <f t="shared" si="11"/>
        <v>0.24813612256959042</v>
      </c>
      <c r="X53" s="234">
        <f t="shared" si="11"/>
        <v>0.26990818130330252</v>
      </c>
      <c r="Y53" s="234">
        <f t="shared" si="11"/>
        <v>0.30436264269156305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0.38448725500069481</v>
      </c>
      <c r="C54" s="235">
        <f t="shared" si="12"/>
        <v>0.38533148789252653</v>
      </c>
      <c r="D54" s="235">
        <f t="shared" si="12"/>
        <v>0.38657647445011878</v>
      </c>
      <c r="E54" s="235">
        <f t="shared" si="12"/>
        <v>0.39738763252459502</v>
      </c>
      <c r="F54" s="235">
        <f t="shared" si="12"/>
        <v>0.38716720543770633</v>
      </c>
      <c r="G54" s="235">
        <f t="shared" si="12"/>
        <v>0.37959802732674236</v>
      </c>
      <c r="H54" s="235">
        <f t="shared" si="12"/>
        <v>0.37407779513751599</v>
      </c>
      <c r="I54" s="235">
        <f t="shared" si="12"/>
        <v>0.36497618025394191</v>
      </c>
      <c r="J54" s="235">
        <f t="shared" si="12"/>
        <v>0.37520241011249195</v>
      </c>
      <c r="K54" s="235">
        <f t="shared" si="12"/>
        <v>0.35487706049303652</v>
      </c>
      <c r="L54" s="235">
        <f t="shared" si="12"/>
        <v>0.35759515077147513</v>
      </c>
      <c r="M54" s="235">
        <f t="shared" si="12"/>
        <v>0.34789600698004641</v>
      </c>
      <c r="N54" s="235">
        <f t="shared" si="12"/>
        <v>0.3377555588809607</v>
      </c>
      <c r="O54" s="235">
        <f t="shared" si="12"/>
        <v>0.36552215628435841</v>
      </c>
      <c r="P54" s="235">
        <f t="shared" si="12"/>
        <v>0.33754640997812446</v>
      </c>
      <c r="Q54" s="235">
        <f t="shared" si="12"/>
        <v>0.33201468708666937</v>
      </c>
      <c r="R54" s="235">
        <f t="shared" si="12"/>
        <v>0.34666546557178352</v>
      </c>
      <c r="S54" s="235">
        <f t="shared" si="12"/>
        <v>0.32802432663968556</v>
      </c>
      <c r="T54" s="235">
        <f t="shared" si="12"/>
        <v>0.34095888970961152</v>
      </c>
      <c r="U54" s="235">
        <f t="shared" si="12"/>
        <v>0.34272827305205678</v>
      </c>
      <c r="V54" s="235">
        <f t="shared" si="12"/>
        <v>0.33272065490408315</v>
      </c>
      <c r="W54" s="235">
        <f t="shared" si="12"/>
        <v>0.3412162303276694</v>
      </c>
      <c r="X54" s="235">
        <f t="shared" si="12"/>
        <v>0.34827927533848885</v>
      </c>
      <c r="Y54" s="235">
        <f t="shared" si="12"/>
        <v>0.30056049262246315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0.47124148196477511</v>
      </c>
      <c r="C55" s="240">
        <f t="shared" si="13"/>
        <v>0.44910331523968244</v>
      </c>
      <c r="D55" s="240">
        <f t="shared" si="13"/>
        <v>0.44604666017339717</v>
      </c>
      <c r="E55" s="240">
        <f t="shared" si="13"/>
        <v>0.45121122419054427</v>
      </c>
      <c r="F55" s="240">
        <f t="shared" si="13"/>
        <v>0.46570225990667347</v>
      </c>
      <c r="G55" s="240">
        <f t="shared" si="13"/>
        <v>0.48862515103476029</v>
      </c>
      <c r="H55" s="240">
        <f t="shared" si="13"/>
        <v>0.49534519380990799</v>
      </c>
      <c r="I55" s="240">
        <f t="shared" si="13"/>
        <v>0.51100281443871554</v>
      </c>
      <c r="J55" s="240">
        <f t="shared" si="13"/>
        <v>0.49427730497981887</v>
      </c>
      <c r="K55" s="240">
        <f t="shared" si="13"/>
        <v>0.52270102051344902</v>
      </c>
      <c r="L55" s="240">
        <f t="shared" si="13"/>
        <v>0.50942478523895773</v>
      </c>
      <c r="M55" s="240">
        <f t="shared" si="13"/>
        <v>0.44672858097426421</v>
      </c>
      <c r="N55" s="240">
        <f t="shared" si="13"/>
        <v>0.46560236161040236</v>
      </c>
      <c r="O55" s="240">
        <f t="shared" si="13"/>
        <v>0.39089251449414014</v>
      </c>
      <c r="P55" s="240">
        <f t="shared" si="13"/>
        <v>0.42871615411069336</v>
      </c>
      <c r="Q55" s="240">
        <f t="shared" si="13"/>
        <v>0.43537384075006785</v>
      </c>
      <c r="R55" s="240">
        <f t="shared" si="13"/>
        <v>0.41872214072009889</v>
      </c>
      <c r="S55" s="240">
        <f t="shared" si="13"/>
        <v>0.42646508081634216</v>
      </c>
      <c r="T55" s="240">
        <f t="shared" si="13"/>
        <v>0.41662584445249834</v>
      </c>
      <c r="U55" s="240">
        <f t="shared" si="13"/>
        <v>0.41865766448705943</v>
      </c>
      <c r="V55" s="240">
        <f t="shared" si="13"/>
        <v>0.41612949814723071</v>
      </c>
      <c r="W55" s="240">
        <f t="shared" si="13"/>
        <v>0.40059681184073564</v>
      </c>
      <c r="X55" s="240">
        <f t="shared" si="13"/>
        <v>0.37248570922182267</v>
      </c>
      <c r="Y55" s="240">
        <f t="shared" si="13"/>
        <v>0.38575149030773542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HU: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347.60166920763487</v>
      </c>
      <c r="C3" s="203">
        <f t="shared" si="0"/>
        <v>317.58920036247537</v>
      </c>
      <c r="D3" s="203">
        <f t="shared" si="0"/>
        <v>257.42939606507503</v>
      </c>
      <c r="E3" s="203">
        <f t="shared" si="0"/>
        <v>360.44542033631825</v>
      </c>
      <c r="F3" s="203">
        <f t="shared" si="0"/>
        <v>441.81794928215834</v>
      </c>
      <c r="G3" s="203">
        <f t="shared" si="0"/>
        <v>423.31664816504997</v>
      </c>
      <c r="H3" s="203">
        <f t="shared" si="0"/>
        <v>520.7689156883373</v>
      </c>
      <c r="I3" s="203">
        <f t="shared" si="0"/>
        <v>538.40891900263387</v>
      </c>
      <c r="J3" s="203">
        <f t="shared" si="0"/>
        <v>562.322359817809</v>
      </c>
      <c r="K3" s="203">
        <f t="shared" si="0"/>
        <v>192.03789666240516</v>
      </c>
      <c r="L3" s="203">
        <f t="shared" si="0"/>
        <v>264.1536445310569</v>
      </c>
      <c r="M3" s="203">
        <f t="shared" si="0"/>
        <v>291.33778535989859</v>
      </c>
      <c r="N3" s="203">
        <f t="shared" si="0"/>
        <v>214.03218100564101</v>
      </c>
      <c r="O3" s="203">
        <f t="shared" si="0"/>
        <v>247.58473560738506</v>
      </c>
      <c r="P3" s="203">
        <f t="shared" si="0"/>
        <v>451.26619868836758</v>
      </c>
      <c r="Q3" s="203">
        <f t="shared" si="0"/>
        <v>491.71678378222794</v>
      </c>
      <c r="R3" s="203">
        <f t="shared" si="0"/>
        <v>516.81896233463976</v>
      </c>
      <c r="S3" s="203">
        <f t="shared" si="0"/>
        <v>521.27102946026957</v>
      </c>
      <c r="T3" s="203">
        <f t="shared" si="0"/>
        <v>572.84653849105746</v>
      </c>
      <c r="U3" s="203">
        <f t="shared" si="0"/>
        <v>390.42123368168569</v>
      </c>
      <c r="V3" s="203">
        <f t="shared" si="0"/>
        <v>333.07680931625902</v>
      </c>
      <c r="W3" s="203">
        <f t="shared" si="0"/>
        <v>391.52521801137095</v>
      </c>
      <c r="X3" s="203">
        <f t="shared" si="0"/>
        <v>149.86652488972311</v>
      </c>
      <c r="Y3" s="203">
        <f t="shared" si="0"/>
        <v>113.08532186924236</v>
      </c>
      <c r="DA3" s="112"/>
    </row>
    <row r="4" spans="1:105" ht="12" customHeight="1" x14ac:dyDescent="0.25">
      <c r="A4" s="50" t="s">
        <v>43</v>
      </c>
      <c r="B4" s="241">
        <v>309.57079564714428</v>
      </c>
      <c r="C4" s="241">
        <v>251.14326539158481</v>
      </c>
      <c r="D4" s="241">
        <v>212.83856986421009</v>
      </c>
      <c r="E4" s="241">
        <v>304.31777783623193</v>
      </c>
      <c r="F4" s="241">
        <v>385.22687539965801</v>
      </c>
      <c r="G4" s="241">
        <v>362.80478409316788</v>
      </c>
      <c r="H4" s="241">
        <v>424.10718597462471</v>
      </c>
      <c r="I4" s="241">
        <v>430.66747156461832</v>
      </c>
      <c r="J4" s="241">
        <v>436.82382366943801</v>
      </c>
      <c r="K4" s="241">
        <v>176.32865820405911</v>
      </c>
      <c r="L4" s="241">
        <v>251.71138499536019</v>
      </c>
      <c r="M4" s="241">
        <v>265.71785544635071</v>
      </c>
      <c r="N4" s="241">
        <v>207.7259456121549</v>
      </c>
      <c r="O4" s="241">
        <v>213.05475718567831</v>
      </c>
      <c r="P4" s="241">
        <v>389.38700342873472</v>
      </c>
      <c r="Q4" s="241">
        <v>448.39523485550831</v>
      </c>
      <c r="R4" s="241">
        <v>432.70483101828631</v>
      </c>
      <c r="S4" s="241">
        <v>448.77368091686498</v>
      </c>
      <c r="T4" s="241">
        <v>488.6475404337541</v>
      </c>
      <c r="U4" s="241">
        <v>321.3447165944533</v>
      </c>
      <c r="V4" s="241">
        <v>268.24232793769721</v>
      </c>
      <c r="W4" s="241">
        <v>315.16378859483137</v>
      </c>
      <c r="X4" s="241">
        <v>107.70943133496441</v>
      </c>
      <c r="Y4" s="241">
        <v>63.096449861519851</v>
      </c>
      <c r="DA4" s="83" t="s">
        <v>113</v>
      </c>
    </row>
    <row r="5" spans="1:105" ht="12" customHeight="1" x14ac:dyDescent="0.25">
      <c r="A5" s="49" t="s">
        <v>44</v>
      </c>
      <c r="B5" s="242">
        <v>38.030873560490591</v>
      </c>
      <c r="C5" s="242">
        <v>66.445934970890534</v>
      </c>
      <c r="D5" s="242">
        <v>44.590826200864967</v>
      </c>
      <c r="E5" s="242">
        <v>56.127642500086317</v>
      </c>
      <c r="F5" s="242">
        <v>56.591073882500318</v>
      </c>
      <c r="G5" s="242">
        <v>60.511864071882087</v>
      </c>
      <c r="H5" s="242">
        <v>96.661729713712532</v>
      </c>
      <c r="I5" s="242">
        <v>107.7414474380155</v>
      </c>
      <c r="J5" s="242">
        <v>125.498536148371</v>
      </c>
      <c r="K5" s="242">
        <v>15.70923845834605</v>
      </c>
      <c r="L5" s="242">
        <v>12.44225953569668</v>
      </c>
      <c r="M5" s="242">
        <v>25.619929913547882</v>
      </c>
      <c r="N5" s="242">
        <v>6.3062353934861051</v>
      </c>
      <c r="O5" s="242">
        <v>34.529978421706737</v>
      </c>
      <c r="P5" s="242">
        <v>61.879195259632873</v>
      </c>
      <c r="Q5" s="242">
        <v>43.321548926719629</v>
      </c>
      <c r="R5" s="242">
        <v>84.114131316353507</v>
      </c>
      <c r="S5" s="242">
        <v>72.497348543404541</v>
      </c>
      <c r="T5" s="242">
        <v>84.198998057303356</v>
      </c>
      <c r="U5" s="242">
        <v>69.076517087232389</v>
      </c>
      <c r="V5" s="242">
        <v>64.834481378561804</v>
      </c>
      <c r="W5" s="242">
        <v>76.361429416539579</v>
      </c>
      <c r="X5" s="242">
        <v>42.157093554758703</v>
      </c>
      <c r="Y5" s="242">
        <v>49.988872007722513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1871</v>
      </c>
      <c r="C7" s="203">
        <f t="shared" si="1"/>
        <v>1956.2</v>
      </c>
      <c r="D7" s="203">
        <f t="shared" si="1"/>
        <v>2052.5</v>
      </c>
      <c r="E7" s="203">
        <f t="shared" si="1"/>
        <v>1988.874</v>
      </c>
      <c r="F7" s="203">
        <f t="shared" si="1"/>
        <v>1952.0430000000001</v>
      </c>
      <c r="G7" s="203">
        <f t="shared" si="1"/>
        <v>1958.4350000000002</v>
      </c>
      <c r="H7" s="203">
        <f t="shared" si="1"/>
        <v>2083.739</v>
      </c>
      <c r="I7" s="203">
        <f t="shared" si="1"/>
        <v>2226.7309999999998</v>
      </c>
      <c r="J7" s="203">
        <f t="shared" si="1"/>
        <v>2097.3009999999999</v>
      </c>
      <c r="K7" s="203">
        <f t="shared" si="1"/>
        <v>1403.2249999999999</v>
      </c>
      <c r="L7" s="203">
        <f t="shared" si="1"/>
        <v>1678.1160000000002</v>
      </c>
      <c r="M7" s="203">
        <f t="shared" si="1"/>
        <v>1746.1370000000002</v>
      </c>
      <c r="N7" s="203">
        <f t="shared" si="1"/>
        <v>1542.3</v>
      </c>
      <c r="O7" s="203">
        <f t="shared" si="1"/>
        <v>883</v>
      </c>
      <c r="P7" s="203">
        <f t="shared" si="1"/>
        <v>1152</v>
      </c>
      <c r="Q7" s="203">
        <f t="shared" si="1"/>
        <v>1675</v>
      </c>
      <c r="R7" s="203">
        <f t="shared" si="1"/>
        <v>1273.6600000000001</v>
      </c>
      <c r="S7" s="203">
        <f t="shared" si="1"/>
        <v>1900.8130000000001</v>
      </c>
      <c r="T7" s="203">
        <f t="shared" si="1"/>
        <v>1988.8630000000001</v>
      </c>
      <c r="U7" s="203">
        <f t="shared" si="1"/>
        <v>1769.4989999999998</v>
      </c>
      <c r="V7" s="203">
        <f t="shared" si="1"/>
        <v>1518.362296</v>
      </c>
      <c r="W7" s="203">
        <f t="shared" si="1"/>
        <v>1109.7022099999999</v>
      </c>
      <c r="X7" s="203">
        <f t="shared" si="1"/>
        <v>865.78996000000006</v>
      </c>
      <c r="Y7" s="203">
        <f t="shared" si="1"/>
        <v>477.59276499999999</v>
      </c>
      <c r="DA7" s="112"/>
    </row>
    <row r="8" spans="1:105" ht="12" customHeight="1" x14ac:dyDescent="0.25">
      <c r="A8" s="50" t="s">
        <v>43</v>
      </c>
      <c r="B8" s="241">
        <v>1638</v>
      </c>
      <c r="C8" s="241">
        <v>1498.4</v>
      </c>
      <c r="D8" s="241">
        <v>1651.9</v>
      </c>
      <c r="E8" s="241">
        <v>1639.43</v>
      </c>
      <c r="F8" s="241">
        <v>1668.8920000000001</v>
      </c>
      <c r="G8" s="241">
        <v>1642.15</v>
      </c>
      <c r="H8" s="241">
        <v>1650.1849999999999</v>
      </c>
      <c r="I8" s="241">
        <v>1728.319</v>
      </c>
      <c r="J8" s="241">
        <v>1575.81</v>
      </c>
      <c r="K8" s="241">
        <v>1271.288</v>
      </c>
      <c r="L8" s="241">
        <v>1586.1780000000001</v>
      </c>
      <c r="M8" s="241">
        <v>1570.3150000000001</v>
      </c>
      <c r="N8" s="241">
        <v>1488.4749999999999</v>
      </c>
      <c r="O8" s="241">
        <v>744</v>
      </c>
      <c r="P8" s="241">
        <v>974</v>
      </c>
      <c r="Q8" s="241">
        <v>1507</v>
      </c>
      <c r="R8" s="241">
        <v>1041</v>
      </c>
      <c r="S8" s="241">
        <v>1602.367</v>
      </c>
      <c r="T8" s="241">
        <v>1659.364</v>
      </c>
      <c r="U8" s="241">
        <v>1417.8689999999999</v>
      </c>
      <c r="V8" s="241">
        <v>1187.3592960000001</v>
      </c>
      <c r="W8" s="241">
        <v>867.78720999999996</v>
      </c>
      <c r="X8" s="241">
        <v>596.5289600000001</v>
      </c>
      <c r="Y8" s="241">
        <v>249.780765</v>
      </c>
      <c r="DA8" s="83" t="s">
        <v>116</v>
      </c>
    </row>
    <row r="9" spans="1:105" ht="12" customHeight="1" x14ac:dyDescent="0.25">
      <c r="A9" s="49" t="s">
        <v>44</v>
      </c>
      <c r="B9" s="242">
        <v>233</v>
      </c>
      <c r="C9" s="242">
        <v>457.8</v>
      </c>
      <c r="D9" s="242">
        <v>400.6</v>
      </c>
      <c r="E9" s="242">
        <v>349.44400000000002</v>
      </c>
      <c r="F9" s="242">
        <v>283.15100000000001</v>
      </c>
      <c r="G9" s="242">
        <v>316.28500000000003</v>
      </c>
      <c r="H9" s="242">
        <v>433.55399999999997</v>
      </c>
      <c r="I9" s="242">
        <v>498.41199999999998</v>
      </c>
      <c r="J9" s="242">
        <v>521.49099999999999</v>
      </c>
      <c r="K9" s="242">
        <v>131.93700000000001</v>
      </c>
      <c r="L9" s="242">
        <v>91.938000000000002</v>
      </c>
      <c r="M9" s="242">
        <v>175.822</v>
      </c>
      <c r="N9" s="242">
        <v>53.825000000000003</v>
      </c>
      <c r="O9" s="242">
        <v>139</v>
      </c>
      <c r="P9" s="242">
        <v>178</v>
      </c>
      <c r="Q9" s="242">
        <v>168</v>
      </c>
      <c r="R9" s="242">
        <v>232.66</v>
      </c>
      <c r="S9" s="242">
        <v>298.44600000000003</v>
      </c>
      <c r="T9" s="242">
        <v>329.49900000000002</v>
      </c>
      <c r="U9" s="242">
        <v>351.63</v>
      </c>
      <c r="V9" s="242">
        <v>331.00299999999999</v>
      </c>
      <c r="W9" s="242">
        <v>241.91499999999999</v>
      </c>
      <c r="X9" s="242">
        <v>269.26100000000002</v>
      </c>
      <c r="Y9" s="242">
        <v>227.81200000000001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2368.4210526315792</v>
      </c>
      <c r="C11" s="203">
        <f t="shared" si="2"/>
        <v>2368.4210526315792</v>
      </c>
      <c r="D11" s="203">
        <f t="shared" si="2"/>
        <v>2326.3164304094084</v>
      </c>
      <c r="E11" s="203">
        <f t="shared" si="2"/>
        <v>2326.3164304094084</v>
      </c>
      <c r="F11" s="203">
        <f t="shared" si="2"/>
        <v>2326.3164304094084</v>
      </c>
      <c r="G11" s="203">
        <f t="shared" si="2"/>
        <v>2284.2118081872377</v>
      </c>
      <c r="H11" s="203">
        <f t="shared" si="2"/>
        <v>2326.3164304094084</v>
      </c>
      <c r="I11" s="203">
        <f t="shared" si="2"/>
        <v>2368.4210526315792</v>
      </c>
      <c r="J11" s="203">
        <f t="shared" si="2"/>
        <v>2410.5256748537499</v>
      </c>
      <c r="K11" s="203">
        <f t="shared" si="2"/>
        <v>2410.5256748537499</v>
      </c>
      <c r="L11" s="203">
        <f t="shared" si="2"/>
        <v>2368.4210526315792</v>
      </c>
      <c r="M11" s="203">
        <f t="shared" si="2"/>
        <v>2368.4210526315792</v>
      </c>
      <c r="N11" s="203">
        <f t="shared" si="2"/>
        <v>2368.4210526315792</v>
      </c>
      <c r="O11" s="203">
        <f t="shared" si="2"/>
        <v>2326.3164304094084</v>
      </c>
      <c r="P11" s="203">
        <f t="shared" si="2"/>
        <v>2326.3164304094084</v>
      </c>
      <c r="Q11" s="203">
        <f t="shared" si="2"/>
        <v>2135.5225955162764</v>
      </c>
      <c r="R11" s="203">
        <f t="shared" si="2"/>
        <v>2093.4179732941056</v>
      </c>
      <c r="S11" s="203">
        <f t="shared" si="2"/>
        <v>2284.2118081872377</v>
      </c>
      <c r="T11" s="203">
        <f t="shared" si="2"/>
        <v>2284.2118081872377</v>
      </c>
      <c r="U11" s="203">
        <f t="shared" si="2"/>
        <v>2051.3133510719354</v>
      </c>
      <c r="V11" s="203">
        <f t="shared" si="2"/>
        <v>2051.3133510719354</v>
      </c>
      <c r="W11" s="203">
        <f t="shared" si="2"/>
        <v>2051.3133510719354</v>
      </c>
      <c r="X11" s="203">
        <f t="shared" si="2"/>
        <v>2009.2087288497646</v>
      </c>
      <c r="Y11" s="203">
        <f t="shared" si="2"/>
        <v>1818.4148939566326</v>
      </c>
      <c r="DA11" s="112"/>
    </row>
    <row r="12" spans="1:105" ht="12" customHeight="1" x14ac:dyDescent="0.25">
      <c r="A12" s="50" t="s">
        <v>43</v>
      </c>
      <c r="B12" s="241">
        <v>1842.105263157895</v>
      </c>
      <c r="C12" s="241">
        <v>1842.105263157895</v>
      </c>
      <c r="D12" s="241">
        <v>1842.105263157895</v>
      </c>
      <c r="E12" s="241">
        <v>1842.105263157895</v>
      </c>
      <c r="F12" s="241">
        <v>1842.105263157895</v>
      </c>
      <c r="G12" s="241">
        <v>1842.105263157895</v>
      </c>
      <c r="H12" s="241">
        <v>1842.105263157895</v>
      </c>
      <c r="I12" s="241">
        <v>1842.105263157895</v>
      </c>
      <c r="J12" s="241">
        <v>1842.105263157895</v>
      </c>
      <c r="K12" s="241">
        <v>1842.105263157895</v>
      </c>
      <c r="L12" s="241">
        <v>1842.105263157895</v>
      </c>
      <c r="M12" s="241">
        <v>1842.105263157895</v>
      </c>
      <c r="N12" s="241">
        <v>1842.105263157895</v>
      </c>
      <c r="O12" s="241">
        <v>1842.105263157895</v>
      </c>
      <c r="P12" s="241">
        <v>1842.105263157895</v>
      </c>
      <c r="Q12" s="241">
        <v>1651.311428264763</v>
      </c>
      <c r="R12" s="241">
        <v>1651.311428264763</v>
      </c>
      <c r="S12" s="241">
        <v>1842.105263157895</v>
      </c>
      <c r="T12" s="241">
        <v>1842.105263157895</v>
      </c>
      <c r="U12" s="241">
        <v>1651.311428264763</v>
      </c>
      <c r="V12" s="241">
        <v>1651.311428264763</v>
      </c>
      <c r="W12" s="241">
        <v>1651.311428264763</v>
      </c>
      <c r="X12" s="241">
        <v>1651.311428264763</v>
      </c>
      <c r="Y12" s="241">
        <v>1460.5175933716309</v>
      </c>
      <c r="DA12" s="83" t="s">
        <v>119</v>
      </c>
    </row>
    <row r="13" spans="1:105" ht="12" customHeight="1" x14ac:dyDescent="0.25">
      <c r="A13" s="49" t="s">
        <v>44</v>
      </c>
      <c r="B13" s="242">
        <v>526.31578947368428</v>
      </c>
      <c r="C13" s="242">
        <v>526.31578947368428</v>
      </c>
      <c r="D13" s="242">
        <v>484.21116725151359</v>
      </c>
      <c r="E13" s="242">
        <v>484.21116725151359</v>
      </c>
      <c r="F13" s="242">
        <v>484.21116725151359</v>
      </c>
      <c r="G13" s="242">
        <v>442.1065450293429</v>
      </c>
      <c r="H13" s="242">
        <v>484.21116725151359</v>
      </c>
      <c r="I13" s="242">
        <v>526.31578947368428</v>
      </c>
      <c r="J13" s="242">
        <v>568.42041169585491</v>
      </c>
      <c r="K13" s="242">
        <v>568.42041169585491</v>
      </c>
      <c r="L13" s="242">
        <v>526.31578947368428</v>
      </c>
      <c r="M13" s="242">
        <v>526.31578947368428</v>
      </c>
      <c r="N13" s="242">
        <v>526.31578947368428</v>
      </c>
      <c r="O13" s="242">
        <v>484.21116725151359</v>
      </c>
      <c r="P13" s="242">
        <v>484.21116725151359</v>
      </c>
      <c r="Q13" s="242">
        <v>484.21116725151359</v>
      </c>
      <c r="R13" s="242">
        <v>442.1065450293429</v>
      </c>
      <c r="S13" s="242">
        <v>442.1065450293429</v>
      </c>
      <c r="T13" s="242">
        <v>442.1065450293429</v>
      </c>
      <c r="U13" s="242">
        <v>400.00192280717221</v>
      </c>
      <c r="V13" s="242">
        <v>400.00192280717221</v>
      </c>
      <c r="W13" s="242">
        <v>400.00192280717221</v>
      </c>
      <c r="X13" s="242">
        <v>357.89730058500152</v>
      </c>
      <c r="Y13" s="242">
        <v>357.89730058500152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0</v>
      </c>
      <c r="E14" s="210">
        <f t="shared" si="3"/>
        <v>190.7938348931321</v>
      </c>
      <c r="F14" s="210">
        <f t="shared" si="3"/>
        <v>0</v>
      </c>
      <c r="G14" s="210">
        <f t="shared" si="3"/>
        <v>0</v>
      </c>
      <c r="H14" s="210">
        <f t="shared" si="3"/>
        <v>42.104622222170669</v>
      </c>
      <c r="I14" s="210">
        <f t="shared" si="3"/>
        <v>232.89845711530276</v>
      </c>
      <c r="J14" s="210">
        <f t="shared" si="3"/>
        <v>84.209244444341337</v>
      </c>
      <c r="K14" s="210">
        <f t="shared" si="3"/>
        <v>0</v>
      </c>
      <c r="L14" s="210">
        <f t="shared" si="3"/>
        <v>0</v>
      </c>
      <c r="M14" s="210">
        <f t="shared" si="3"/>
        <v>190.7938348931321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190.7938348931321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190.7938348931321</v>
      </c>
      <c r="F15" s="241">
        <v>0</v>
      </c>
      <c r="G15" s="241">
        <v>0</v>
      </c>
      <c r="H15" s="241">
        <v>0</v>
      </c>
      <c r="I15" s="241">
        <v>190.7938348931321</v>
      </c>
      <c r="J15" s="241">
        <v>0</v>
      </c>
      <c r="K15" s="241">
        <v>0</v>
      </c>
      <c r="L15" s="241">
        <v>0</v>
      </c>
      <c r="M15" s="241">
        <v>190.7938348931321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190.7938348931321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42.104622222170669</v>
      </c>
      <c r="I16" s="242">
        <v>42.104622222170669</v>
      </c>
      <c r="J16" s="242">
        <v>84.209244444341337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42.10462222217069</v>
      </c>
      <c r="E17" s="210">
        <f t="shared" si="4"/>
        <v>190.79383489313204</v>
      </c>
      <c r="F17" s="210">
        <f t="shared" si="4"/>
        <v>0</v>
      </c>
      <c r="G17" s="210">
        <f t="shared" si="4"/>
        <v>42.10462222217069</v>
      </c>
      <c r="H17" s="210">
        <f t="shared" si="4"/>
        <v>0</v>
      </c>
      <c r="I17" s="210">
        <f t="shared" si="4"/>
        <v>190.79383489313204</v>
      </c>
      <c r="J17" s="210">
        <f t="shared" si="4"/>
        <v>42.104622222170747</v>
      </c>
      <c r="K17" s="210">
        <f t="shared" si="4"/>
        <v>0</v>
      </c>
      <c r="L17" s="210">
        <f t="shared" si="4"/>
        <v>42.104622222170633</v>
      </c>
      <c r="M17" s="210">
        <f t="shared" si="4"/>
        <v>190.79383489313204</v>
      </c>
      <c r="N17" s="210">
        <f t="shared" si="4"/>
        <v>0</v>
      </c>
      <c r="O17" s="210">
        <f t="shared" si="4"/>
        <v>42.10462222217069</v>
      </c>
      <c r="P17" s="210">
        <f t="shared" si="4"/>
        <v>0</v>
      </c>
      <c r="Q17" s="210">
        <f t="shared" si="4"/>
        <v>190.79383489313204</v>
      </c>
      <c r="R17" s="210">
        <f t="shared" si="4"/>
        <v>42.10462222217069</v>
      </c>
      <c r="S17" s="210">
        <f t="shared" si="4"/>
        <v>0</v>
      </c>
      <c r="T17" s="210">
        <f t="shared" si="4"/>
        <v>0</v>
      </c>
      <c r="U17" s="210">
        <f t="shared" si="4"/>
        <v>232.89845711530273</v>
      </c>
      <c r="V17" s="210">
        <f t="shared" si="4"/>
        <v>0</v>
      </c>
      <c r="W17" s="210">
        <f t="shared" si="4"/>
        <v>0</v>
      </c>
      <c r="X17" s="210">
        <f t="shared" si="4"/>
        <v>42.10462222217069</v>
      </c>
      <c r="Y17" s="210">
        <f t="shared" si="4"/>
        <v>190.79383489313204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190.79383489313204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190.79383489313204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190.79383489313204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190.79383489313204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190.79383489313204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190.79383489313204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42.10462222217069</v>
      </c>
      <c r="E19" s="242">
        <f t="shared" si="6"/>
        <v>0</v>
      </c>
      <c r="F19" s="242">
        <f t="shared" si="6"/>
        <v>0</v>
      </c>
      <c r="G19" s="242">
        <f t="shared" si="6"/>
        <v>42.10462222217069</v>
      </c>
      <c r="H19" s="242">
        <f t="shared" si="6"/>
        <v>0</v>
      </c>
      <c r="I19" s="242">
        <f t="shared" si="6"/>
        <v>0</v>
      </c>
      <c r="J19" s="242">
        <f t="shared" si="6"/>
        <v>42.104622222170747</v>
      </c>
      <c r="K19" s="242">
        <f t="shared" si="6"/>
        <v>0</v>
      </c>
      <c r="L19" s="242">
        <f t="shared" si="6"/>
        <v>42.104622222170633</v>
      </c>
      <c r="M19" s="242">
        <f t="shared" si="6"/>
        <v>0</v>
      </c>
      <c r="N19" s="242">
        <f t="shared" si="6"/>
        <v>0</v>
      </c>
      <c r="O19" s="242">
        <f t="shared" si="6"/>
        <v>42.10462222217069</v>
      </c>
      <c r="P19" s="242">
        <f t="shared" si="6"/>
        <v>0</v>
      </c>
      <c r="Q19" s="242">
        <f t="shared" si="6"/>
        <v>0</v>
      </c>
      <c r="R19" s="242">
        <f t="shared" si="6"/>
        <v>42.10462222217069</v>
      </c>
      <c r="S19" s="242">
        <f t="shared" si="6"/>
        <v>0</v>
      </c>
      <c r="T19" s="242">
        <f t="shared" si="6"/>
        <v>0</v>
      </c>
      <c r="U19" s="242">
        <f t="shared" si="6"/>
        <v>42.10462222217069</v>
      </c>
      <c r="V19" s="242">
        <f t="shared" si="6"/>
        <v>0</v>
      </c>
      <c r="W19" s="242">
        <f t="shared" si="6"/>
        <v>0</v>
      </c>
      <c r="X19" s="242">
        <f t="shared" si="6"/>
        <v>42.10462222217069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497.4210526315793</v>
      </c>
      <c r="C20" s="203">
        <f t="shared" si="7"/>
        <v>412.2210526315792</v>
      </c>
      <c r="D20" s="203">
        <f t="shared" si="7"/>
        <v>273.8164304094085</v>
      </c>
      <c r="E20" s="203">
        <f t="shared" si="7"/>
        <v>337.44243040940853</v>
      </c>
      <c r="F20" s="203">
        <f t="shared" si="7"/>
        <v>374.27343040940855</v>
      </c>
      <c r="G20" s="203">
        <f t="shared" si="7"/>
        <v>325.7768081872378</v>
      </c>
      <c r="H20" s="203">
        <f t="shared" si="7"/>
        <v>242.57743040940869</v>
      </c>
      <c r="I20" s="203">
        <f t="shared" si="7"/>
        <v>141.69005263157936</v>
      </c>
      <c r="J20" s="203">
        <f t="shared" si="7"/>
        <v>313.22467485375</v>
      </c>
      <c r="K20" s="203">
        <f t="shared" si="7"/>
        <v>1007.3006748537499</v>
      </c>
      <c r="L20" s="203">
        <f t="shared" si="7"/>
        <v>690.3050526315792</v>
      </c>
      <c r="M20" s="203">
        <f t="shared" si="7"/>
        <v>622.28405263157924</v>
      </c>
      <c r="N20" s="203">
        <f t="shared" si="7"/>
        <v>826.12105263157946</v>
      </c>
      <c r="O20" s="203">
        <f t="shared" si="7"/>
        <v>1443.3164304094087</v>
      </c>
      <c r="P20" s="203">
        <f t="shared" si="7"/>
        <v>1174.3164304094087</v>
      </c>
      <c r="Q20" s="203">
        <f t="shared" si="7"/>
        <v>460.52259551627657</v>
      </c>
      <c r="R20" s="203">
        <f t="shared" si="7"/>
        <v>819.75797329410591</v>
      </c>
      <c r="S20" s="203">
        <f t="shared" si="7"/>
        <v>383.39880818723793</v>
      </c>
      <c r="T20" s="203">
        <f t="shared" si="7"/>
        <v>295.34880818723786</v>
      </c>
      <c r="U20" s="203">
        <f t="shared" si="7"/>
        <v>281.81435107193528</v>
      </c>
      <c r="V20" s="203">
        <f t="shared" si="7"/>
        <v>532.95105507193512</v>
      </c>
      <c r="W20" s="203">
        <f t="shared" si="7"/>
        <v>941.61114107193521</v>
      </c>
      <c r="X20" s="203">
        <f t="shared" si="7"/>
        <v>1143.4187688497643</v>
      </c>
      <c r="Y20" s="203">
        <f t="shared" si="7"/>
        <v>1340.8221289566325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204.10526315789502</v>
      </c>
      <c r="C21" s="241">
        <f t="shared" si="8"/>
        <v>343.70526315789493</v>
      </c>
      <c r="D21" s="241">
        <f t="shared" si="8"/>
        <v>190.20526315789493</v>
      </c>
      <c r="E21" s="241">
        <f t="shared" si="8"/>
        <v>202.67526315789496</v>
      </c>
      <c r="F21" s="241">
        <f t="shared" si="8"/>
        <v>173.21326315789497</v>
      </c>
      <c r="G21" s="241">
        <f t="shared" si="8"/>
        <v>199.95526315789493</v>
      </c>
      <c r="H21" s="241">
        <f t="shared" si="8"/>
        <v>191.92026315789508</v>
      </c>
      <c r="I21" s="241">
        <f t="shared" si="8"/>
        <v>113.78626315789506</v>
      </c>
      <c r="J21" s="241">
        <f t="shared" si="8"/>
        <v>266.29526315789508</v>
      </c>
      <c r="K21" s="241">
        <f t="shared" si="8"/>
        <v>570.81726315789501</v>
      </c>
      <c r="L21" s="241">
        <f t="shared" si="8"/>
        <v>255.92726315789491</v>
      </c>
      <c r="M21" s="241">
        <f t="shared" si="8"/>
        <v>271.79026315789497</v>
      </c>
      <c r="N21" s="241">
        <f t="shared" si="8"/>
        <v>353.63026315789512</v>
      </c>
      <c r="O21" s="241">
        <f t="shared" si="8"/>
        <v>1098.105263157895</v>
      </c>
      <c r="P21" s="241">
        <f t="shared" si="8"/>
        <v>868.10526315789502</v>
      </c>
      <c r="Q21" s="241">
        <f t="shared" si="8"/>
        <v>144.31142826476298</v>
      </c>
      <c r="R21" s="241">
        <f t="shared" si="8"/>
        <v>610.31142826476298</v>
      </c>
      <c r="S21" s="241">
        <f t="shared" si="8"/>
        <v>239.73826315789506</v>
      </c>
      <c r="T21" s="241">
        <f t="shared" si="8"/>
        <v>182.74126315789499</v>
      </c>
      <c r="U21" s="241">
        <f t="shared" si="8"/>
        <v>233.44242826476307</v>
      </c>
      <c r="V21" s="241">
        <f t="shared" si="8"/>
        <v>463.95213226476289</v>
      </c>
      <c r="W21" s="241">
        <f t="shared" si="8"/>
        <v>783.52421826476302</v>
      </c>
      <c r="X21" s="241">
        <f t="shared" si="8"/>
        <v>1054.7824682647629</v>
      </c>
      <c r="Y21" s="241">
        <f t="shared" si="8"/>
        <v>1210.736828371631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293.31578947368428</v>
      </c>
      <c r="C22" s="242">
        <f t="shared" si="9"/>
        <v>68.515789473684265</v>
      </c>
      <c r="D22" s="242">
        <f t="shared" si="9"/>
        <v>83.611167251513564</v>
      </c>
      <c r="E22" s="242">
        <f t="shared" si="9"/>
        <v>134.76716725151357</v>
      </c>
      <c r="F22" s="242">
        <f t="shared" si="9"/>
        <v>201.06016725151358</v>
      </c>
      <c r="G22" s="242">
        <f t="shared" si="9"/>
        <v>125.82154502934287</v>
      </c>
      <c r="H22" s="242">
        <f t="shared" si="9"/>
        <v>50.657167251513613</v>
      </c>
      <c r="I22" s="242">
        <f t="shared" si="9"/>
        <v>27.903789473684299</v>
      </c>
      <c r="J22" s="242">
        <f t="shared" si="9"/>
        <v>46.929411695854924</v>
      </c>
      <c r="K22" s="242">
        <f t="shared" si="9"/>
        <v>436.4834116958549</v>
      </c>
      <c r="L22" s="242">
        <f t="shared" si="9"/>
        <v>434.37778947368429</v>
      </c>
      <c r="M22" s="242">
        <f t="shared" si="9"/>
        <v>350.49378947368427</v>
      </c>
      <c r="N22" s="242">
        <f t="shared" si="9"/>
        <v>472.49078947368429</v>
      </c>
      <c r="O22" s="242">
        <f t="shared" si="9"/>
        <v>345.21116725151359</v>
      </c>
      <c r="P22" s="242">
        <f t="shared" si="9"/>
        <v>306.21116725151359</v>
      </c>
      <c r="Q22" s="242">
        <f t="shared" si="9"/>
        <v>316.21116725151359</v>
      </c>
      <c r="R22" s="242">
        <f t="shared" si="9"/>
        <v>209.4465450293429</v>
      </c>
      <c r="S22" s="242">
        <f t="shared" si="9"/>
        <v>143.66054502934287</v>
      </c>
      <c r="T22" s="242">
        <f t="shared" si="9"/>
        <v>112.60754502934287</v>
      </c>
      <c r="U22" s="242">
        <f t="shared" si="9"/>
        <v>48.371922807172211</v>
      </c>
      <c r="V22" s="242">
        <f t="shared" si="9"/>
        <v>68.998922807172221</v>
      </c>
      <c r="W22" s="242">
        <f t="shared" si="9"/>
        <v>158.08692280717221</v>
      </c>
      <c r="X22" s="242">
        <f t="shared" si="9"/>
        <v>88.636300585001493</v>
      </c>
      <c r="Y22" s="242">
        <f t="shared" si="9"/>
        <v>130.08530058500151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446.88925193465172</v>
      </c>
      <c r="C25" s="210">
        <v>391.17652622527947</v>
      </c>
      <c r="D25" s="210">
        <v>387.41238177128122</v>
      </c>
      <c r="E25" s="210">
        <v>402.22502149613069</v>
      </c>
      <c r="F25" s="210">
        <v>361.01556319862419</v>
      </c>
      <c r="G25" s="210">
        <v>364.02519346517619</v>
      </c>
      <c r="H25" s="210">
        <v>381.69415305245047</v>
      </c>
      <c r="I25" s="210">
        <v>378.6950128976784</v>
      </c>
      <c r="J25" s="210">
        <v>366.72261392949258</v>
      </c>
      <c r="K25" s="210">
        <v>233.89406706792781</v>
      </c>
      <c r="L25" s="210">
        <v>286.46354256233872</v>
      </c>
      <c r="M25" s="210">
        <v>282.44772141014607</v>
      </c>
      <c r="N25" s="210">
        <v>277.74944110060181</v>
      </c>
      <c r="O25" s="210">
        <v>233.2559759243336</v>
      </c>
      <c r="P25" s="210">
        <v>188.94858125537399</v>
      </c>
      <c r="Q25" s="210">
        <v>207.28366294067069</v>
      </c>
      <c r="R25" s="210">
        <v>187.77248495270851</v>
      </c>
      <c r="S25" s="210">
        <v>226.1400190599646</v>
      </c>
      <c r="T25" s="210">
        <v>231.5532539698707</v>
      </c>
      <c r="U25" s="210">
        <v>219.30884737325971</v>
      </c>
      <c r="V25" s="210">
        <v>201.51583425381341</v>
      </c>
      <c r="W25" s="210">
        <v>191.16153721167549</v>
      </c>
      <c r="X25" s="210">
        <v>139.50246389286741</v>
      </c>
      <c r="Y25" s="210">
        <v>94.713791298175465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76.792777300085987</v>
      </c>
      <c r="C26" s="213">
        <f t="shared" si="10"/>
        <v>90.225967325881342</v>
      </c>
      <c r="D26" s="213">
        <f t="shared" si="10"/>
        <v>79.757351676698192</v>
      </c>
      <c r="E26" s="213">
        <f t="shared" si="10"/>
        <v>114.14582975064492</v>
      </c>
      <c r="F26" s="213">
        <f t="shared" si="10"/>
        <v>118.9285468615649</v>
      </c>
      <c r="G26" s="213">
        <f t="shared" si="10"/>
        <v>85.733963886500419</v>
      </c>
      <c r="H26" s="213">
        <f t="shared" si="10"/>
        <v>78.130524505588994</v>
      </c>
      <c r="I26" s="213">
        <f t="shared" si="10"/>
        <v>95.120378331900255</v>
      </c>
      <c r="J26" s="213">
        <f t="shared" si="10"/>
        <v>86.606448839208937</v>
      </c>
      <c r="K26" s="213">
        <f t="shared" si="10"/>
        <v>26.829062768701629</v>
      </c>
      <c r="L26" s="213">
        <f t="shared" si="10"/>
        <v>37.173000859845217</v>
      </c>
      <c r="M26" s="213">
        <f t="shared" si="10"/>
        <v>37.773946689595867</v>
      </c>
      <c r="N26" s="213">
        <f t="shared" si="10"/>
        <v>34.513499570077393</v>
      </c>
      <c r="O26" s="213">
        <f t="shared" si="10"/>
        <v>19.476956147893375</v>
      </c>
      <c r="P26" s="213">
        <f t="shared" si="10"/>
        <v>21.137833190025791</v>
      </c>
      <c r="Q26" s="213">
        <f t="shared" si="10"/>
        <v>35.266809974204641</v>
      </c>
      <c r="R26" s="213">
        <f t="shared" si="10"/>
        <v>25.803955288048151</v>
      </c>
      <c r="S26" s="213">
        <f t="shared" si="10"/>
        <v>37.870679277730005</v>
      </c>
      <c r="T26" s="213">
        <f t="shared" si="10"/>
        <v>38.433963886500436</v>
      </c>
      <c r="U26" s="213">
        <f t="shared" si="10"/>
        <v>33.953310404127251</v>
      </c>
      <c r="V26" s="213">
        <f t="shared" si="10"/>
        <v>31.241874462596734</v>
      </c>
      <c r="W26" s="213">
        <f t="shared" si="10"/>
        <v>22.850386930352531</v>
      </c>
      <c r="X26" s="213">
        <f t="shared" si="10"/>
        <v>18.404643164230432</v>
      </c>
      <c r="Y26" s="213">
        <f t="shared" si="10"/>
        <v>8.9421324161650908</v>
      </c>
      <c r="DA26" s="85"/>
    </row>
    <row r="27" spans="1:105" ht="12" customHeight="1" x14ac:dyDescent="0.25">
      <c r="A27" s="18" t="s">
        <v>41</v>
      </c>
      <c r="B27" s="204">
        <v>0</v>
      </c>
      <c r="C27" s="204">
        <v>0.63439380911435705</v>
      </c>
      <c r="D27" s="204">
        <v>0</v>
      </c>
      <c r="E27" s="204">
        <v>0.59441100601891605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0.65924333619948428</v>
      </c>
      <c r="P27" s="204">
        <v>0</v>
      </c>
      <c r="Q27" s="204">
        <v>0</v>
      </c>
      <c r="R27" s="204">
        <v>0</v>
      </c>
      <c r="S27" s="204">
        <v>1.7913155631986231</v>
      </c>
      <c r="T27" s="204">
        <v>1.7913155631986231</v>
      </c>
      <c r="U27" s="204">
        <v>1.7913155631986231</v>
      </c>
      <c r="V27" s="204">
        <v>1.7913155631986231</v>
      </c>
      <c r="W27" s="204">
        <v>1.7913155631986231</v>
      </c>
      <c r="X27" s="204">
        <v>1.7913155631986231</v>
      </c>
      <c r="Y27" s="204">
        <v>1.194239036973346</v>
      </c>
      <c r="DA27" s="71" t="s">
        <v>127</v>
      </c>
    </row>
    <row r="28" spans="1:105" ht="12" customHeight="1" x14ac:dyDescent="0.25">
      <c r="A28" s="18" t="s">
        <v>42</v>
      </c>
      <c r="B28" s="204">
        <v>76.792777300085987</v>
      </c>
      <c r="C28" s="204">
        <v>89.591573516766985</v>
      </c>
      <c r="D28" s="204">
        <v>79.757351676698192</v>
      </c>
      <c r="E28" s="204">
        <v>113.55141874462601</v>
      </c>
      <c r="F28" s="204">
        <v>118.9285468615649</v>
      </c>
      <c r="G28" s="204">
        <v>85.733963886500419</v>
      </c>
      <c r="H28" s="204">
        <v>78.130524505588994</v>
      </c>
      <c r="I28" s="204">
        <v>95.120378331900255</v>
      </c>
      <c r="J28" s="204">
        <v>86.606448839208937</v>
      </c>
      <c r="K28" s="204">
        <v>26.829062768701629</v>
      </c>
      <c r="L28" s="204">
        <v>37.173000859845217</v>
      </c>
      <c r="M28" s="204">
        <v>37.773946689595867</v>
      </c>
      <c r="N28" s="204">
        <v>34.513499570077393</v>
      </c>
      <c r="O28" s="204">
        <v>18.817712811693891</v>
      </c>
      <c r="P28" s="204">
        <v>21.137833190025791</v>
      </c>
      <c r="Q28" s="204">
        <v>35.266809974204641</v>
      </c>
      <c r="R28" s="204">
        <v>25.803955288048151</v>
      </c>
      <c r="S28" s="204">
        <v>36.079363714531382</v>
      </c>
      <c r="T28" s="204">
        <v>36.642648323301813</v>
      </c>
      <c r="U28" s="204">
        <v>32.161994840928628</v>
      </c>
      <c r="V28" s="204">
        <v>29.450558899398111</v>
      </c>
      <c r="W28" s="204">
        <v>21.059071367153908</v>
      </c>
      <c r="X28" s="204">
        <v>16.613327601031809</v>
      </c>
      <c r="Y28" s="204">
        <v>7.747893379191745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42.519346517626822</v>
      </c>
      <c r="C29" s="204">
        <f t="shared" si="11"/>
        <v>1.026999140154772</v>
      </c>
      <c r="D29" s="204">
        <f t="shared" si="11"/>
        <v>0</v>
      </c>
      <c r="E29" s="204">
        <f t="shared" si="11"/>
        <v>0</v>
      </c>
      <c r="F29" s="204">
        <f t="shared" si="11"/>
        <v>1.026999140154772</v>
      </c>
      <c r="G29" s="204">
        <f t="shared" si="11"/>
        <v>1.026999140154772</v>
      </c>
      <c r="H29" s="204">
        <f t="shared" si="11"/>
        <v>0</v>
      </c>
      <c r="I29" s="204">
        <f t="shared" si="11"/>
        <v>1.0031814273430779</v>
      </c>
      <c r="J29" s="204">
        <f t="shared" si="11"/>
        <v>1.0031814273430779</v>
      </c>
      <c r="K29" s="204">
        <f t="shared" si="11"/>
        <v>2.00627687016337</v>
      </c>
      <c r="L29" s="204">
        <f t="shared" si="11"/>
        <v>2.00627687016337</v>
      </c>
      <c r="M29" s="204">
        <f t="shared" si="11"/>
        <v>1.0031814273430779</v>
      </c>
      <c r="N29" s="204">
        <f t="shared" si="11"/>
        <v>1.0031814273430779</v>
      </c>
      <c r="O29" s="204">
        <f t="shared" si="11"/>
        <v>1.0031814273430779</v>
      </c>
      <c r="P29" s="204">
        <f t="shared" si="11"/>
        <v>1.0031814273430779</v>
      </c>
      <c r="Q29" s="204">
        <f t="shared" si="11"/>
        <v>1.0031814273430779</v>
      </c>
      <c r="R29" s="204">
        <f t="shared" si="11"/>
        <v>1.0246775580395531</v>
      </c>
      <c r="S29" s="204">
        <f t="shared" si="11"/>
        <v>2.049269131556319</v>
      </c>
      <c r="T29" s="204">
        <f t="shared" si="11"/>
        <v>2.049269131556319</v>
      </c>
      <c r="U29" s="204">
        <f t="shared" si="11"/>
        <v>1.0246775580395531</v>
      </c>
      <c r="V29" s="204">
        <f t="shared" si="11"/>
        <v>1.0246775580395531</v>
      </c>
      <c r="W29" s="204">
        <f t="shared" si="11"/>
        <v>1.0246775580395531</v>
      </c>
      <c r="X29" s="204">
        <f t="shared" si="11"/>
        <v>1.0246775580395531</v>
      </c>
      <c r="Y29" s="204">
        <f t="shared" si="11"/>
        <v>1.0246775580395531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0</v>
      </c>
      <c r="C31" s="204">
        <v>0</v>
      </c>
      <c r="D31" s="204">
        <v>0</v>
      </c>
      <c r="E31" s="204">
        <v>0</v>
      </c>
      <c r="F31" s="204">
        <v>0</v>
      </c>
      <c r="G31" s="204">
        <v>0</v>
      </c>
      <c r="H31" s="204">
        <v>0</v>
      </c>
      <c r="I31" s="204">
        <v>0</v>
      </c>
      <c r="J31" s="204">
        <v>0</v>
      </c>
      <c r="K31" s="204">
        <v>0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</v>
      </c>
      <c r="R31" s="204">
        <v>0</v>
      </c>
      <c r="S31" s="204">
        <v>0</v>
      </c>
      <c r="T31" s="204">
        <v>0</v>
      </c>
      <c r="U31" s="204">
        <v>0</v>
      </c>
      <c r="V31" s="204">
        <v>0</v>
      </c>
      <c r="W31" s="204">
        <v>0</v>
      </c>
      <c r="X31" s="204">
        <v>0</v>
      </c>
      <c r="Y31" s="204">
        <v>0</v>
      </c>
      <c r="DA31" s="71" t="s">
        <v>130</v>
      </c>
    </row>
    <row r="32" spans="1:105" ht="12" customHeight="1" x14ac:dyDescent="0.25">
      <c r="A32" s="18" t="s">
        <v>71</v>
      </c>
      <c r="B32" s="204">
        <v>1.026999140154772</v>
      </c>
      <c r="C32" s="204">
        <v>1.026999140154772</v>
      </c>
      <c r="D32" s="204">
        <v>0</v>
      </c>
      <c r="E32" s="204">
        <v>0</v>
      </c>
      <c r="F32" s="204">
        <v>1.026999140154772</v>
      </c>
      <c r="G32" s="204">
        <v>1.026999140154772</v>
      </c>
      <c r="H32" s="204">
        <v>0</v>
      </c>
      <c r="I32" s="204">
        <v>1.0031814273430779</v>
      </c>
      <c r="J32" s="204">
        <v>1.0031814273430779</v>
      </c>
      <c r="K32" s="204">
        <v>2.00627687016337</v>
      </c>
      <c r="L32" s="204">
        <v>2.00627687016337</v>
      </c>
      <c r="M32" s="204">
        <v>1.0031814273430779</v>
      </c>
      <c r="N32" s="204">
        <v>1.0031814273430779</v>
      </c>
      <c r="O32" s="204">
        <v>1.0031814273430779</v>
      </c>
      <c r="P32" s="204">
        <v>1.0031814273430779</v>
      </c>
      <c r="Q32" s="204">
        <v>1.0031814273430779</v>
      </c>
      <c r="R32" s="204">
        <v>1.0246775580395531</v>
      </c>
      <c r="S32" s="204">
        <v>2.049269131556319</v>
      </c>
      <c r="T32" s="204">
        <v>2.049269131556319</v>
      </c>
      <c r="U32" s="204">
        <v>1.0246775580395531</v>
      </c>
      <c r="V32" s="204">
        <v>1.0246775580395531</v>
      </c>
      <c r="W32" s="204">
        <v>1.0246775580395531</v>
      </c>
      <c r="X32" s="204">
        <v>1.0246775580395531</v>
      </c>
      <c r="Y32" s="204">
        <v>1.0246775580395531</v>
      </c>
      <c r="DA32" s="71" t="s">
        <v>131</v>
      </c>
    </row>
    <row r="33" spans="1:105" ht="12" customHeight="1" x14ac:dyDescent="0.25">
      <c r="A33" s="18" t="s">
        <v>32</v>
      </c>
      <c r="B33" s="204">
        <v>41.492347377472051</v>
      </c>
      <c r="C33" s="204">
        <v>0</v>
      </c>
      <c r="D33" s="204">
        <v>0</v>
      </c>
      <c r="E33" s="204">
        <v>0</v>
      </c>
      <c r="F33" s="204">
        <v>0</v>
      </c>
      <c r="G33" s="204">
        <v>0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256.0093723129836</v>
      </c>
      <c r="C35" s="204">
        <f t="shared" si="12"/>
        <v>226.70773860705069</v>
      </c>
      <c r="D35" s="204">
        <f t="shared" si="12"/>
        <v>228.74032674118655</v>
      </c>
      <c r="E35" s="204">
        <f t="shared" si="12"/>
        <v>212.29337919174543</v>
      </c>
      <c r="F35" s="204">
        <f t="shared" si="12"/>
        <v>169.17214101461735</v>
      </c>
      <c r="G35" s="204">
        <f t="shared" si="12"/>
        <v>182.48065348237321</v>
      </c>
      <c r="H35" s="204">
        <f t="shared" si="12"/>
        <v>212.49165950128969</v>
      </c>
      <c r="I35" s="204">
        <f t="shared" si="12"/>
        <v>200.58039552880479</v>
      </c>
      <c r="J35" s="204">
        <f t="shared" si="12"/>
        <v>193.57747205503006</v>
      </c>
      <c r="K35" s="204">
        <f t="shared" si="12"/>
        <v>147.79785038693032</v>
      </c>
      <c r="L35" s="204">
        <f t="shared" si="12"/>
        <v>185.22734307824589</v>
      </c>
      <c r="M35" s="204">
        <f t="shared" si="12"/>
        <v>182.44961306964743</v>
      </c>
      <c r="N35" s="204">
        <f t="shared" si="12"/>
        <v>180.69647463456576</v>
      </c>
      <c r="O35" s="204">
        <f t="shared" si="12"/>
        <v>143.35769561478935</v>
      </c>
      <c r="P35" s="204">
        <f t="shared" si="12"/>
        <v>94.432502149613072</v>
      </c>
      <c r="Q35" s="204">
        <f t="shared" si="12"/>
        <v>96.1402407566638</v>
      </c>
      <c r="R35" s="204">
        <f t="shared" si="12"/>
        <v>84.35081685296646</v>
      </c>
      <c r="S35" s="204">
        <f t="shared" si="12"/>
        <v>96.315555995852691</v>
      </c>
      <c r="T35" s="204">
        <f t="shared" si="12"/>
        <v>99.123598182782587</v>
      </c>
      <c r="U35" s="204">
        <f t="shared" si="12"/>
        <v>93.25543658051248</v>
      </c>
      <c r="V35" s="204">
        <f t="shared" si="12"/>
        <v>82.144487051022793</v>
      </c>
      <c r="W35" s="204">
        <f t="shared" si="12"/>
        <v>77.987521236369545</v>
      </c>
      <c r="X35" s="204">
        <f t="shared" si="12"/>
        <v>48.429664407836469</v>
      </c>
      <c r="Y35" s="204">
        <f t="shared" si="12"/>
        <v>27.072599460040319</v>
      </c>
      <c r="DA35" s="71"/>
    </row>
    <row r="36" spans="1:105" ht="12" customHeight="1" x14ac:dyDescent="0.25">
      <c r="A36" s="18" t="s">
        <v>73</v>
      </c>
      <c r="B36" s="204">
        <v>125.4729148753224</v>
      </c>
      <c r="C36" s="204">
        <v>142.94926913155629</v>
      </c>
      <c r="D36" s="204">
        <v>152.2570937231298</v>
      </c>
      <c r="E36" s="204">
        <v>130.80395528804809</v>
      </c>
      <c r="F36" s="204">
        <v>65.907136715391232</v>
      </c>
      <c r="G36" s="204">
        <v>74.398108340498709</v>
      </c>
      <c r="H36" s="204">
        <v>75.924333619948399</v>
      </c>
      <c r="I36" s="204">
        <v>64.660361134995696</v>
      </c>
      <c r="J36" s="204">
        <v>60.103181427343067</v>
      </c>
      <c r="K36" s="204">
        <v>32.695614789337917</v>
      </c>
      <c r="L36" s="204">
        <v>35.941530524505588</v>
      </c>
      <c r="M36" s="204">
        <v>36.156491831470333</v>
      </c>
      <c r="N36" s="204">
        <v>47.828890799656058</v>
      </c>
      <c r="O36" s="204">
        <v>61.607910576096302</v>
      </c>
      <c r="P36" s="204">
        <v>48.452278589853833</v>
      </c>
      <c r="Q36" s="204">
        <v>40.283748925193457</v>
      </c>
      <c r="R36" s="204">
        <v>52.192605331040411</v>
      </c>
      <c r="S36" s="204">
        <v>54.677550836781322</v>
      </c>
      <c r="T36" s="204">
        <v>67.266332490607184</v>
      </c>
      <c r="U36" s="204">
        <v>61.806597371570092</v>
      </c>
      <c r="V36" s="204">
        <v>60.411898916886948</v>
      </c>
      <c r="W36" s="204">
        <v>42.540401717882872</v>
      </c>
      <c r="X36" s="204">
        <v>37.982544889349803</v>
      </c>
      <c r="Y36" s="204">
        <v>27.072599460040319</v>
      </c>
      <c r="DA36" s="71" t="s">
        <v>134</v>
      </c>
    </row>
    <row r="37" spans="1:105" ht="12" customHeight="1" x14ac:dyDescent="0.25">
      <c r="A37" s="18" t="s">
        <v>36</v>
      </c>
      <c r="B37" s="204">
        <v>130.5364574376612</v>
      </c>
      <c r="C37" s="204">
        <v>83.758469475494394</v>
      </c>
      <c r="D37" s="204">
        <v>76.483233018056737</v>
      </c>
      <c r="E37" s="204">
        <v>81.489423903697329</v>
      </c>
      <c r="F37" s="204">
        <v>103.26500429922611</v>
      </c>
      <c r="G37" s="204">
        <v>108.0825451418745</v>
      </c>
      <c r="H37" s="204">
        <v>136.5673258813413</v>
      </c>
      <c r="I37" s="204">
        <v>135.92003439380909</v>
      </c>
      <c r="J37" s="204">
        <v>133.474290627687</v>
      </c>
      <c r="K37" s="204">
        <v>115.1022355975924</v>
      </c>
      <c r="L37" s="204">
        <v>149.2858125537403</v>
      </c>
      <c r="M37" s="204">
        <v>146.29312123817709</v>
      </c>
      <c r="N37" s="204">
        <v>132.86758383490971</v>
      </c>
      <c r="O37" s="204">
        <v>81.749785038693034</v>
      </c>
      <c r="P37" s="204">
        <v>45.980223559759239</v>
      </c>
      <c r="Q37" s="204">
        <v>55.856491831470343</v>
      </c>
      <c r="R37" s="204">
        <v>32.158211521926049</v>
      </c>
      <c r="S37" s="204">
        <v>41.638005159071362</v>
      </c>
      <c r="T37" s="204">
        <v>31.85726569217541</v>
      </c>
      <c r="U37" s="204">
        <v>31.448839208942388</v>
      </c>
      <c r="V37" s="204">
        <v>21.732588134135849</v>
      </c>
      <c r="W37" s="204">
        <v>35.447119518486673</v>
      </c>
      <c r="X37" s="204">
        <v>10.447119518486669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</v>
      </c>
      <c r="M38" s="204">
        <f t="shared" si="13"/>
        <v>0</v>
      </c>
      <c r="N38" s="204">
        <f t="shared" si="13"/>
        <v>0</v>
      </c>
      <c r="O38" s="204">
        <f t="shared" si="13"/>
        <v>0</v>
      </c>
      <c r="P38" s="204">
        <f t="shared" si="13"/>
        <v>0</v>
      </c>
      <c r="Q38" s="204">
        <f t="shared" si="13"/>
        <v>2.3903697334479789E-2</v>
      </c>
      <c r="R38" s="204">
        <f t="shared" si="13"/>
        <v>7.1625107480653469E-2</v>
      </c>
      <c r="S38" s="204">
        <f t="shared" si="13"/>
        <v>0.22265738913340061</v>
      </c>
      <c r="T38" s="204">
        <f t="shared" si="13"/>
        <v>0.17703325914316653</v>
      </c>
      <c r="U38" s="204">
        <f t="shared" si="13"/>
        <v>0.23277450727857335</v>
      </c>
      <c r="V38" s="204">
        <f t="shared" si="13"/>
        <v>0.29387514776054113</v>
      </c>
      <c r="W38" s="204">
        <f t="shared" si="13"/>
        <v>0.55337968983730623</v>
      </c>
      <c r="X38" s="204">
        <f t="shared" si="13"/>
        <v>0.82086483326826154</v>
      </c>
      <c r="Y38" s="204">
        <f t="shared" si="13"/>
        <v>0.93895624054270976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2.3903697334479789E-2</v>
      </c>
      <c r="R39" s="204">
        <v>7.1625107480653469E-2</v>
      </c>
      <c r="S39" s="204">
        <v>0.1194325021496131</v>
      </c>
      <c r="T39" s="204">
        <v>9.5528804815133275E-2</v>
      </c>
      <c r="U39" s="204">
        <v>0.14333619948409279</v>
      </c>
      <c r="V39" s="204">
        <v>0.14333619948409279</v>
      </c>
      <c r="W39" s="204">
        <v>0.40601891659501288</v>
      </c>
      <c r="X39" s="204">
        <v>0.40601891659501288</v>
      </c>
      <c r="Y39" s="204">
        <v>0.42992261392949271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3.0101785746614009E-2</v>
      </c>
      <c r="T40" s="204">
        <v>3.8052720054890583E-2</v>
      </c>
      <c r="U40" s="204">
        <v>3.77706421874245E-2</v>
      </c>
      <c r="V40" s="204">
        <v>3.5220601599722949E-2</v>
      </c>
      <c r="W40" s="204">
        <v>2.1937061136908308E-2</v>
      </c>
      <c r="X40" s="204">
        <v>2.2614182017346982E-2</v>
      </c>
      <c r="Y40" s="204">
        <v>3.4021348214192657E-2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7.3123101237173513E-2</v>
      </c>
      <c r="T44" s="204">
        <v>4.345173427314266E-2</v>
      </c>
      <c r="U44" s="204">
        <v>5.1667665607056039E-2</v>
      </c>
      <c r="V44" s="204">
        <v>0.1153183466767254</v>
      </c>
      <c r="W44" s="204">
        <v>0.12542371210538511</v>
      </c>
      <c r="X44" s="204">
        <v>0.39223173465590172</v>
      </c>
      <c r="Y44" s="204">
        <v>0.47501227839902438</v>
      </c>
      <c r="DA44" s="71" t="s">
        <v>141</v>
      </c>
    </row>
    <row r="45" spans="1:105" ht="12" customHeight="1" x14ac:dyDescent="0.25">
      <c r="A45" s="14" t="s">
        <v>39</v>
      </c>
      <c r="B45" s="204">
        <v>21.782717110920029</v>
      </c>
      <c r="C45" s="204">
        <v>17.841788478073941</v>
      </c>
      <c r="D45" s="204">
        <v>20.015305245055892</v>
      </c>
      <c r="E45" s="204">
        <v>20.325795356835769</v>
      </c>
      <c r="F45" s="204">
        <v>20.89905417024935</v>
      </c>
      <c r="G45" s="204">
        <v>29.521324161650899</v>
      </c>
      <c r="H45" s="204">
        <v>24.00404127257093</v>
      </c>
      <c r="I45" s="204">
        <v>18.53447979363715</v>
      </c>
      <c r="J45" s="204">
        <v>20.875150472914871</v>
      </c>
      <c r="K45" s="204">
        <v>19.943594153052452</v>
      </c>
      <c r="L45" s="204">
        <v>17.60292347377472</v>
      </c>
      <c r="M45" s="204">
        <v>16.33705932932072</v>
      </c>
      <c r="N45" s="204">
        <v>14.760705073086839</v>
      </c>
      <c r="O45" s="204">
        <v>19.633104041272571</v>
      </c>
      <c r="P45" s="204">
        <v>21.472226999140151</v>
      </c>
      <c r="Q45" s="204">
        <v>22.141014617368871</v>
      </c>
      <c r="R45" s="204">
        <v>23.81289767841788</v>
      </c>
      <c r="S45" s="204">
        <v>30.524505588993978</v>
      </c>
      <c r="T45" s="204">
        <v>28.828718830610491</v>
      </c>
      <c r="U45" s="204">
        <v>30.309544282029229</v>
      </c>
      <c r="V45" s="204">
        <v>31.694840928632839</v>
      </c>
      <c r="W45" s="204">
        <v>35.77910576096302</v>
      </c>
      <c r="X45" s="204">
        <v>27.228460877042131</v>
      </c>
      <c r="Y45" s="204">
        <v>21.997678417884782</v>
      </c>
      <c r="DA45" s="71" t="s">
        <v>142</v>
      </c>
    </row>
    <row r="46" spans="1:105" ht="12" customHeight="1" x14ac:dyDescent="0.25">
      <c r="A46" s="21" t="s">
        <v>40</v>
      </c>
      <c r="B46" s="207">
        <v>49.785038693035247</v>
      </c>
      <c r="C46" s="207">
        <v>55.374032674118652</v>
      </c>
      <c r="D46" s="207">
        <v>58.899398108340492</v>
      </c>
      <c r="E46" s="207">
        <v>55.460017196904552</v>
      </c>
      <c r="F46" s="207">
        <v>50.988822012037829</v>
      </c>
      <c r="G46" s="207">
        <v>65.262252794496987</v>
      </c>
      <c r="H46" s="207">
        <v>67.067927773000861</v>
      </c>
      <c r="I46" s="207">
        <v>63.456577815993107</v>
      </c>
      <c r="J46" s="207">
        <v>64.660361134995696</v>
      </c>
      <c r="K46" s="207">
        <v>37.317282889079962</v>
      </c>
      <c r="L46" s="207">
        <v>44.453998280309541</v>
      </c>
      <c r="M46" s="207">
        <v>44.883920894239033</v>
      </c>
      <c r="N46" s="207">
        <v>46.775580395528799</v>
      </c>
      <c r="O46" s="207">
        <v>49.785038693035247</v>
      </c>
      <c r="P46" s="207">
        <v>50.90283748925193</v>
      </c>
      <c r="Q46" s="207">
        <v>52.708512467755803</v>
      </c>
      <c r="R46" s="207">
        <v>52.708512467755803</v>
      </c>
      <c r="S46" s="207">
        <v>59.157351676698191</v>
      </c>
      <c r="T46" s="207">
        <v>62.940670679277723</v>
      </c>
      <c r="U46" s="207">
        <v>60.533104041272573</v>
      </c>
      <c r="V46" s="207">
        <v>55.11607910576096</v>
      </c>
      <c r="W46" s="207">
        <v>52.966466036113488</v>
      </c>
      <c r="X46" s="207">
        <v>43.594153052450558</v>
      </c>
      <c r="Y46" s="207">
        <v>34.737747205503013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446.88925193465172</v>
      </c>
      <c r="C47" s="210">
        <f t="shared" si="14"/>
        <v>391.17652622527953</v>
      </c>
      <c r="D47" s="210">
        <f t="shared" si="14"/>
        <v>387.41238177128116</v>
      </c>
      <c r="E47" s="210">
        <f t="shared" si="14"/>
        <v>402.22502149613081</v>
      </c>
      <c r="F47" s="210">
        <f t="shared" si="14"/>
        <v>361.01556319862414</v>
      </c>
      <c r="G47" s="210">
        <f t="shared" si="14"/>
        <v>364.0251934651763</v>
      </c>
      <c r="H47" s="210">
        <f t="shared" si="14"/>
        <v>381.69415305245042</v>
      </c>
      <c r="I47" s="210">
        <f t="shared" si="14"/>
        <v>378.69501289767828</v>
      </c>
      <c r="J47" s="210">
        <f t="shared" si="14"/>
        <v>366.7226139294927</v>
      </c>
      <c r="K47" s="210">
        <f t="shared" si="14"/>
        <v>233.89406706792772</v>
      </c>
      <c r="L47" s="210">
        <f t="shared" si="14"/>
        <v>286.46354256233877</v>
      </c>
      <c r="M47" s="210">
        <f t="shared" si="14"/>
        <v>282.44772141014624</v>
      </c>
      <c r="N47" s="210">
        <f t="shared" si="14"/>
        <v>277.74944110060181</v>
      </c>
      <c r="O47" s="210">
        <f t="shared" si="14"/>
        <v>233.25597592433357</v>
      </c>
      <c r="P47" s="210">
        <f t="shared" si="14"/>
        <v>188.94858125537399</v>
      </c>
      <c r="Q47" s="210">
        <f t="shared" si="14"/>
        <v>207.28366294067067</v>
      </c>
      <c r="R47" s="210">
        <f t="shared" si="14"/>
        <v>187.77248495270851</v>
      </c>
      <c r="S47" s="210">
        <f t="shared" si="14"/>
        <v>226.14001905996454</v>
      </c>
      <c r="T47" s="210">
        <f t="shared" si="14"/>
        <v>231.55325396987058</v>
      </c>
      <c r="U47" s="210">
        <f t="shared" si="14"/>
        <v>219.30884737325971</v>
      </c>
      <c r="V47" s="210">
        <f t="shared" si="14"/>
        <v>201.51583425381335</v>
      </c>
      <c r="W47" s="210">
        <f t="shared" si="14"/>
        <v>191.16153721167538</v>
      </c>
      <c r="X47" s="210">
        <f t="shared" si="14"/>
        <v>139.50246389286738</v>
      </c>
      <c r="Y47" s="210">
        <f t="shared" si="14"/>
        <v>94.713791298175451</v>
      </c>
      <c r="DA47" s="109"/>
    </row>
    <row r="48" spans="1:105" ht="12" customHeight="1" x14ac:dyDescent="0.25">
      <c r="A48" s="51" t="s">
        <v>43</v>
      </c>
      <c r="B48" s="241">
        <f>ISI_fec!B5</f>
        <v>419.273916091513</v>
      </c>
      <c r="C48" s="241">
        <f>ISI_fec!C5</f>
        <v>341.21455703306498</v>
      </c>
      <c r="D48" s="241">
        <f>ISI_fec!D5</f>
        <v>346.19962914850402</v>
      </c>
      <c r="E48" s="241">
        <f>ISI_fec!E5</f>
        <v>364.72046128311553</v>
      </c>
      <c r="F48" s="241">
        <f>ISI_fec!F5</f>
        <v>332.886659639968</v>
      </c>
      <c r="G48" s="241">
        <f>ISI_fec!G5</f>
        <v>332.28450944577833</v>
      </c>
      <c r="H48" s="241">
        <f>ISI_fec!H5</f>
        <v>337.82466691131322</v>
      </c>
      <c r="I48" s="241">
        <f>ISI_fec!I5</f>
        <v>330.6326432924202</v>
      </c>
      <c r="J48" s="241">
        <f>ISI_fec!J5</f>
        <v>314.85570736056161</v>
      </c>
      <c r="K48" s="241">
        <f>ISI_fec!K5</f>
        <v>221.97346368299321</v>
      </c>
      <c r="L48" s="241">
        <f>ISI_fec!L5</f>
        <v>278.13202004604591</v>
      </c>
      <c r="M48" s="241">
        <f>ISI_fec!M5</f>
        <v>266.86234128643463</v>
      </c>
      <c r="N48" s="241">
        <f>ISI_fec!N5</f>
        <v>272.71960557320023</v>
      </c>
      <c r="O48" s="241">
        <f>ISI_fec!O5</f>
        <v>215.30973800936189</v>
      </c>
      <c r="P48" s="241">
        <f>ISI_fec!P5</f>
        <v>172.6955720959607</v>
      </c>
      <c r="Q48" s="241">
        <f>ISI_fec!Q5</f>
        <v>194.9987112237819</v>
      </c>
      <c r="R48" s="241">
        <f>ISI_fec!R5</f>
        <v>167.8822746294039</v>
      </c>
      <c r="S48" s="241">
        <f>ISI_fec!S5</f>
        <v>204.52016172926281</v>
      </c>
      <c r="T48" s="241">
        <f>ISI_fec!T5</f>
        <v>207.9887573528346</v>
      </c>
      <c r="U48" s="241">
        <f>ISI_fec!U5</f>
        <v>192.67535905154051</v>
      </c>
      <c r="V48" s="241">
        <f>ISI_fec!V5</f>
        <v>174.9580199809667</v>
      </c>
      <c r="W48" s="241">
        <f>ISI_fec!W5</f>
        <v>167.63087343672629</v>
      </c>
      <c r="X48" s="241">
        <f>ISI_fec!X5</f>
        <v>113.5810216558327</v>
      </c>
      <c r="Y48" s="241">
        <f>ISI_fec!Y5</f>
        <v>66.689268454181914</v>
      </c>
      <c r="DA48" s="83"/>
    </row>
    <row r="49" spans="1:105" ht="12" customHeight="1" x14ac:dyDescent="0.25">
      <c r="A49" s="52" t="s">
        <v>44</v>
      </c>
      <c r="B49" s="242">
        <f>ISI_fec!B54</f>
        <v>27.615335843138752</v>
      </c>
      <c r="C49" s="242">
        <f>ISI_fec!C54</f>
        <v>49.961969192214532</v>
      </c>
      <c r="D49" s="242">
        <f>ISI_fec!D54</f>
        <v>41.212752622777117</v>
      </c>
      <c r="E49" s="242">
        <f>ISI_fec!E54</f>
        <v>37.50456021301526</v>
      </c>
      <c r="F49" s="242">
        <f>ISI_fec!F54</f>
        <v>28.12890355865612</v>
      </c>
      <c r="G49" s="242">
        <f>ISI_fec!G54</f>
        <v>31.740684019398</v>
      </c>
      <c r="H49" s="242">
        <f>ISI_fec!H54</f>
        <v>43.869486141137209</v>
      </c>
      <c r="I49" s="242">
        <f>ISI_fec!I54</f>
        <v>48.062369605258077</v>
      </c>
      <c r="J49" s="242">
        <f>ISI_fec!J54</f>
        <v>51.866906568931071</v>
      </c>
      <c r="K49" s="242">
        <f>ISI_fec!K54</f>
        <v>11.9206033849345</v>
      </c>
      <c r="L49" s="242">
        <f>ISI_fec!L54</f>
        <v>8.3315225162928535</v>
      </c>
      <c r="M49" s="242">
        <f>ISI_fec!M54</f>
        <v>15.585380123711611</v>
      </c>
      <c r="N49" s="242">
        <f>ISI_fec!N54</f>
        <v>5.0298355274015787</v>
      </c>
      <c r="O49" s="242">
        <f>ISI_fec!O54</f>
        <v>17.946237914971679</v>
      </c>
      <c r="P49" s="242">
        <f>ISI_fec!P54</f>
        <v>16.25300915941331</v>
      </c>
      <c r="Q49" s="242">
        <f>ISI_fec!Q54</f>
        <v>12.28495171688877</v>
      </c>
      <c r="R49" s="242">
        <f>ISI_fec!R54</f>
        <v>19.890210323304629</v>
      </c>
      <c r="S49" s="242">
        <f>ISI_fec!S54</f>
        <v>21.619857330701741</v>
      </c>
      <c r="T49" s="242">
        <f>ISI_fec!T54</f>
        <v>23.564496617035999</v>
      </c>
      <c r="U49" s="242">
        <f>ISI_fec!U54</f>
        <v>26.633488321719199</v>
      </c>
      <c r="V49" s="242">
        <f>ISI_fec!V54</f>
        <v>26.55781427284667</v>
      </c>
      <c r="W49" s="242">
        <f>ISI_fec!W54</f>
        <v>23.530663774949101</v>
      </c>
      <c r="X49" s="242">
        <f>ISI_fec!X54</f>
        <v>25.92144223703469</v>
      </c>
      <c r="Y49" s="242">
        <f>ISI_fec!Y54</f>
        <v>28.024522843993541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2454.7157994042127</v>
      </c>
      <c r="C51" s="203">
        <f t="shared" si="15"/>
        <v>2206.8832596699449</v>
      </c>
      <c r="D51" s="203">
        <f t="shared" si="15"/>
        <v>2311.0107397253983</v>
      </c>
      <c r="E51" s="203">
        <f t="shared" si="15"/>
        <v>2290.08789432921</v>
      </c>
      <c r="F51" s="203">
        <f t="shared" si="15"/>
        <v>2334.138369918549</v>
      </c>
      <c r="G51" s="203">
        <f t="shared" si="15"/>
        <v>2255.2237432924303</v>
      </c>
      <c r="H51" s="203">
        <f t="shared" si="15"/>
        <v>2278.2281301506428</v>
      </c>
      <c r="I51" s="203">
        <f t="shared" si="15"/>
        <v>2280.3383096847861</v>
      </c>
      <c r="J51" s="203">
        <f t="shared" si="15"/>
        <v>2143.1639414482179</v>
      </c>
      <c r="K51" s="203">
        <f t="shared" si="15"/>
        <v>1632.1878841785856</v>
      </c>
      <c r="L51" s="203">
        <f t="shared" si="15"/>
        <v>1980.2247511171045</v>
      </c>
      <c r="M51" s="203">
        <f t="shared" si="15"/>
        <v>1924.789052212564</v>
      </c>
      <c r="N51" s="203">
        <f t="shared" si="15"/>
        <v>1856.4887232298447</v>
      </c>
      <c r="O51" s="203">
        <f t="shared" si="15"/>
        <v>1083.6340490896732</v>
      </c>
      <c r="P51" s="203">
        <f t="shared" si="15"/>
        <v>811.00984158057122</v>
      </c>
      <c r="Q51" s="203">
        <f t="shared" si="15"/>
        <v>1172.9834827155794</v>
      </c>
      <c r="R51" s="203">
        <f t="shared" si="15"/>
        <v>846.80847453035483</v>
      </c>
      <c r="S51" s="203">
        <f t="shared" si="15"/>
        <v>1217.4350397376215</v>
      </c>
      <c r="T51" s="203">
        <f t="shared" si="15"/>
        <v>1262.340647149854</v>
      </c>
      <c r="U51" s="203">
        <f t="shared" si="15"/>
        <v>1103.5872102683365</v>
      </c>
      <c r="V51" s="203">
        <f t="shared" si="15"/>
        <v>951.17667868114847</v>
      </c>
      <c r="W51" s="203">
        <f t="shared" si="15"/>
        <v>728.50845096414525</v>
      </c>
      <c r="X51" s="203">
        <f t="shared" si="15"/>
        <v>514.62220092926475</v>
      </c>
      <c r="Y51" s="203">
        <f t="shared" si="15"/>
        <v>247.85598732531116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1604.3900032755837</v>
      </c>
      <c r="C52" s="213">
        <f>(ISI_emi!C5-ISI_emi!C52)+(ISI_emi!C54-ISI_emi!C96)</f>
        <v>1414.0420925019093</v>
      </c>
      <c r="D52" s="213">
        <f>(ISI_emi!D5-ISI_emi!D52)+(ISI_emi!D54-ISI_emi!D96)</f>
        <v>1443.324814315198</v>
      </c>
      <c r="E52" s="213">
        <f>(ISI_emi!E5-ISI_emi!E52)+(ISI_emi!E54-ISI_emi!E96)</f>
        <v>1431.9000809078541</v>
      </c>
      <c r="F52" s="213">
        <f>(ISI_emi!F5-ISI_emi!F52)+(ISI_emi!F54-ISI_emi!F96)</f>
        <v>1464.9732095949796</v>
      </c>
      <c r="G52" s="213">
        <f>(ISI_emi!G5-ISI_emi!G52)+(ISI_emi!G54-ISI_emi!G96)</f>
        <v>1397.6785792764558</v>
      </c>
      <c r="H52" s="213">
        <f>(ISI_emi!H5-ISI_emi!H52)+(ISI_emi!H54-ISI_emi!H96)</f>
        <v>1409.3991475158305</v>
      </c>
      <c r="I52" s="213">
        <f>(ISI_emi!I5-ISI_emi!I52)+(ISI_emi!I54-ISI_emi!I96)</f>
        <v>1367.6562889140337</v>
      </c>
      <c r="J52" s="213">
        <f>(ISI_emi!J5-ISI_emi!J52)+(ISI_emi!J54-ISI_emi!J96)</f>
        <v>1306.9107524356821</v>
      </c>
      <c r="K52" s="213">
        <f>(ISI_emi!K5-ISI_emi!K52)+(ISI_emi!K54-ISI_emi!K96)</f>
        <v>975.22630475505161</v>
      </c>
      <c r="L52" s="213">
        <f>(ISI_emi!L5-ISI_emi!L52)+(ISI_emi!L54-ISI_emi!L96)</f>
        <v>1164.989486754783</v>
      </c>
      <c r="M52" s="213">
        <f>(ISI_emi!M5-ISI_emi!M52)+(ISI_emi!M54-ISI_emi!M96)</f>
        <v>1112.5126047570675</v>
      </c>
      <c r="N52" s="213">
        <f>(ISI_emi!N5-ISI_emi!N52)+(ISI_emi!N54-ISI_emi!N96)</f>
        <v>1093.4566313970545</v>
      </c>
      <c r="O52" s="213">
        <f>(ISI_emi!O5-ISI_emi!O52)+(ISI_emi!O54-ISI_emi!O96)</f>
        <v>695.3739308400601</v>
      </c>
      <c r="P52" s="213">
        <f>(ISI_emi!P5-ISI_emi!P52)+(ISI_emi!P54-ISI_emi!P96)</f>
        <v>302.96626044141306</v>
      </c>
      <c r="Q52" s="213">
        <f>(ISI_emi!Q5-ISI_emi!Q52)+(ISI_emi!Q54-ISI_emi!Q96)</f>
        <v>393.50285724090025</v>
      </c>
      <c r="R52" s="213">
        <f>(ISI_emi!R5-ISI_emi!R52)+(ISI_emi!R54-ISI_emi!R96)</f>
        <v>301.21940292168665</v>
      </c>
      <c r="S52" s="213">
        <f>(ISI_emi!S5-ISI_emi!S52)+(ISI_emi!S54-ISI_emi!S96)</f>
        <v>381.28822056344507</v>
      </c>
      <c r="T52" s="213">
        <f>(ISI_emi!T5-ISI_emi!T52)+(ISI_emi!T54-ISI_emi!T96)</f>
        <v>395.19990289007796</v>
      </c>
      <c r="U52" s="213">
        <f>(ISI_emi!U5-ISI_emi!U52)+(ISI_emi!U54-ISI_emi!U96)</f>
        <v>358.35287487359244</v>
      </c>
      <c r="V52" s="213">
        <f>(ISI_emi!V5-ISI_emi!V52)+(ISI_emi!V54-ISI_emi!V96)</f>
        <v>324.86062943540196</v>
      </c>
      <c r="W52" s="213">
        <f>(ISI_emi!W5-ISI_emi!W52)+(ISI_emi!W54-ISI_emi!W96)</f>
        <v>270.76238382571069</v>
      </c>
      <c r="X52" s="213">
        <f>(ISI_emi!X5-ISI_emi!X52)+(ISI_emi!X54-ISI_emi!X96)</f>
        <v>193.65464364772748</v>
      </c>
      <c r="Y52" s="213">
        <f>(ISI_emi!Y5-ISI_emi!Y52)+(ISI_emi!Y54-ISI_emi!Y96)</f>
        <v>106.41155991507233</v>
      </c>
      <c r="DA52" s="85"/>
    </row>
    <row r="53" spans="1:105" ht="12" customHeight="1" x14ac:dyDescent="0.25">
      <c r="A53" s="14" t="s">
        <v>146</v>
      </c>
      <c r="B53" s="204">
        <f>ISI_emi!B52+ISI_emi!B96</f>
        <v>850.32579612862878</v>
      </c>
      <c r="C53" s="204">
        <f>ISI_emi!C52+ISI_emi!C96</f>
        <v>792.84116716803533</v>
      </c>
      <c r="D53" s="204">
        <f>ISI_emi!D52+ISI_emi!D96</f>
        <v>867.6859254102003</v>
      </c>
      <c r="E53" s="204">
        <f>ISI_emi!E52+ISI_emi!E96</f>
        <v>858.18781342135605</v>
      </c>
      <c r="F53" s="204">
        <f>ISI_emi!F52+ISI_emi!F96</f>
        <v>869.16516032356924</v>
      </c>
      <c r="G53" s="204">
        <f>ISI_emi!G52+ISI_emi!G96</f>
        <v>857.54516401597471</v>
      </c>
      <c r="H53" s="204">
        <f>ISI_emi!H52+ISI_emi!H96</f>
        <v>868.82898263481206</v>
      </c>
      <c r="I53" s="204">
        <f>ISI_emi!I52+ISI_emi!I96</f>
        <v>912.6820207707525</v>
      </c>
      <c r="J53" s="204">
        <f>ISI_emi!J52+ISI_emi!J96</f>
        <v>836.25318901253593</v>
      </c>
      <c r="K53" s="204">
        <f>ISI_emi!K52+ISI_emi!K96</f>
        <v>656.96157942353409</v>
      </c>
      <c r="L53" s="204">
        <f>ISI_emi!L52+ISI_emi!L96</f>
        <v>815.23526436232146</v>
      </c>
      <c r="M53" s="204">
        <f>ISI_emi!M52+ISI_emi!M96</f>
        <v>812.27644745549651</v>
      </c>
      <c r="N53" s="204">
        <f>ISI_emi!N52+ISI_emi!N96</f>
        <v>763.03209183279034</v>
      </c>
      <c r="O53" s="204">
        <f>ISI_emi!O52+ISI_emi!O96</f>
        <v>388.26011824961307</v>
      </c>
      <c r="P53" s="204">
        <f>ISI_emi!P52+ISI_emi!P96</f>
        <v>508.04358113915811</v>
      </c>
      <c r="Q53" s="204">
        <f>ISI_emi!Q52+ISI_emi!Q96</f>
        <v>779.48062547467919</v>
      </c>
      <c r="R53" s="204">
        <f>ISI_emi!R52+ISI_emi!R96</f>
        <v>545.58907160866818</v>
      </c>
      <c r="S53" s="204">
        <f>ISI_emi!S52+ISI_emi!S96</f>
        <v>836.14681917417658</v>
      </c>
      <c r="T53" s="204">
        <f>ISI_emi!T52+ISI_emi!T96</f>
        <v>867.14074425977606</v>
      </c>
      <c r="U53" s="204">
        <f>ISI_emi!U52+ISI_emi!U96</f>
        <v>745.23433539474411</v>
      </c>
      <c r="V53" s="204">
        <f>ISI_emi!V52+ISI_emi!V96</f>
        <v>626.31604924574651</v>
      </c>
      <c r="W53" s="204">
        <f>ISI_emi!W52+ISI_emi!W96</f>
        <v>457.74606713843457</v>
      </c>
      <c r="X53" s="204">
        <f>ISI_emi!X52+ISI_emi!X96</f>
        <v>320.96755728153727</v>
      </c>
      <c r="Y53" s="204">
        <f>ISI_emi!Y52+ISI_emi!Y96</f>
        <v>141.44442741023883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2454.7157994042122</v>
      </c>
      <c r="C54" s="210">
        <f t="shared" si="16"/>
        <v>2206.8832596699444</v>
      </c>
      <c r="D54" s="210">
        <f t="shared" si="16"/>
        <v>2311.0107397253987</v>
      </c>
      <c r="E54" s="210">
        <f t="shared" si="16"/>
        <v>2290.08789432921</v>
      </c>
      <c r="F54" s="210">
        <f t="shared" si="16"/>
        <v>2334.138369918549</v>
      </c>
      <c r="G54" s="210">
        <f t="shared" si="16"/>
        <v>2255.2237432924308</v>
      </c>
      <c r="H54" s="210">
        <f t="shared" si="16"/>
        <v>2278.2281301506423</v>
      </c>
      <c r="I54" s="210">
        <f t="shared" si="16"/>
        <v>2280.3383096847865</v>
      </c>
      <c r="J54" s="210">
        <f t="shared" si="16"/>
        <v>2143.1639414482179</v>
      </c>
      <c r="K54" s="210">
        <f t="shared" si="16"/>
        <v>1632.1878841785858</v>
      </c>
      <c r="L54" s="210">
        <f t="shared" si="16"/>
        <v>1980.2247511171045</v>
      </c>
      <c r="M54" s="210">
        <f t="shared" si="16"/>
        <v>1924.789052212564</v>
      </c>
      <c r="N54" s="210">
        <f t="shared" si="16"/>
        <v>1856.4887232298449</v>
      </c>
      <c r="O54" s="210">
        <f t="shared" si="16"/>
        <v>1083.634049089673</v>
      </c>
      <c r="P54" s="210">
        <f t="shared" si="16"/>
        <v>811.00984158057122</v>
      </c>
      <c r="Q54" s="210">
        <f t="shared" si="16"/>
        <v>1172.9834827155794</v>
      </c>
      <c r="R54" s="210">
        <f t="shared" si="16"/>
        <v>846.80847453035483</v>
      </c>
      <c r="S54" s="210">
        <f t="shared" si="16"/>
        <v>1217.4350397376218</v>
      </c>
      <c r="T54" s="210">
        <f t="shared" si="16"/>
        <v>1262.340647149854</v>
      </c>
      <c r="U54" s="210">
        <f t="shared" si="16"/>
        <v>1103.5872102683365</v>
      </c>
      <c r="V54" s="210">
        <f t="shared" si="16"/>
        <v>951.17667868114847</v>
      </c>
      <c r="W54" s="210">
        <f t="shared" si="16"/>
        <v>728.50845096414525</v>
      </c>
      <c r="X54" s="210">
        <f t="shared" si="16"/>
        <v>514.62220092926475</v>
      </c>
      <c r="Y54" s="210">
        <f t="shared" si="16"/>
        <v>247.85598732531113</v>
      </c>
      <c r="DA54" s="109"/>
    </row>
    <row r="55" spans="1:105" ht="12" customHeight="1" x14ac:dyDescent="0.25">
      <c r="A55" s="51" t="s">
        <v>43</v>
      </c>
      <c r="B55" s="241">
        <f>ISI_emi!B$5</f>
        <v>2395.5764495591848</v>
      </c>
      <c r="C55" s="241">
        <f>ISI_emi!C$5</f>
        <v>2098.7015905721955</v>
      </c>
      <c r="D55" s="241">
        <f>ISI_emi!D$5</f>
        <v>2222.2573470314951</v>
      </c>
      <c r="E55" s="241">
        <f>ISI_emi!E$5</f>
        <v>2212.2353209151761</v>
      </c>
      <c r="F55" s="241">
        <f>ISI_emi!F$5</f>
        <v>2266.9806316995882</v>
      </c>
      <c r="G55" s="241">
        <f>ISI_emi!G$5</f>
        <v>2187.6609133018164</v>
      </c>
      <c r="H55" s="241">
        <f>ISI_emi!H$5</f>
        <v>2184.9260808349095</v>
      </c>
      <c r="I55" s="241">
        <f>ISI_emi!I$5</f>
        <v>2175.7835249684804</v>
      </c>
      <c r="J55" s="241">
        <f>ISI_emi!J$5</f>
        <v>2032.1057761056011</v>
      </c>
      <c r="K55" s="241">
        <f>ISI_emi!K$5</f>
        <v>1605.3583399344925</v>
      </c>
      <c r="L55" s="241">
        <f>ISI_emi!L$5</f>
        <v>1961.7015895967575</v>
      </c>
      <c r="M55" s="241">
        <f>ISI_emi!M$5</f>
        <v>1890.029427882653</v>
      </c>
      <c r="N55" s="241">
        <f>ISI_emi!N$5</f>
        <v>1846.027679249413</v>
      </c>
      <c r="O55" s="241">
        <f>ISI_emi!O$5</f>
        <v>1055.0056931546442</v>
      </c>
      <c r="P55" s="241">
        <f>ISI_emi!P$5</f>
        <v>793.25108254020836</v>
      </c>
      <c r="Q55" s="241">
        <f>ISI_emi!Q$5</f>
        <v>1158.3647157742989</v>
      </c>
      <c r="R55" s="241">
        <f>ISI_emi!R$5</f>
        <v>825.01572533849014</v>
      </c>
      <c r="S55" s="241">
        <f>ISI_emi!S$5</f>
        <v>1192.3924128562567</v>
      </c>
      <c r="T55" s="241">
        <f>ISI_emi!T$5</f>
        <v>1234.1342620695357</v>
      </c>
      <c r="U55" s="241">
        <f>ISI_emi!U$5</f>
        <v>1072.9510993125571</v>
      </c>
      <c r="V55" s="241">
        <f>ISI_emi!V$5</f>
        <v>921.11230073623926</v>
      </c>
      <c r="W55" s="241">
        <f>ISI_emi!W$5</f>
        <v>705.69491913078809</v>
      </c>
      <c r="X55" s="241">
        <f>ISI_emi!X$5</f>
        <v>489.15348479910961</v>
      </c>
      <c r="Y55" s="241">
        <f>ISI_emi!Y$5</f>
        <v>223.88655210687631</v>
      </c>
      <c r="DA55" s="83"/>
    </row>
    <row r="56" spans="1:105" ht="12" customHeight="1" x14ac:dyDescent="0.25">
      <c r="A56" s="52" t="s">
        <v>44</v>
      </c>
      <c r="B56" s="242">
        <f>ISI_emi!B$54</f>
        <v>59.13934984502766</v>
      </c>
      <c r="C56" s="242">
        <f>ISI_emi!C$54</f>
        <v>108.18166909774905</v>
      </c>
      <c r="D56" s="242">
        <f>ISI_emi!D$54</f>
        <v>88.753392693903379</v>
      </c>
      <c r="E56" s="242">
        <f>ISI_emi!E$54</f>
        <v>77.852573414033998</v>
      </c>
      <c r="F56" s="242">
        <f>ISI_emi!F$54</f>
        <v>67.157738218960517</v>
      </c>
      <c r="G56" s="242">
        <f>ISI_emi!G$54</f>
        <v>67.562829990614119</v>
      </c>
      <c r="H56" s="242">
        <f>ISI_emi!H$54</f>
        <v>93.30204931573283</v>
      </c>
      <c r="I56" s="242">
        <f>ISI_emi!I$54</f>
        <v>104.55478471630602</v>
      </c>
      <c r="J56" s="242">
        <f>ISI_emi!J$54</f>
        <v>111.058165342617</v>
      </c>
      <c r="K56" s="242">
        <f>ISI_emi!K$54</f>
        <v>26.829544244093224</v>
      </c>
      <c r="L56" s="242">
        <f>ISI_emi!L$54</f>
        <v>18.52316152034706</v>
      </c>
      <c r="M56" s="242">
        <f>ISI_emi!M$54</f>
        <v>34.759624329911027</v>
      </c>
      <c r="N56" s="242">
        <f>ISI_emi!N$54</f>
        <v>10.461043980431839</v>
      </c>
      <c r="O56" s="242">
        <f>ISI_emi!O$54</f>
        <v>28.6283559350289</v>
      </c>
      <c r="P56" s="242">
        <f>ISI_emi!P$54</f>
        <v>17.758759040362833</v>
      </c>
      <c r="Q56" s="242">
        <f>ISI_emi!Q$54</f>
        <v>14.618766941280498</v>
      </c>
      <c r="R56" s="242">
        <f>ISI_emi!R$54</f>
        <v>21.792749191864718</v>
      </c>
      <c r="S56" s="242">
        <f>ISI_emi!S$54</f>
        <v>25.04262688136501</v>
      </c>
      <c r="T56" s="242">
        <f>ISI_emi!T$54</f>
        <v>28.20638508031837</v>
      </c>
      <c r="U56" s="242">
        <f>ISI_emi!U$54</f>
        <v>30.636110955779465</v>
      </c>
      <c r="V56" s="242">
        <f>ISI_emi!V$54</f>
        <v>30.064377944909221</v>
      </c>
      <c r="W56" s="242">
        <f>ISI_emi!W$54</f>
        <v>22.813531833357125</v>
      </c>
      <c r="X56" s="242">
        <f>ISI_emi!X$54</f>
        <v>25.46871613015513</v>
      </c>
      <c r="Y56" s="242">
        <f>ISI_emi!Y$54</f>
        <v>23.969435218434832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185.78389588863433</v>
      </c>
      <c r="C58" s="250">
        <f t="shared" si="17"/>
        <v>162.3500666406683</v>
      </c>
      <c r="D58" s="250">
        <f t="shared" si="17"/>
        <v>125.42236105484774</v>
      </c>
      <c r="E58" s="250">
        <f t="shared" si="17"/>
        <v>181.23089765179606</v>
      </c>
      <c r="F58" s="250">
        <f t="shared" si="17"/>
        <v>226.33617665295196</v>
      </c>
      <c r="G58" s="250">
        <f t="shared" si="17"/>
        <v>216.15047125130522</v>
      </c>
      <c r="H58" s="250">
        <f t="shared" si="17"/>
        <v>249.9204150271878</v>
      </c>
      <c r="I58" s="250">
        <f t="shared" si="17"/>
        <v>241.7934267779242</v>
      </c>
      <c r="J58" s="250">
        <f t="shared" si="17"/>
        <v>268.11714666507527</v>
      </c>
      <c r="K58" s="250">
        <f t="shared" si="17"/>
        <v>136.85467167589314</v>
      </c>
      <c r="L58" s="250">
        <f t="shared" si="17"/>
        <v>157.41083723119073</v>
      </c>
      <c r="M58" s="250">
        <f t="shared" si="17"/>
        <v>166.84703740880502</v>
      </c>
      <c r="N58" s="250">
        <f t="shared" si="17"/>
        <v>138.77467483994099</v>
      </c>
      <c r="O58" s="250">
        <f t="shared" si="17"/>
        <v>280.39041405139869</v>
      </c>
      <c r="P58" s="250">
        <f t="shared" si="17"/>
        <v>391.72413080587467</v>
      </c>
      <c r="Q58" s="250">
        <f t="shared" si="17"/>
        <v>293.56225897446444</v>
      </c>
      <c r="R58" s="250">
        <f t="shared" si="17"/>
        <v>405.77466697127937</v>
      </c>
      <c r="S58" s="250">
        <f t="shared" si="17"/>
        <v>274.23582933211708</v>
      </c>
      <c r="T58" s="250">
        <f t="shared" si="17"/>
        <v>288.02714842151397</v>
      </c>
      <c r="U58" s="250">
        <f t="shared" si="17"/>
        <v>220.63942035665787</v>
      </c>
      <c r="V58" s="250">
        <f t="shared" si="17"/>
        <v>219.3658326433173</v>
      </c>
      <c r="W58" s="250">
        <f t="shared" si="17"/>
        <v>352.82007594755623</v>
      </c>
      <c r="X58" s="250">
        <f t="shared" si="17"/>
        <v>173.09801662486717</v>
      </c>
      <c r="Y58" s="250">
        <f t="shared" si="17"/>
        <v>236.7818990500042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0.23885048206020937</v>
      </c>
      <c r="C59" s="251">
        <f t="shared" si="18"/>
        <v>0.19996755251266718</v>
      </c>
      <c r="D59" s="251">
        <f t="shared" si="18"/>
        <v>0.18875146493119666</v>
      </c>
      <c r="E59" s="251">
        <f t="shared" si="18"/>
        <v>0.20223755828480378</v>
      </c>
      <c r="F59" s="251">
        <f t="shared" si="18"/>
        <v>0.18494242350123646</v>
      </c>
      <c r="G59" s="251">
        <f t="shared" si="18"/>
        <v>0.1858755554640191</v>
      </c>
      <c r="H59" s="251">
        <f t="shared" si="18"/>
        <v>0.18317752513748142</v>
      </c>
      <c r="I59" s="251">
        <f t="shared" si="18"/>
        <v>0.17006769695022808</v>
      </c>
      <c r="J59" s="251">
        <f t="shared" si="18"/>
        <v>0.17485454588039231</v>
      </c>
      <c r="K59" s="251">
        <f t="shared" si="18"/>
        <v>0.16668322405026118</v>
      </c>
      <c r="L59" s="251">
        <f t="shared" si="18"/>
        <v>0.17070544739597188</v>
      </c>
      <c r="M59" s="251">
        <f t="shared" si="18"/>
        <v>0.16175576223981636</v>
      </c>
      <c r="N59" s="251">
        <f t="shared" si="18"/>
        <v>0.18008781761045312</v>
      </c>
      <c r="O59" s="251">
        <f t="shared" si="18"/>
        <v>0.26416305314194061</v>
      </c>
      <c r="P59" s="251">
        <f t="shared" si="18"/>
        <v>0.1640178656730677</v>
      </c>
      <c r="Q59" s="251">
        <f t="shared" si="18"/>
        <v>0.12375144056159443</v>
      </c>
      <c r="R59" s="251">
        <f t="shared" si="18"/>
        <v>0.14742748060919594</v>
      </c>
      <c r="S59" s="251">
        <f t="shared" si="18"/>
        <v>0.11897015595956284</v>
      </c>
      <c r="T59" s="251">
        <f t="shared" si="18"/>
        <v>0.11642493925920014</v>
      </c>
      <c r="U59" s="251">
        <f t="shared" si="18"/>
        <v>0.12393838446546719</v>
      </c>
      <c r="V59" s="251">
        <f t="shared" si="18"/>
        <v>0.13271920330522574</v>
      </c>
      <c r="W59" s="251">
        <f t="shared" si="18"/>
        <v>0.17226381590397608</v>
      </c>
      <c r="X59" s="251">
        <f t="shared" si="18"/>
        <v>0.1611273753889077</v>
      </c>
      <c r="Y59" s="251">
        <f t="shared" si="18"/>
        <v>0.19831496253544681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0.25596698174085042</v>
      </c>
      <c r="C60" s="252">
        <f t="shared" si="19"/>
        <v>0.22771927191208285</v>
      </c>
      <c r="D60" s="252">
        <f t="shared" si="19"/>
        <v>0.20957662639899752</v>
      </c>
      <c r="E60" s="252">
        <f t="shared" si="19"/>
        <v>0.22246784631433822</v>
      </c>
      <c r="F60" s="252">
        <f t="shared" si="19"/>
        <v>0.199465669222435</v>
      </c>
      <c r="G60" s="252">
        <f t="shared" si="19"/>
        <v>0.20234723347183772</v>
      </c>
      <c r="H60" s="252">
        <f t="shared" si="19"/>
        <v>0.20471926899790824</v>
      </c>
      <c r="I60" s="252">
        <f t="shared" si="19"/>
        <v>0.19130301946134956</v>
      </c>
      <c r="J60" s="252">
        <f t="shared" si="19"/>
        <v>0.19980562844541006</v>
      </c>
      <c r="K60" s="252">
        <f t="shared" si="19"/>
        <v>0.1746051749745087</v>
      </c>
      <c r="L60" s="252">
        <f t="shared" si="19"/>
        <v>0.17534729396451462</v>
      </c>
      <c r="M60" s="252">
        <f t="shared" si="19"/>
        <v>0.16994191693159311</v>
      </c>
      <c r="N60" s="252">
        <f t="shared" si="19"/>
        <v>0.18322081699269402</v>
      </c>
      <c r="O60" s="252">
        <f t="shared" si="19"/>
        <v>0.28939480915236815</v>
      </c>
      <c r="P60" s="252">
        <f t="shared" si="19"/>
        <v>0.17730551549893295</v>
      </c>
      <c r="Q60" s="252">
        <f t="shared" si="19"/>
        <v>0.12939529610071793</v>
      </c>
      <c r="R60" s="252">
        <f t="shared" si="19"/>
        <v>0.16127019657003255</v>
      </c>
      <c r="S60" s="252">
        <f t="shared" si="19"/>
        <v>0.12763627916030648</v>
      </c>
      <c r="T60" s="252">
        <f t="shared" si="19"/>
        <v>0.1253424549121438</v>
      </c>
      <c r="U60" s="252">
        <f t="shared" si="19"/>
        <v>0.13589080447597099</v>
      </c>
      <c r="V60" s="252">
        <f t="shared" si="19"/>
        <v>0.1473505286650543</v>
      </c>
      <c r="W60" s="252">
        <f t="shared" si="19"/>
        <v>0.19317048177827639</v>
      </c>
      <c r="X60" s="252">
        <f t="shared" si="19"/>
        <v>0.19040319795342825</v>
      </c>
      <c r="Y60" s="252">
        <f t="shared" si="19"/>
        <v>0.26699120908762497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0.11852075469158263</v>
      </c>
      <c r="C61" s="253">
        <f t="shared" si="20"/>
        <v>0.10913492615162633</v>
      </c>
      <c r="D61" s="253">
        <f t="shared" si="20"/>
        <v>0.10287756520912909</v>
      </c>
      <c r="E61" s="253">
        <f t="shared" si="20"/>
        <v>0.10732638194679336</v>
      </c>
      <c r="F61" s="253">
        <f t="shared" si="20"/>
        <v>9.9342412912743094E-2</v>
      </c>
      <c r="G61" s="253">
        <f t="shared" si="20"/>
        <v>0.10035469282260619</v>
      </c>
      <c r="H61" s="253">
        <f t="shared" si="20"/>
        <v>0.1011857488136131</v>
      </c>
      <c r="I61" s="253">
        <f t="shared" si="20"/>
        <v>9.6431004079472568E-2</v>
      </c>
      <c r="J61" s="253">
        <f t="shared" si="20"/>
        <v>9.9458871905615004E-2</v>
      </c>
      <c r="K61" s="253">
        <f t="shared" si="20"/>
        <v>9.0350723337157116E-2</v>
      </c>
      <c r="L61" s="253">
        <f t="shared" si="20"/>
        <v>9.0621098091027141E-2</v>
      </c>
      <c r="M61" s="253">
        <f t="shared" si="20"/>
        <v>8.8642946410071602E-2</v>
      </c>
      <c r="N61" s="253">
        <f t="shared" si="20"/>
        <v>9.3447942915031654E-2</v>
      </c>
      <c r="O61" s="253">
        <f t="shared" si="20"/>
        <v>0.12910962528756603</v>
      </c>
      <c r="P61" s="253">
        <f t="shared" si="20"/>
        <v>9.1309040221423082E-2</v>
      </c>
      <c r="Q61" s="253">
        <f t="shared" si="20"/>
        <v>7.3124712600528399E-2</v>
      </c>
      <c r="R61" s="253">
        <f t="shared" si="20"/>
        <v>8.5490459568918722E-2</v>
      </c>
      <c r="S61" s="253">
        <f t="shared" si="20"/>
        <v>7.2441437749883528E-2</v>
      </c>
      <c r="T61" s="253">
        <f t="shared" si="20"/>
        <v>7.1516140009638865E-2</v>
      </c>
      <c r="U61" s="253">
        <f t="shared" si="20"/>
        <v>7.5742935249322296E-2</v>
      </c>
      <c r="V61" s="253">
        <f t="shared" si="20"/>
        <v>8.0234361237954549E-2</v>
      </c>
      <c r="W61" s="253">
        <f t="shared" si="20"/>
        <v>9.7268312320232739E-2</v>
      </c>
      <c r="X61" s="253">
        <f t="shared" si="20"/>
        <v>9.6268832980025656E-2</v>
      </c>
      <c r="Y61" s="253">
        <f t="shared" si="20"/>
        <v>0.12301600812948194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0.1149027851669593</v>
      </c>
      <c r="C62" s="251">
        <f>IF(SUM(ISI_ued!C$5,ISI_ued!C$54)=0,"",SUM(ISI_ued!C$5,ISI_ued!C$54)/C$7)</f>
        <v>9.8132591864700053E-2</v>
      </c>
      <c r="D62" s="251">
        <f>IF(SUM(ISI_ued!D$5,ISI_ued!D$54)=0,"",SUM(ISI_ued!D$5,ISI_ued!D$54)/D$7)</f>
        <v>9.3005113943831097E-2</v>
      </c>
      <c r="E62" s="251">
        <f>IF(SUM(ISI_ued!E$5,ISI_ued!E$54)=0,"",SUM(ISI_ued!E$5,ISI_ued!E$54)/E$7)</f>
        <v>9.9985332437744046E-2</v>
      </c>
      <c r="F62" s="251">
        <f>IF(SUM(ISI_ued!F$5,ISI_ued!F$54)=0,"",SUM(ISI_ued!F$5,ISI_ued!F$54)/F$7)</f>
        <v>9.1553753628721882E-2</v>
      </c>
      <c r="G62" s="251">
        <f>IF(SUM(ISI_ued!G$5,ISI_ued!G$54)=0,"",SUM(ISI_ued!G$5,ISI_ued!G$54)/G$7)</f>
        <v>9.2690115715864579E-2</v>
      </c>
      <c r="H62" s="251">
        <f>IF(SUM(ISI_ued!H$5,ISI_ued!H$54)=0,"",SUM(ISI_ued!H$5,ISI_ued!H$54)/H$7)</f>
        <v>9.091139441339316E-2</v>
      </c>
      <c r="I62" s="251">
        <f>IF(SUM(ISI_ued!I$5,ISI_ued!I$54)=0,"",SUM(ISI_ued!I$5,ISI_ued!I$54)/I$7)</f>
        <v>8.5074290790507962E-2</v>
      </c>
      <c r="J62" s="251">
        <f>IF(SUM(ISI_ued!J$5,ISI_ued!J$54)=0,"",SUM(ISI_ued!J$5,ISI_ued!J$54)/J$7)</f>
        <v>8.7832715572481415E-2</v>
      </c>
      <c r="K62" s="251">
        <f>IF(SUM(ISI_ued!K$5,ISI_ued!K$54)=0,"",SUM(ISI_ued!K$5,ISI_ued!K$54)/K$7)</f>
        <v>8.3379680943145518E-2</v>
      </c>
      <c r="L62" s="251">
        <f>IF(SUM(ISI_ued!L$5,ISI_ued!L$54)=0,"",SUM(ISI_ued!L$5,ISI_ued!L$54)/L$7)</f>
        <v>8.5138714675765781E-2</v>
      </c>
      <c r="M62" s="251">
        <f>IF(SUM(ISI_ued!M$5,ISI_ued!M$54)=0,"",SUM(ISI_ued!M$5,ISI_ued!M$54)/M$7)</f>
        <v>8.1980251421442468E-2</v>
      </c>
      <c r="N62" s="251">
        <f>IF(SUM(ISI_ued!N$5,ISI_ued!N$54)=0,"",SUM(ISI_ued!N$5,ISI_ued!N$54)/N$7)</f>
        <v>9.1542742197927615E-2</v>
      </c>
      <c r="O62" s="251">
        <f>IF(SUM(ISI_ued!O$5,ISI_ued!O$54)=0,"",SUM(ISI_ued!O$5,ISI_ued!O$54)/O$7)</f>
        <v>0.13597507008033932</v>
      </c>
      <c r="P62" s="251">
        <f>IF(SUM(ISI_ued!P$5,ISI_ued!P$54)=0,"",SUM(ISI_ued!P$5,ISI_ued!P$54)/P$7)</f>
        <v>8.5977923377524162E-2</v>
      </c>
      <c r="Q62" s="251">
        <f>IF(SUM(ISI_ued!Q$5,ISI_ued!Q$54)=0,"",SUM(ISI_ued!Q$5,ISI_ued!Q$54)/Q$7)</f>
        <v>6.4688211312948427E-2</v>
      </c>
      <c r="R62" s="251">
        <f>IF(SUM(ISI_ued!R$5,ISI_ued!R$54)=0,"",SUM(ISI_ued!R$5,ISI_ued!R$54)/R$7)</f>
        <v>7.7703277630217116E-2</v>
      </c>
      <c r="S62" s="251">
        <f>IF(SUM(ISI_ued!S$5,ISI_ued!S$54)=0,"",SUM(ISI_ued!S$5,ISI_ued!S$54)/S$7)</f>
        <v>6.3839591626901962E-2</v>
      </c>
      <c r="T62" s="251">
        <f>IF(SUM(ISI_ued!T$5,ISI_ued!T$54)=0,"",SUM(ISI_ued!T$5,ISI_ued!T$54)/T$7)</f>
        <v>6.2690223749609114E-2</v>
      </c>
      <c r="U62" s="251">
        <f>IF(SUM(ISI_ued!U$5,ISI_ued!U$54)=0,"",SUM(ISI_ued!U$5,ISI_ued!U$54)/U$7)</f>
        <v>6.6813154419033877E-2</v>
      </c>
      <c r="V62" s="251">
        <f>IF(SUM(ISI_ued!V$5,ISI_ued!V$54)=0,"",SUM(ISI_ued!V$5,ISI_ued!V$54)/V$7)</f>
        <v>7.1689863250431723E-2</v>
      </c>
      <c r="W62" s="251">
        <f>IF(SUM(ISI_ued!W$5,ISI_ued!W$54)=0,"",SUM(ISI_ued!W$5,ISI_ued!W$54)/W$7)</f>
        <v>9.3148527151862087E-2</v>
      </c>
      <c r="X62" s="251">
        <f>IF(SUM(ISI_ued!X$5,ISI_ued!X$54)=0,"",SUM(ISI_ued!X$5,ISI_ued!X$54)/X$7)</f>
        <v>8.7953772464558433E-2</v>
      </c>
      <c r="Y62" s="251">
        <f>IF(SUM(ISI_ued!Y$5,ISI_ued!Y$54)=0,"",SUM(ISI_ued!Y$5,ISI_ued!Y$54)/Y$7)</f>
        <v>0.10963171118016599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0.12291708234758547</v>
      </c>
      <c r="C63" s="252">
        <f>IF(ISI_ued!C$5=0,"",ISI_ued!C$5/C$8)</f>
        <v>0.1113407787282632</v>
      </c>
      <c r="D63" s="252">
        <f>IF(ISI_ued!D$5=0,"",ISI_ued!D$5/D$8)</f>
        <v>0.10290881545530758</v>
      </c>
      <c r="E63" s="252">
        <f>IF(ISI_ued!E$5=0,"",ISI_ued!E$5/E$8)</f>
        <v>0.10973276998693259</v>
      </c>
      <c r="F63" s="252">
        <f>IF(ISI_ued!F$5=0,"",ISI_ued!F$5/F$8)</f>
        <v>9.8573235756225439E-2</v>
      </c>
      <c r="G63" s="252">
        <f>IF(ISI_ued!G$5=0,"",ISI_ued!G$5/G$8)</f>
        <v>0.10065373742088773</v>
      </c>
      <c r="H63" s="252">
        <f>IF(ISI_ued!H$5=0,"",ISI_ued!H$5/H$8)</f>
        <v>0.10119220209313236</v>
      </c>
      <c r="I63" s="252">
        <f>IF(ISI_ued!I$5=0,"",ISI_ued!I$5/I$8)</f>
        <v>9.5357126477265311E-2</v>
      </c>
      <c r="J63" s="252">
        <f>IF(ISI_ued!J$5=0,"",ISI_ued!J$5/J$8)</f>
        <v>9.9731900618853869E-2</v>
      </c>
      <c r="K63" s="252">
        <f>IF(ISI_ued!K$5=0,"",ISI_ued!K$5/K$8)</f>
        <v>8.7116440295178982E-2</v>
      </c>
      <c r="L63" s="252">
        <f>IF(ISI_ued!L$5=0,"",ISI_ued!L$5/L$8)</f>
        <v>8.7322744506154917E-2</v>
      </c>
      <c r="M63" s="252">
        <f>IF(ISI_ued!M$5=0,"",ISI_ued!M$5/M$8)</f>
        <v>8.5975527648787867E-2</v>
      </c>
      <c r="N63" s="252">
        <f>IF(ISI_ued!N$5=0,"",ISI_ued!N$5/N$8)</f>
        <v>9.3069225136754752E-2</v>
      </c>
      <c r="O63" s="252">
        <f>IF(ISI_ued!O$5=0,"",ISI_ued!O$5/O$8)</f>
        <v>0.148512429763686</v>
      </c>
      <c r="P63" s="252">
        <f>IF(ISI_ued!P$5=0,"",ISI_ued!P$5/P$8)</f>
        <v>9.2651136895846656E-2</v>
      </c>
      <c r="Q63" s="252">
        <f>IF(ISI_ued!Q$5=0,"",ISI_ued!Q$5/Q$8)</f>
        <v>6.7487356865631912E-2</v>
      </c>
      <c r="R63" s="252">
        <f>IF(ISI_ued!R$5=0,"",ISI_ued!R$5/R$8)</f>
        <v>8.4693933994126253E-2</v>
      </c>
      <c r="S63" s="252">
        <f>IF(ISI_ued!S$5=0,"",ISI_ued!S$5/S$8)</f>
        <v>6.8426258337323104E-2</v>
      </c>
      <c r="T63" s="252">
        <f>IF(ISI_ued!T$5=0,"",ISI_ued!T$5/T$8)</f>
        <v>6.7438747666955526E-2</v>
      </c>
      <c r="U63" s="252">
        <f>IF(ISI_ued!U$5=0,"",ISI_ued!U$5/U$8)</f>
        <v>7.3194188021029241E-2</v>
      </c>
      <c r="V63" s="252">
        <f>IF(ISI_ued!V$5=0,"",ISI_ued!V$5/V$8)</f>
        <v>7.9538937915883054E-2</v>
      </c>
      <c r="W63" s="252">
        <f>IF(ISI_ued!W$5=0,"",ISI_ued!W$5/W$8)</f>
        <v>0.10438242640299658</v>
      </c>
      <c r="X63" s="252">
        <f>IF(ISI_ued!X$5=0,"",ISI_ued!X$5/X$8)</f>
        <v>0.10390338655614853</v>
      </c>
      <c r="Y63" s="252">
        <f>IF(ISI_ued!Y$5=0,"",ISI_ued!Y$5/Y$8)</f>
        <v>0.14776943029542197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5.8561932025904935E-2</v>
      </c>
      <c r="C64" s="253">
        <f>IF(ISI_ued!C$54=0,"",ISI_ued!C$54/C$9)</f>
        <v>5.4901601920700371E-2</v>
      </c>
      <c r="D64" s="253">
        <f>IF(ISI_ued!D$54=0,"",ISI_ued!D$54/D$9)</f>
        <v>5.2166560457041281E-2</v>
      </c>
      <c r="E64" s="253">
        <f>IF(ISI_ued!E$54=0,"",ISI_ued!E$54/E$9)</f>
        <v>5.4254853330172728E-2</v>
      </c>
      <c r="F64" s="253">
        <f>IF(ISI_ued!F$54=0,"",ISI_ued!F$54/F$9)</f>
        <v>5.018092582047233E-2</v>
      </c>
      <c r="G64" s="253">
        <f>IF(ISI_ued!G$54=0,"",ISI_ued!G$54/G$9)</f>
        <v>5.1343035130621023E-2</v>
      </c>
      <c r="H64" s="253">
        <f>IF(ISI_ued!H$54=0,"",ISI_ued!H$54/H$9)</f>
        <v>5.1780779493474559E-2</v>
      </c>
      <c r="I64" s="253">
        <f>IF(ISI_ued!I$54=0,"",ISI_ued!I$54/I$9)</f>
        <v>4.9417002660806383E-2</v>
      </c>
      <c r="J64" s="253">
        <f>IF(ISI_ued!J$54=0,"",ISI_ued!J$54/J$9)</f>
        <v>5.1876477041185275E-2</v>
      </c>
      <c r="K64" s="253">
        <f>IF(ISI_ued!K$54=0,"",ISI_ued!K$54/K$9)</f>
        <v>4.737388027215917E-2</v>
      </c>
      <c r="L64" s="253">
        <f>IF(ISI_ued!L$54=0,"",ISI_ued!L$54/L$9)</f>
        <v>4.7458320624264243E-2</v>
      </c>
      <c r="M64" s="253">
        <f>IF(ISI_ued!M$54=0,"",ISI_ued!M$54/M$9)</f>
        <v>4.6297332395701218E-2</v>
      </c>
      <c r="N64" s="253">
        <f>IF(ISI_ued!N$54=0,"",ISI_ued!N$54/N$9)</f>
        <v>4.9329426965773276E-2</v>
      </c>
      <c r="O64" s="253">
        <f>IF(ISI_ued!O$54=0,"",ISI_ued!O$54/O$9)</f>
        <v>6.8868626883145573E-2</v>
      </c>
      <c r="P64" s="253">
        <f>IF(ISI_ued!P$54=0,"",ISI_ued!P$54/P$9)</f>
        <v>4.9462698844680887E-2</v>
      </c>
      <c r="Q64" s="253">
        <f>IF(ISI_ued!Q$54=0,"",ISI_ued!Q$54/Q$9)</f>
        <v>3.9579209242150686E-2</v>
      </c>
      <c r="R64" s="253">
        <f>IF(ISI_ued!R$54=0,"",ISI_ued!R$54/R$9)</f>
        <v>4.642470256432954E-2</v>
      </c>
      <c r="S64" s="253">
        <f>IF(ISI_ued!S$54=0,"",ISI_ued!S$54/S$9)</f>
        <v>3.9213617826692262E-2</v>
      </c>
      <c r="T64" s="253">
        <f>IF(ISI_ued!T$54=0,"",ISI_ued!T$54/T$9)</f>
        <v>3.8776555903625956E-2</v>
      </c>
      <c r="U64" s="253">
        <f>IF(ISI_ued!U$54=0,"",ISI_ued!U$54/U$9)</f>
        <v>4.1083069579209139E-2</v>
      </c>
      <c r="V64" s="253">
        <f>IF(ISI_ued!V$54=0,"",ISI_ued!V$54/V$9)</f>
        <v>4.3534010375920792E-2</v>
      </c>
      <c r="W64" s="253">
        <f>IF(ISI_ued!W$54=0,"",ISI_ued!W$54/W$9)</f>
        <v>5.2850761041603952E-2</v>
      </c>
      <c r="X64" s="253">
        <f>IF(ISI_ued!X$54=0,"",ISI_ued!X$54/X$9)</f>
        <v>5.26185151994603E-2</v>
      </c>
      <c r="Y64" s="253">
        <f>IF(ISI_ued!Y$54=0,"",ISI_ued!Y$54/Y$9)</f>
        <v>6.7816228870350159E-2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5.4928951385099847</v>
      </c>
      <c r="C65" s="254">
        <f t="shared" si="21"/>
        <v>5.6416556508786906</v>
      </c>
      <c r="D65" s="254">
        <f t="shared" si="21"/>
        <v>5.9652474945670768</v>
      </c>
      <c r="E65" s="254">
        <f t="shared" si="21"/>
        <v>5.6935490631858654</v>
      </c>
      <c r="F65" s="254">
        <f t="shared" si="21"/>
        <v>6.4654785218618089</v>
      </c>
      <c r="G65" s="254">
        <f t="shared" si="21"/>
        <v>6.1952408343632186</v>
      </c>
      <c r="H65" s="254">
        <f t="shared" si="21"/>
        <v>5.968726824687776</v>
      </c>
      <c r="I65" s="254">
        <f t="shared" si="21"/>
        <v>6.0215694213562934</v>
      </c>
      <c r="J65" s="254">
        <f t="shared" si="21"/>
        <v>5.8441008545501631</v>
      </c>
      <c r="K65" s="254">
        <f t="shared" si="21"/>
        <v>6.9783210178844097</v>
      </c>
      <c r="L65" s="254">
        <f t="shared" si="21"/>
        <v>6.9126588793971147</v>
      </c>
      <c r="M65" s="254">
        <f t="shared" si="21"/>
        <v>6.8146736769653424</v>
      </c>
      <c r="N65" s="254">
        <f t="shared" si="21"/>
        <v>6.6840412562969593</v>
      </c>
      <c r="O65" s="254">
        <f t="shared" si="21"/>
        <v>4.6456861171316595</v>
      </c>
      <c r="P65" s="254">
        <f t="shared" si="21"/>
        <v>4.2922250920976674</v>
      </c>
      <c r="Q65" s="254">
        <f t="shared" si="21"/>
        <v>5.6588322787952379</v>
      </c>
      <c r="R65" s="254">
        <f t="shared" si="21"/>
        <v>4.5097580443888141</v>
      </c>
      <c r="S65" s="254">
        <f t="shared" si="21"/>
        <v>5.3835453132017292</v>
      </c>
      <c r="T65" s="254">
        <f t="shared" si="21"/>
        <v>5.4516212815308061</v>
      </c>
      <c r="U65" s="254">
        <f t="shared" si="21"/>
        <v>5.0321144061737328</v>
      </c>
      <c r="V65" s="254">
        <f t="shared" si="21"/>
        <v>4.7201088797971176</v>
      </c>
      <c r="W65" s="254">
        <f t="shared" si="21"/>
        <v>3.8109572751419103</v>
      </c>
      <c r="X65" s="254">
        <f t="shared" si="21"/>
        <v>3.6889828793595729</v>
      </c>
      <c r="Y65" s="254">
        <f t="shared" si="21"/>
        <v>2.6168943712222168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5.7136310121336367</v>
      </c>
      <c r="C66" s="255">
        <f t="shared" si="22"/>
        <v>6.1506801140633147</v>
      </c>
      <c r="D66" s="255">
        <f t="shared" si="22"/>
        <v>6.419005567675657</v>
      </c>
      <c r="E66" s="255">
        <f t="shared" si="22"/>
        <v>6.0655640572847398</v>
      </c>
      <c r="F66" s="255">
        <f t="shared" si="22"/>
        <v>6.8100675291446962</v>
      </c>
      <c r="G66" s="255">
        <f t="shared" si="22"/>
        <v>6.5836981596001714</v>
      </c>
      <c r="H66" s="255">
        <f t="shared" si="22"/>
        <v>6.4676333460531561</v>
      </c>
      <c r="I66" s="255">
        <f t="shared" si="22"/>
        <v>6.5806676052980055</v>
      </c>
      <c r="J66" s="255">
        <f t="shared" si="22"/>
        <v>6.4540858831518833</v>
      </c>
      <c r="K66" s="255">
        <f t="shared" si="22"/>
        <v>7.2322083608478156</v>
      </c>
      <c r="L66" s="255">
        <f t="shared" si="22"/>
        <v>7.0531310608249624</v>
      </c>
      <c r="M66" s="255">
        <f t="shared" si="22"/>
        <v>7.0824134224843833</v>
      </c>
      <c r="N66" s="255">
        <f t="shared" si="22"/>
        <v>6.7689584522881825</v>
      </c>
      <c r="O66" s="255">
        <f t="shared" si="22"/>
        <v>4.8999441590921977</v>
      </c>
      <c r="P66" s="255">
        <f t="shared" si="22"/>
        <v>4.5933492845979131</v>
      </c>
      <c r="Q66" s="255">
        <f t="shared" si="22"/>
        <v>5.9403711363248517</v>
      </c>
      <c r="R66" s="255">
        <f t="shared" si="22"/>
        <v>4.9142515322698159</v>
      </c>
      <c r="S66" s="255">
        <f t="shared" si="22"/>
        <v>5.8301949439816463</v>
      </c>
      <c r="T66" s="255">
        <f t="shared" si="22"/>
        <v>5.9336585197051575</v>
      </c>
      <c r="U66" s="255">
        <f t="shared" si="22"/>
        <v>5.5686991039967051</v>
      </c>
      <c r="V66" s="255">
        <f t="shared" si="22"/>
        <v>5.2647618030682164</v>
      </c>
      <c r="W66" s="255">
        <f t="shared" si="22"/>
        <v>4.2098147236413386</v>
      </c>
      <c r="X66" s="255">
        <f t="shared" si="22"/>
        <v>4.3066480444357778</v>
      </c>
      <c r="Y66" s="255">
        <f t="shared" si="22"/>
        <v>3.3571601143097705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2.1415401275925925</v>
      </c>
      <c r="C67" s="256">
        <f t="shared" si="23"/>
        <v>2.1652803291549758</v>
      </c>
      <c r="D67" s="256">
        <f t="shared" si="23"/>
        <v>2.1535419753751635</v>
      </c>
      <c r="E67" s="256">
        <f t="shared" si="23"/>
        <v>2.0758161933336496</v>
      </c>
      <c r="F67" s="256">
        <f t="shared" si="23"/>
        <v>2.3874993235665611</v>
      </c>
      <c r="G67" s="256">
        <f t="shared" si="23"/>
        <v>2.1285877125182235</v>
      </c>
      <c r="H67" s="256">
        <f t="shared" si="23"/>
        <v>2.1268097149704657</v>
      </c>
      <c r="I67" s="256">
        <f t="shared" si="23"/>
        <v>2.1753980416493572</v>
      </c>
      <c r="J67" s="256">
        <f t="shared" si="23"/>
        <v>2.1412143636332117</v>
      </c>
      <c r="K67" s="256">
        <f t="shared" si="23"/>
        <v>2.2506867628865956</v>
      </c>
      <c r="L67" s="256">
        <f t="shared" si="23"/>
        <v>2.2232624930345888</v>
      </c>
      <c r="M67" s="256">
        <f t="shared" si="23"/>
        <v>2.2302711935160122</v>
      </c>
      <c r="N67" s="256">
        <f t="shared" si="23"/>
        <v>2.0797984195391837</v>
      </c>
      <c r="O67" s="256">
        <f t="shared" si="23"/>
        <v>1.5952288201387126</v>
      </c>
      <c r="P67" s="256">
        <f t="shared" si="23"/>
        <v>1.0926443753387927</v>
      </c>
      <c r="Q67" s="256">
        <f t="shared" si="23"/>
        <v>1.1899734958814132</v>
      </c>
      <c r="R67" s="256">
        <f t="shared" si="23"/>
        <v>1.0956520236656802</v>
      </c>
      <c r="S67" s="256">
        <f t="shared" si="23"/>
        <v>1.1583160100600058</v>
      </c>
      <c r="T67" s="256">
        <f t="shared" si="23"/>
        <v>1.1969865318458153</v>
      </c>
      <c r="U67" s="256">
        <f t="shared" si="23"/>
        <v>1.1502853319741895</v>
      </c>
      <c r="V67" s="256">
        <f t="shared" si="23"/>
        <v>1.1320351003300653</v>
      </c>
      <c r="W67" s="256">
        <f t="shared" si="23"/>
        <v>0.96952351414942062</v>
      </c>
      <c r="X67" s="256">
        <f t="shared" si="23"/>
        <v>0.98253468681488965</v>
      </c>
      <c r="Y67" s="256">
        <f t="shared" si="23"/>
        <v>0.85530217059778302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HU: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419.273916091513</v>
      </c>
      <c r="C5" s="223">
        <v>341.21455703306498</v>
      </c>
      <c r="D5" s="223">
        <v>346.19962914850402</v>
      </c>
      <c r="E5" s="223">
        <v>364.72046128311553</v>
      </c>
      <c r="F5" s="223">
        <v>332.886659639968</v>
      </c>
      <c r="G5" s="223">
        <v>332.28450944577833</v>
      </c>
      <c r="H5" s="223">
        <v>337.82466691131322</v>
      </c>
      <c r="I5" s="223">
        <v>330.6326432924202</v>
      </c>
      <c r="J5" s="223">
        <v>314.85570736056161</v>
      </c>
      <c r="K5" s="223">
        <v>221.97346368299321</v>
      </c>
      <c r="L5" s="223">
        <v>278.13202004604591</v>
      </c>
      <c r="M5" s="223">
        <v>266.86234128643463</v>
      </c>
      <c r="N5" s="223">
        <v>272.71960557320023</v>
      </c>
      <c r="O5" s="223">
        <v>215.30973800936189</v>
      </c>
      <c r="P5" s="223">
        <v>172.6955720959607</v>
      </c>
      <c r="Q5" s="223">
        <v>194.9987112237819</v>
      </c>
      <c r="R5" s="223">
        <v>167.8822746294039</v>
      </c>
      <c r="S5" s="223">
        <v>204.52016172926281</v>
      </c>
      <c r="T5" s="223">
        <v>207.9887573528346</v>
      </c>
      <c r="U5" s="223">
        <v>192.67535905154051</v>
      </c>
      <c r="V5" s="223">
        <v>174.9580199809667</v>
      </c>
      <c r="W5" s="223">
        <v>167.63087343672629</v>
      </c>
      <c r="X5" s="223">
        <v>113.5810216558327</v>
      </c>
      <c r="Y5" s="223">
        <v>66.689268454181914</v>
      </c>
      <c r="DA5" s="89" t="s">
        <v>153</v>
      </c>
    </row>
    <row r="6" spans="1:105" ht="12" customHeight="1" x14ac:dyDescent="0.25">
      <c r="A6" s="55" t="s">
        <v>91</v>
      </c>
      <c r="B6" s="259">
        <v>0.66241263150673868</v>
      </c>
      <c r="C6" s="259">
        <v>0.52344636269789413</v>
      </c>
      <c r="D6" s="259">
        <v>0.58789241792547242</v>
      </c>
      <c r="E6" s="259">
        <v>0.54668311726507457</v>
      </c>
      <c r="F6" s="259">
        <v>0.39631835682093719</v>
      </c>
      <c r="G6" s="259">
        <v>0.47054935678115722</v>
      </c>
      <c r="H6" s="259">
        <v>0.44738835904516572</v>
      </c>
      <c r="I6" s="259">
        <v>0.38832145274768048</v>
      </c>
      <c r="J6" s="259">
        <v>0.36664554482385608</v>
      </c>
      <c r="K6" s="259">
        <v>0.27805741605246032</v>
      </c>
      <c r="L6" s="259">
        <v>0.34103913774888328</v>
      </c>
      <c r="M6" s="259">
        <v>0.31488309846380241</v>
      </c>
      <c r="N6" s="259">
        <v>0.39778057883536438</v>
      </c>
      <c r="O6" s="259">
        <v>0.38267236597310639</v>
      </c>
      <c r="P6" s="259">
        <v>0.33062994798702577</v>
      </c>
      <c r="Q6" s="259">
        <v>0.33941679336588881</v>
      </c>
      <c r="R6" s="259">
        <v>0.32610002920206421</v>
      </c>
      <c r="S6" s="259">
        <v>0.37132001518848229</v>
      </c>
      <c r="T6" s="259">
        <v>0.40438052462431517</v>
      </c>
      <c r="U6" s="259">
        <v>0.36548462955304739</v>
      </c>
      <c r="V6" s="259">
        <v>0.3315098536757663</v>
      </c>
      <c r="W6" s="259">
        <v>0.29560050472436689</v>
      </c>
      <c r="X6" s="259">
        <v>0.21276170231936559</v>
      </c>
      <c r="Y6" s="259">
        <v>0.12798445302527259</v>
      </c>
      <c r="DA6" s="67" t="s">
        <v>154</v>
      </c>
    </row>
    <row r="7" spans="1:105" ht="12" customHeight="1" x14ac:dyDescent="0.25">
      <c r="A7" s="173" t="s">
        <v>92</v>
      </c>
      <c r="B7" s="224">
        <v>0.3532867368035939</v>
      </c>
      <c r="C7" s="224">
        <v>0.27917139343887698</v>
      </c>
      <c r="D7" s="224">
        <v>0.31354262289358531</v>
      </c>
      <c r="E7" s="224">
        <v>0.29156432920803982</v>
      </c>
      <c r="F7" s="224">
        <v>0.2113697903044999</v>
      </c>
      <c r="G7" s="224">
        <v>0.25095965694995048</v>
      </c>
      <c r="H7" s="224">
        <v>0.23860712482408841</v>
      </c>
      <c r="I7" s="224">
        <v>0.20710477479876299</v>
      </c>
      <c r="J7" s="224">
        <v>0.19554429057272321</v>
      </c>
      <c r="K7" s="224">
        <v>0.14829728856131211</v>
      </c>
      <c r="L7" s="224">
        <v>0.18188754013273781</v>
      </c>
      <c r="M7" s="224">
        <v>0.1679376525140279</v>
      </c>
      <c r="N7" s="224">
        <v>0.21214964204552769</v>
      </c>
      <c r="O7" s="224">
        <v>0.20409192851899011</v>
      </c>
      <c r="P7" s="224">
        <v>0.17633597225974701</v>
      </c>
      <c r="Q7" s="224">
        <v>0.18102228979514071</v>
      </c>
      <c r="R7" s="224">
        <v>0.17392001557443421</v>
      </c>
      <c r="S7" s="224">
        <v>0.19803734143385721</v>
      </c>
      <c r="T7" s="224">
        <v>0.21566961313296809</v>
      </c>
      <c r="U7" s="224">
        <v>0.19492513576162529</v>
      </c>
      <c r="V7" s="224">
        <v>0.176805255293742</v>
      </c>
      <c r="W7" s="224">
        <v>0.15765360251966229</v>
      </c>
      <c r="X7" s="224">
        <v>0.1134729079036616</v>
      </c>
      <c r="Y7" s="224">
        <v>6.8258374946812084E-2</v>
      </c>
      <c r="DA7" s="177" t="s">
        <v>155</v>
      </c>
    </row>
    <row r="8" spans="1:105" ht="12" customHeight="1" x14ac:dyDescent="0.25">
      <c r="A8" s="173" t="s">
        <v>93</v>
      </c>
      <c r="B8" s="224">
        <v>8.8321684200898503</v>
      </c>
      <c r="C8" s="224">
        <v>6.9792848359719253</v>
      </c>
      <c r="D8" s="224">
        <v>7.8385655723396299</v>
      </c>
      <c r="E8" s="224">
        <v>7.2891082302009922</v>
      </c>
      <c r="F8" s="224">
        <v>5.2842447576124956</v>
      </c>
      <c r="G8" s="224">
        <v>6.2739914237487637</v>
      </c>
      <c r="H8" s="224">
        <v>5.965178120602209</v>
      </c>
      <c r="I8" s="224">
        <v>5.177619369969074</v>
      </c>
      <c r="J8" s="224">
        <v>4.8886072643180807</v>
      </c>
      <c r="K8" s="224">
        <v>3.7074322140328042</v>
      </c>
      <c r="L8" s="224">
        <v>4.5471885033184449</v>
      </c>
      <c r="M8" s="224">
        <v>4.1984413128506972</v>
      </c>
      <c r="N8" s="224">
        <v>5.3037410511381919</v>
      </c>
      <c r="O8" s="224">
        <v>5.1022982129747527</v>
      </c>
      <c r="P8" s="224">
        <v>4.4083993064936768</v>
      </c>
      <c r="Q8" s="224">
        <v>4.5255572448785166</v>
      </c>
      <c r="R8" s="224">
        <v>4.3480003893608563</v>
      </c>
      <c r="S8" s="224">
        <v>4.9509335358464304</v>
      </c>
      <c r="T8" s="224">
        <v>5.3917403283242029</v>
      </c>
      <c r="U8" s="224">
        <v>4.8731283940406316</v>
      </c>
      <c r="V8" s="224">
        <v>4.4201313823435502</v>
      </c>
      <c r="W8" s="224">
        <v>3.9413400629915589</v>
      </c>
      <c r="X8" s="224">
        <v>2.8368226975915412</v>
      </c>
      <c r="Y8" s="224">
        <v>1.706459373670302</v>
      </c>
      <c r="DA8" s="177" t="s">
        <v>156</v>
      </c>
    </row>
    <row r="9" spans="1:105" ht="12" customHeight="1" x14ac:dyDescent="0.25">
      <c r="A9" s="173" t="s">
        <v>94</v>
      </c>
      <c r="B9" s="224">
        <v>0.22080421050224619</v>
      </c>
      <c r="C9" s="224">
        <v>0.17448212089929799</v>
      </c>
      <c r="D9" s="224">
        <v>0.19596413930849069</v>
      </c>
      <c r="E9" s="224">
        <v>0.18222770575502489</v>
      </c>
      <c r="F9" s="224">
        <v>0.13210611894031241</v>
      </c>
      <c r="G9" s="224">
        <v>0.15684978559371909</v>
      </c>
      <c r="H9" s="224">
        <v>0.1491294530150552</v>
      </c>
      <c r="I9" s="224">
        <v>0.1294404842492268</v>
      </c>
      <c r="J9" s="224">
        <v>0.122215181607952</v>
      </c>
      <c r="K9" s="224">
        <v>9.2685805350820077E-2</v>
      </c>
      <c r="L9" s="224">
        <v>0.1136797125829611</v>
      </c>
      <c r="M9" s="224">
        <v>0.1049610328212674</v>
      </c>
      <c r="N9" s="224">
        <v>0.1325935262784548</v>
      </c>
      <c r="O9" s="224">
        <v>0.1275574553243688</v>
      </c>
      <c r="P9" s="224">
        <v>0.1102099826623419</v>
      </c>
      <c r="Q9" s="224">
        <v>0.1131389311219629</v>
      </c>
      <c r="R9" s="224">
        <v>0.1087000097340214</v>
      </c>
      <c r="S9" s="224">
        <v>0.1237733383961608</v>
      </c>
      <c r="T9" s="224">
        <v>0.1347935082081051</v>
      </c>
      <c r="U9" s="224">
        <v>0.12182820985101581</v>
      </c>
      <c r="V9" s="224">
        <v>0.11050328455858879</v>
      </c>
      <c r="W9" s="224">
        <v>9.8533501574788962E-2</v>
      </c>
      <c r="X9" s="224">
        <v>7.0920567439788529E-2</v>
      </c>
      <c r="Y9" s="224">
        <v>4.2661484341757538E-2</v>
      </c>
      <c r="DA9" s="177" t="s">
        <v>157</v>
      </c>
    </row>
    <row r="10" spans="1:105" ht="12" customHeight="1" x14ac:dyDescent="0.25">
      <c r="A10" s="56" t="s">
        <v>95</v>
      </c>
      <c r="B10" s="260">
        <v>0.50235893116167274</v>
      </c>
      <c r="C10" s="260">
        <v>0.40984632132058452</v>
      </c>
      <c r="D10" s="260">
        <v>0.44226263840704372</v>
      </c>
      <c r="E10" s="260">
        <v>0.41300672803113708</v>
      </c>
      <c r="F10" s="260">
        <v>0.28662598677255702</v>
      </c>
      <c r="G10" s="260">
        <v>0.33285861515361848</v>
      </c>
      <c r="H10" s="260">
        <v>0.32195655016317221</v>
      </c>
      <c r="I10" s="260">
        <v>0.28192954641418838</v>
      </c>
      <c r="J10" s="260">
        <v>0.26563279449456201</v>
      </c>
      <c r="K10" s="260">
        <v>0.19349614196442069</v>
      </c>
      <c r="L10" s="260">
        <v>0.23487896859374499</v>
      </c>
      <c r="M10" s="260">
        <v>0.21900552319514741</v>
      </c>
      <c r="N10" s="260">
        <v>0.27214080354423459</v>
      </c>
      <c r="O10" s="260">
        <v>0.26356647711848952</v>
      </c>
      <c r="P10" s="260">
        <v>0.22217620451550621</v>
      </c>
      <c r="Q10" s="260">
        <v>0.22868915893393249</v>
      </c>
      <c r="R10" s="260">
        <v>0.21911032201933001</v>
      </c>
      <c r="S10" s="260">
        <v>0.28627357061431907</v>
      </c>
      <c r="T10" s="260">
        <v>0.29262816230416328</v>
      </c>
      <c r="U10" s="260">
        <v>0.27055714671702641</v>
      </c>
      <c r="V10" s="260">
        <v>0.27924143679597591</v>
      </c>
      <c r="W10" s="260">
        <v>0.26066448191292341</v>
      </c>
      <c r="X10" s="260">
        <v>0.37146864247048772</v>
      </c>
      <c r="Y10" s="260">
        <v>0.35445693285160768</v>
      </c>
      <c r="DA10" s="68" t="s">
        <v>158</v>
      </c>
    </row>
    <row r="11" spans="1:105" ht="12" customHeight="1" x14ac:dyDescent="0.25">
      <c r="A11" s="37" t="s">
        <v>159</v>
      </c>
      <c r="B11" s="226">
        <v>3.94718397902906E-3</v>
      </c>
      <c r="C11" s="226">
        <v>2.9233440097245528E-3</v>
      </c>
      <c r="D11" s="226">
        <v>0</v>
      </c>
      <c r="E11" s="226">
        <v>0</v>
      </c>
      <c r="F11" s="226">
        <v>3.1101681334430378E-3</v>
      </c>
      <c r="G11" s="226">
        <v>3.1170987743844602E-3</v>
      </c>
      <c r="H11" s="226">
        <v>0</v>
      </c>
      <c r="I11" s="226">
        <v>2.7828045131985972E-3</v>
      </c>
      <c r="J11" s="226">
        <v>2.7128180644746579E-3</v>
      </c>
      <c r="K11" s="226">
        <v>6.4478696978638554E-3</v>
      </c>
      <c r="L11" s="226">
        <v>6.671896861529531E-3</v>
      </c>
      <c r="M11" s="226">
        <v>3.1844533242199949E-3</v>
      </c>
      <c r="N11" s="226">
        <v>3.399273936805218E-3</v>
      </c>
      <c r="O11" s="226">
        <v>3.1441035357665042E-3</v>
      </c>
      <c r="P11" s="226">
        <v>3.1212636081298741E-3</v>
      </c>
      <c r="Q11" s="226">
        <v>3.2189831860058968E-3</v>
      </c>
      <c r="R11" s="226">
        <v>3.1084045972665291E-3</v>
      </c>
      <c r="S11" s="226">
        <v>5.5208526718540729E-3</v>
      </c>
      <c r="T11" s="226">
        <v>5.8170346411789593E-3</v>
      </c>
      <c r="U11" s="226">
        <v>2.7790541684418429E-3</v>
      </c>
      <c r="V11" s="226">
        <v>2.41512935997849E-3</v>
      </c>
      <c r="W11" s="226">
        <v>2.3230836862372559E-3</v>
      </c>
      <c r="X11" s="226">
        <v>1.076052095157572E-3</v>
      </c>
      <c r="Y11" s="226">
        <v>5.7448562327367292E-4</v>
      </c>
      <c r="DA11" s="69" t="s">
        <v>160</v>
      </c>
    </row>
    <row r="12" spans="1:105" ht="12" customHeight="1" x14ac:dyDescent="0.25">
      <c r="A12" s="37" t="s">
        <v>35</v>
      </c>
      <c r="B12" s="226">
        <v>0.38877802213958329</v>
      </c>
      <c r="C12" s="226">
        <v>0.32438951386937942</v>
      </c>
      <c r="D12" s="226">
        <v>0.34538147031867228</v>
      </c>
      <c r="E12" s="226">
        <v>0.31724701882028761</v>
      </c>
      <c r="F12" s="226">
        <v>0.17820647383054139</v>
      </c>
      <c r="G12" s="226">
        <v>0.192598079705672</v>
      </c>
      <c r="H12" s="226">
        <v>0.19236045100086679</v>
      </c>
      <c r="I12" s="226">
        <v>0.16231996868308041</v>
      </c>
      <c r="J12" s="226">
        <v>0.1472818643992263</v>
      </c>
      <c r="K12" s="226">
        <v>9.5029589464094594E-2</v>
      </c>
      <c r="L12" s="226">
        <v>0.1094783221929389</v>
      </c>
      <c r="M12" s="226">
        <v>0.10574137288898409</v>
      </c>
      <c r="N12" s="226">
        <v>0.14231520882737511</v>
      </c>
      <c r="O12" s="226">
        <v>0.1510446194894676</v>
      </c>
      <c r="P12" s="226">
        <v>0.108139241310794</v>
      </c>
      <c r="Q12" s="226">
        <v>9.9921389495189319E-2</v>
      </c>
      <c r="R12" s="226">
        <v>0.10866840383828021</v>
      </c>
      <c r="S12" s="226">
        <v>0.1061231809174521</v>
      </c>
      <c r="T12" s="226">
        <v>0.12993284682811579</v>
      </c>
      <c r="U12" s="226">
        <v>0.1152027193558417</v>
      </c>
      <c r="V12" s="226">
        <v>9.4939313790985011E-2</v>
      </c>
      <c r="W12" s="226">
        <v>6.7899457016689563E-2</v>
      </c>
      <c r="X12" s="226">
        <v>2.5185791314196331E-2</v>
      </c>
      <c r="Y12" s="226">
        <v>8.3582240123749093E-3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6.5452609214076488E-2</v>
      </c>
      <c r="T14" s="226">
        <v>3.8756671138969363E-2</v>
      </c>
      <c r="U14" s="226">
        <v>4.4982098019406141E-2</v>
      </c>
      <c r="V14" s="226">
        <v>9.9278239580362596E-2</v>
      </c>
      <c r="W14" s="226">
        <v>0.1088184369872208</v>
      </c>
      <c r="X14" s="226">
        <v>0.31676562509969081</v>
      </c>
      <c r="Y14" s="226">
        <v>0.33426096062114818</v>
      </c>
      <c r="DA14" s="69" t="s">
        <v>163</v>
      </c>
    </row>
    <row r="15" spans="1:105" ht="12" customHeight="1" x14ac:dyDescent="0.25">
      <c r="A15" s="37" t="s">
        <v>40</v>
      </c>
      <c r="B15" s="226">
        <v>0.10963372504306031</v>
      </c>
      <c r="C15" s="226">
        <v>8.2533463441480576E-2</v>
      </c>
      <c r="D15" s="226">
        <v>9.6881168088371314E-2</v>
      </c>
      <c r="E15" s="226">
        <v>9.5759709210849614E-2</v>
      </c>
      <c r="F15" s="226">
        <v>0.1053093448085726</v>
      </c>
      <c r="G15" s="226">
        <v>0.13714343667356199</v>
      </c>
      <c r="H15" s="226">
        <v>0.1295960991623053</v>
      </c>
      <c r="I15" s="226">
        <v>0.11682677321790939</v>
      </c>
      <c r="J15" s="226">
        <v>0.11563811203086111</v>
      </c>
      <c r="K15" s="226">
        <v>9.2018682802462282E-2</v>
      </c>
      <c r="L15" s="226">
        <v>0.1187287495392766</v>
      </c>
      <c r="M15" s="226">
        <v>0.1100796969819432</v>
      </c>
      <c r="N15" s="226">
        <v>0.12642632078005431</v>
      </c>
      <c r="O15" s="226">
        <v>0.1093777540932554</v>
      </c>
      <c r="P15" s="226">
        <v>0.1109156995965823</v>
      </c>
      <c r="Q15" s="226">
        <v>0.1255487862527373</v>
      </c>
      <c r="R15" s="226">
        <v>0.10733351358378319</v>
      </c>
      <c r="S15" s="226">
        <v>0.10917692781093651</v>
      </c>
      <c r="T15" s="226">
        <v>0.1181216096958991</v>
      </c>
      <c r="U15" s="226">
        <v>0.10759327517333669</v>
      </c>
      <c r="V15" s="226">
        <v>8.2608754064649792E-2</v>
      </c>
      <c r="W15" s="226">
        <v>8.1623504222775714E-2</v>
      </c>
      <c r="X15" s="226">
        <v>2.844117396144304E-2</v>
      </c>
      <c r="Y15" s="226">
        <v>1.126326259481091E-2</v>
      </c>
      <c r="DA15" s="69" t="s">
        <v>164</v>
      </c>
    </row>
    <row r="16" spans="1:105" ht="12" customHeight="1" x14ac:dyDescent="0.25">
      <c r="A16" s="57" t="s">
        <v>165</v>
      </c>
      <c r="B16" s="261">
        <v>75.338624926768162</v>
      </c>
      <c r="C16" s="261">
        <v>56.212079574880427</v>
      </c>
      <c r="D16" s="261">
        <v>55.917824620723131</v>
      </c>
      <c r="E16" s="261">
        <v>58.22538574326537</v>
      </c>
      <c r="F16" s="261">
        <v>59.52643076151103</v>
      </c>
      <c r="G16" s="261">
        <v>58.614609779446312</v>
      </c>
      <c r="H16" s="261">
        <v>65.045497751954485</v>
      </c>
      <c r="I16" s="261">
        <v>65.040207353503803</v>
      </c>
      <c r="J16" s="261">
        <v>62.16579304246136</v>
      </c>
      <c r="K16" s="261">
        <v>47.570985512553428</v>
      </c>
      <c r="L16" s="261">
        <v>61.939817146202408</v>
      </c>
      <c r="M16" s="261">
        <v>59.947976312182838</v>
      </c>
      <c r="N16" s="261">
        <v>56.946002346319162</v>
      </c>
      <c r="O16" s="261">
        <v>38.674456805780792</v>
      </c>
      <c r="P16" s="261">
        <v>27.258156300333368</v>
      </c>
      <c r="Q16" s="261">
        <v>31.59492562070281</v>
      </c>
      <c r="R16" s="261">
        <v>24.652503029891982</v>
      </c>
      <c r="S16" s="261">
        <v>30.155154112003149</v>
      </c>
      <c r="T16" s="261">
        <v>29.856515745667551</v>
      </c>
      <c r="U16" s="261">
        <v>27.48425793778792</v>
      </c>
      <c r="V16" s="261">
        <v>23.81262779765639</v>
      </c>
      <c r="W16" s="261">
        <v>23.60368184565251</v>
      </c>
      <c r="X16" s="261">
        <v>14.464291968481</v>
      </c>
      <c r="Y16" s="261">
        <v>7.841252708605297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0.28969620553453679</v>
      </c>
      <c r="D17" s="230">
        <v>0</v>
      </c>
      <c r="E17" s="230">
        <v>0.29723761900146373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0.23981972345833241</v>
      </c>
      <c r="P17" s="230">
        <v>0</v>
      </c>
      <c r="Q17" s="230">
        <v>0</v>
      </c>
      <c r="R17" s="230">
        <v>0</v>
      </c>
      <c r="S17" s="230">
        <v>0.71860976105455865</v>
      </c>
      <c r="T17" s="230">
        <v>0.70652975564229092</v>
      </c>
      <c r="U17" s="230">
        <v>0.68898735854008397</v>
      </c>
      <c r="V17" s="230">
        <v>0.68943920804548553</v>
      </c>
      <c r="W17" s="230">
        <v>0.64678061461907599</v>
      </c>
      <c r="X17" s="230">
        <v>0.61048253662123286</v>
      </c>
      <c r="Y17" s="230">
        <v>0.31159491450076798</v>
      </c>
      <c r="DA17" s="71" t="s">
        <v>167</v>
      </c>
    </row>
    <row r="18" spans="1:105" ht="12" customHeight="1" x14ac:dyDescent="0.25">
      <c r="A18" s="18" t="s">
        <v>32</v>
      </c>
      <c r="B18" s="230">
        <v>4.4568855164486338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11.117091920196509</v>
      </c>
      <c r="C19" s="230">
        <v>14.08933460838688</v>
      </c>
      <c r="D19" s="230">
        <v>16.94145182944218</v>
      </c>
      <c r="E19" s="230">
        <v>13.195903920887419</v>
      </c>
      <c r="F19" s="230">
        <v>3.8828738221867392</v>
      </c>
      <c r="G19" s="230">
        <v>5.2471775856986902</v>
      </c>
      <c r="H19" s="230">
        <v>4.1143381940875221</v>
      </c>
      <c r="I19" s="230">
        <v>2.906871508963321</v>
      </c>
      <c r="J19" s="230">
        <v>2.5893538215370291</v>
      </c>
      <c r="K19" s="230">
        <v>1.2704607813816251</v>
      </c>
      <c r="L19" s="230">
        <v>1.258286076748854</v>
      </c>
      <c r="M19" s="230">
        <v>1.177803099476884</v>
      </c>
      <c r="N19" s="230">
        <v>2.4149735189277881</v>
      </c>
      <c r="O19" s="230">
        <v>5.0434811018850247</v>
      </c>
      <c r="P19" s="230">
        <v>5.142004740143018</v>
      </c>
      <c r="Q19" s="230">
        <v>3.8584629521484848</v>
      </c>
      <c r="R19" s="230">
        <v>6.3061495922556956</v>
      </c>
      <c r="S19" s="230">
        <v>6.2761561583403962</v>
      </c>
      <c r="T19" s="230">
        <v>8.6872780873765354</v>
      </c>
      <c r="U19" s="230">
        <v>7.6006282841399004</v>
      </c>
      <c r="V19" s="230">
        <v>7.8918813360673212</v>
      </c>
      <c r="W19" s="230">
        <v>4.6129127631438838</v>
      </c>
      <c r="X19" s="230">
        <v>4.8342822343930143</v>
      </c>
      <c r="Y19" s="230">
        <v>3.2074311105766231</v>
      </c>
      <c r="DA19" s="71" t="s">
        <v>169</v>
      </c>
    </row>
    <row r="20" spans="1:105" ht="12" customHeight="1" x14ac:dyDescent="0.25">
      <c r="A20" s="18" t="s">
        <v>36</v>
      </c>
      <c r="B20" s="230">
        <v>56.629675528102837</v>
      </c>
      <c r="C20" s="230">
        <v>38.248341077453802</v>
      </c>
      <c r="D20" s="230">
        <v>34.224213849937478</v>
      </c>
      <c r="E20" s="230">
        <v>40.749114820671998</v>
      </c>
      <c r="F20" s="230">
        <v>53.349011239611528</v>
      </c>
      <c r="G20" s="230">
        <v>49.631071124940917</v>
      </c>
      <c r="H20" s="230">
        <v>58.159268673779657</v>
      </c>
      <c r="I20" s="230">
        <v>60.041169234933079</v>
      </c>
      <c r="J20" s="230">
        <v>57.543412354216557</v>
      </c>
      <c r="K20" s="230">
        <v>45.070317084119992</v>
      </c>
      <c r="L20" s="230">
        <v>59.316925461123283</v>
      </c>
      <c r="M20" s="230">
        <v>57.544047574721972</v>
      </c>
      <c r="N20" s="230">
        <v>52.385676835183418</v>
      </c>
      <c r="O20" s="230">
        <v>29.73895944672093</v>
      </c>
      <c r="P20" s="230">
        <v>16.842126644084551</v>
      </c>
      <c r="Q20" s="230">
        <v>22.888398176149341</v>
      </c>
      <c r="R20" s="230">
        <v>12.11766902694918</v>
      </c>
      <c r="S20" s="230">
        <v>16.703632544072882</v>
      </c>
      <c r="T20" s="230">
        <v>12.565126216361969</v>
      </c>
      <c r="U20" s="230">
        <v>12.096055603419369</v>
      </c>
      <c r="V20" s="230">
        <v>8.3644103025726722</v>
      </c>
      <c r="W20" s="230">
        <v>12.79869958127559</v>
      </c>
      <c r="X20" s="230">
        <v>3.560391119832949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3.1349719620201681</v>
      </c>
      <c r="C21" s="230">
        <v>3.5847076835052158</v>
      </c>
      <c r="D21" s="230">
        <v>4.7521589413434713</v>
      </c>
      <c r="E21" s="230">
        <v>3.983129382704484</v>
      </c>
      <c r="F21" s="230">
        <v>2.2945456997127609</v>
      </c>
      <c r="G21" s="230">
        <v>3.736361068806699</v>
      </c>
      <c r="H21" s="230">
        <v>2.7718908840873109</v>
      </c>
      <c r="I21" s="230">
        <v>2.0921666096073999</v>
      </c>
      <c r="J21" s="230">
        <v>2.0330268667077669</v>
      </c>
      <c r="K21" s="230">
        <v>1.23020764705182</v>
      </c>
      <c r="L21" s="230">
        <v>1.36460560833028</v>
      </c>
      <c r="M21" s="230">
        <v>1.2261256379839931</v>
      </c>
      <c r="N21" s="230">
        <v>2.14535199220796</v>
      </c>
      <c r="O21" s="230">
        <v>3.6521965337164959</v>
      </c>
      <c r="P21" s="230">
        <v>5.274024916105799</v>
      </c>
      <c r="Q21" s="230">
        <v>4.8480644924049869</v>
      </c>
      <c r="R21" s="230">
        <v>6.228684410687098</v>
      </c>
      <c r="S21" s="230">
        <v>6.4567556485353181</v>
      </c>
      <c r="T21" s="230">
        <v>7.8975816862867463</v>
      </c>
      <c r="U21" s="230">
        <v>7.0985866916885589</v>
      </c>
      <c r="V21" s="230">
        <v>6.8668969509709097</v>
      </c>
      <c r="W21" s="230">
        <v>5.5452888866139594</v>
      </c>
      <c r="X21" s="230">
        <v>5.459136077633806</v>
      </c>
      <c r="Y21" s="230">
        <v>4.322226683527906</v>
      </c>
      <c r="DA21" s="71" t="s">
        <v>171</v>
      </c>
    </row>
    <row r="22" spans="1:105" ht="12" customHeight="1" x14ac:dyDescent="0.25">
      <c r="A22" s="57" t="s">
        <v>172</v>
      </c>
      <c r="B22" s="261">
        <v>158.7835400701189</v>
      </c>
      <c r="C22" s="261">
        <v>138.67577338987269</v>
      </c>
      <c r="D22" s="261">
        <v>131.9177923024057</v>
      </c>
      <c r="E22" s="261">
        <v>156.3761080462755</v>
      </c>
      <c r="F22" s="261">
        <v>160.71276701563511</v>
      </c>
      <c r="G22" s="261">
        <v>140.34195045143949</v>
      </c>
      <c r="H22" s="261">
        <v>146.65963081877581</v>
      </c>
      <c r="I22" s="261">
        <v>155.6879522247327</v>
      </c>
      <c r="J22" s="261">
        <v>147.04438650882989</v>
      </c>
      <c r="K22" s="261">
        <v>92.203465635408151</v>
      </c>
      <c r="L22" s="261">
        <v>120.2735342987766</v>
      </c>
      <c r="M22" s="261">
        <v>117.52785134975809</v>
      </c>
      <c r="N22" s="261">
        <v>111.09656476696919</v>
      </c>
      <c r="O22" s="261">
        <v>74.575267119936285</v>
      </c>
      <c r="P22" s="261">
        <v>55.906453968110597</v>
      </c>
      <c r="Q22" s="261">
        <v>70.359287229414235</v>
      </c>
      <c r="R22" s="261">
        <v>53.202715922673818</v>
      </c>
      <c r="S22" s="261">
        <v>67.896425729988138</v>
      </c>
      <c r="T22" s="261">
        <v>66.797941970443873</v>
      </c>
      <c r="U22" s="261">
        <v>61.092353745109357</v>
      </c>
      <c r="V22" s="261">
        <v>53.367312088349728</v>
      </c>
      <c r="W22" s="261">
        <v>50.002860953849009</v>
      </c>
      <c r="X22" s="261">
        <v>31.556657401260061</v>
      </c>
      <c r="Y22" s="261">
        <v>15.68374186864783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0.27019222020858669</v>
      </c>
      <c r="D23" s="230">
        <v>0</v>
      </c>
      <c r="E23" s="230">
        <v>0.23467144504495449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0.38180748903820189</v>
      </c>
      <c r="P23" s="230">
        <v>0</v>
      </c>
      <c r="Q23" s="230">
        <v>0</v>
      </c>
      <c r="R23" s="230">
        <v>0</v>
      </c>
      <c r="S23" s="230">
        <v>0.9647931005780046</v>
      </c>
      <c r="T23" s="230">
        <v>0.97024801814851902</v>
      </c>
      <c r="U23" s="230">
        <v>0.97777754395648064</v>
      </c>
      <c r="V23" s="230">
        <v>0.97305613589140971</v>
      </c>
      <c r="W23" s="230">
        <v>1.0366527110529919</v>
      </c>
      <c r="X23" s="230">
        <v>1.013046524962522</v>
      </c>
      <c r="Y23" s="230">
        <v>0.70268591761590526</v>
      </c>
      <c r="DA23" s="71" t="s">
        <v>174</v>
      </c>
    </row>
    <row r="24" spans="1:105" ht="12" customHeight="1" x14ac:dyDescent="0.25">
      <c r="A24" s="18" t="s">
        <v>42</v>
      </c>
      <c r="B24" s="230">
        <v>76.792777299568939</v>
      </c>
      <c r="C24" s="230">
        <v>89.591573516297089</v>
      </c>
      <c r="D24" s="230">
        <v>79.757351676074833</v>
      </c>
      <c r="E24" s="230">
        <v>113.5514187441821</v>
      </c>
      <c r="F24" s="230">
        <v>118.92854686081699</v>
      </c>
      <c r="G24" s="230">
        <v>85.733963886113088</v>
      </c>
      <c r="H24" s="230">
        <v>78.1305245051974</v>
      </c>
      <c r="I24" s="230">
        <v>95.120378331190381</v>
      </c>
      <c r="J24" s="230">
        <v>86.606448838727346</v>
      </c>
      <c r="K24" s="230">
        <v>26.829062768503071</v>
      </c>
      <c r="L24" s="230">
        <v>37.173000859607143</v>
      </c>
      <c r="M24" s="230">
        <v>37.773946689451492</v>
      </c>
      <c r="N24" s="230">
        <v>34.513499569937117</v>
      </c>
      <c r="O24" s="230">
        <v>18.817712811678881</v>
      </c>
      <c r="P24" s="230">
        <v>21.137833190114989</v>
      </c>
      <c r="Q24" s="230">
        <v>35.266809974268277</v>
      </c>
      <c r="R24" s="230">
        <v>25.803955288186721</v>
      </c>
      <c r="S24" s="230">
        <v>36.0793637146473</v>
      </c>
      <c r="T24" s="230">
        <v>36.642648323398873</v>
      </c>
      <c r="U24" s="230">
        <v>32.161994841063319</v>
      </c>
      <c r="V24" s="230">
        <v>29.450558899511979</v>
      </c>
      <c r="W24" s="230">
        <v>21.059071367216209</v>
      </c>
      <c r="X24" s="230">
        <v>16.613327601101371</v>
      </c>
      <c r="Y24" s="230">
        <v>7.7478933792474614</v>
      </c>
      <c r="DA24" s="71" t="s">
        <v>175</v>
      </c>
    </row>
    <row r="25" spans="1:105" ht="12" customHeight="1" x14ac:dyDescent="0.25">
      <c r="A25" s="18" t="s">
        <v>32</v>
      </c>
      <c r="B25" s="230">
        <v>5.0610104623522432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12.623999048528081</v>
      </c>
      <c r="C26" s="230">
        <v>13.14076099850017</v>
      </c>
      <c r="D26" s="230">
        <v>17.27083153399866</v>
      </c>
      <c r="E26" s="230">
        <v>10.41827024517305</v>
      </c>
      <c r="F26" s="230">
        <v>2.8348333179038741</v>
      </c>
      <c r="G26" s="230">
        <v>5.2213365010345649</v>
      </c>
      <c r="H26" s="230">
        <v>4.5276311055964502</v>
      </c>
      <c r="I26" s="230">
        <v>2.796944159620093</v>
      </c>
      <c r="J26" s="230">
        <v>2.602494693400581</v>
      </c>
      <c r="K26" s="230">
        <v>1.7922792575839801</v>
      </c>
      <c r="L26" s="230">
        <v>1.7261886758997951</v>
      </c>
      <c r="M26" s="230">
        <v>1.599649790083435</v>
      </c>
      <c r="N26" s="230">
        <v>3.3748883134427592</v>
      </c>
      <c r="O26" s="230">
        <v>8.0295266283922508</v>
      </c>
      <c r="P26" s="230">
        <v>8.1322481986690516</v>
      </c>
      <c r="Q26" s="230">
        <v>5.062389292657576</v>
      </c>
      <c r="R26" s="230">
        <v>9.3781146446685408</v>
      </c>
      <c r="S26" s="230">
        <v>8.4262592687733378</v>
      </c>
      <c r="T26" s="230">
        <v>11.92987879147381</v>
      </c>
      <c r="U26" s="230">
        <v>10.78644414019406</v>
      </c>
      <c r="V26" s="230">
        <v>11.138391127416959</v>
      </c>
      <c r="W26" s="230">
        <v>7.3935248114701553</v>
      </c>
      <c r="X26" s="230">
        <v>8.0221014107049022</v>
      </c>
      <c r="Y26" s="230">
        <v>7.2331625717844661</v>
      </c>
      <c r="DA26" s="71" t="s">
        <v>177</v>
      </c>
    </row>
    <row r="27" spans="1:105" ht="12" customHeight="1" x14ac:dyDescent="0.25">
      <c r="A27" s="18" t="s">
        <v>36</v>
      </c>
      <c r="B27" s="230">
        <v>64.305753259669686</v>
      </c>
      <c r="C27" s="230">
        <v>35.67324665486683</v>
      </c>
      <c r="D27" s="230">
        <v>34.889609092332194</v>
      </c>
      <c r="E27" s="230">
        <v>32.171747611875389</v>
      </c>
      <c r="F27" s="230">
        <v>38.949386836914229</v>
      </c>
      <c r="G27" s="230">
        <v>49.386650064291793</v>
      </c>
      <c r="H27" s="230">
        <v>64.001475207981983</v>
      </c>
      <c r="I27" s="230">
        <v>57.770629733922192</v>
      </c>
      <c r="J27" s="230">
        <v>57.835442976701948</v>
      </c>
      <c r="K27" s="230">
        <v>63.582123609321087</v>
      </c>
      <c r="L27" s="230">
        <v>81.374344763269647</v>
      </c>
      <c r="M27" s="230">
        <v>78.15425487022317</v>
      </c>
      <c r="N27" s="230">
        <v>73.208176883589289</v>
      </c>
      <c r="O27" s="230">
        <v>47.346220190826962</v>
      </c>
      <c r="P27" s="230">
        <v>26.636372579326551</v>
      </c>
      <c r="Q27" s="230">
        <v>30.030087962488381</v>
      </c>
      <c r="R27" s="230">
        <v>18.020645989818551</v>
      </c>
      <c r="S27" s="230">
        <v>22.426009645989499</v>
      </c>
      <c r="T27" s="230">
        <v>17.255166837422681</v>
      </c>
      <c r="U27" s="230">
        <v>17.166137219895511</v>
      </c>
      <c r="V27" s="230">
        <v>11.8053059255294</v>
      </c>
      <c r="W27" s="230">
        <v>20.513612064109651</v>
      </c>
      <c r="X27" s="230">
        <v>5.9081818644912634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120.053288444321</v>
      </c>
      <c r="C28" s="261">
        <v>95.104413187482379</v>
      </c>
      <c r="D28" s="261">
        <v>102.6265858991305</v>
      </c>
      <c r="E28" s="261">
        <v>95.837782282201644</v>
      </c>
      <c r="F28" s="261">
        <v>66.511262534828603</v>
      </c>
      <c r="G28" s="261">
        <v>77.2394959324794</v>
      </c>
      <c r="H28" s="261">
        <v>74.709683074558953</v>
      </c>
      <c r="I28" s="261">
        <v>65.421458427490322</v>
      </c>
      <c r="J28" s="261">
        <v>61.639814070688352</v>
      </c>
      <c r="K28" s="261">
        <v>44.90057877370478</v>
      </c>
      <c r="L28" s="261">
        <v>54.503420711970392</v>
      </c>
      <c r="M28" s="261">
        <v>50.820004193718148</v>
      </c>
      <c r="N28" s="261">
        <v>63.149990811310623</v>
      </c>
      <c r="O28" s="261">
        <v>61.16032726969118</v>
      </c>
      <c r="P28" s="261">
        <v>51.555757500971502</v>
      </c>
      <c r="Q28" s="261">
        <v>53.067081809276672</v>
      </c>
      <c r="R28" s="261">
        <v>50.844322652023479</v>
      </c>
      <c r="S28" s="261">
        <v>58.361621008378357</v>
      </c>
      <c r="T28" s="261">
        <v>63.258074097177342</v>
      </c>
      <c r="U28" s="261">
        <v>57.338399077174067</v>
      </c>
      <c r="V28" s="261">
        <v>52.0446494368339</v>
      </c>
      <c r="W28" s="261">
        <v>46.195980909756202</v>
      </c>
      <c r="X28" s="261">
        <v>33.156963363744119</v>
      </c>
      <c r="Y28" s="261">
        <v>19.70735118614548</v>
      </c>
      <c r="DA28" s="70" t="s">
        <v>180</v>
      </c>
    </row>
    <row r="29" spans="1:105" ht="12" customHeight="1" x14ac:dyDescent="0.25">
      <c r="A29" s="60" t="s">
        <v>181</v>
      </c>
      <c r="B29" s="262">
        <v>100.05715024415331</v>
      </c>
      <c r="C29" s="262">
        <v>75.952608716867729</v>
      </c>
      <c r="D29" s="262">
        <v>80.145411467030883</v>
      </c>
      <c r="E29" s="262">
        <v>73.616841217860326</v>
      </c>
      <c r="F29" s="262">
        <v>42.074338448486891</v>
      </c>
      <c r="G29" s="262">
        <v>45.415503892420332</v>
      </c>
      <c r="H29" s="262">
        <v>44.63704286516446</v>
      </c>
      <c r="I29" s="262">
        <v>38.311927041003983</v>
      </c>
      <c r="J29" s="262">
        <v>34.806110278088191</v>
      </c>
      <c r="K29" s="262">
        <v>23.547739001921482</v>
      </c>
      <c r="L29" s="262">
        <v>26.95253769554316</v>
      </c>
      <c r="M29" s="262">
        <v>25.276124840133271</v>
      </c>
      <c r="N29" s="262">
        <v>33.812894383319353</v>
      </c>
      <c r="O29" s="262">
        <v>35.779333034373757</v>
      </c>
      <c r="P29" s="262">
        <v>25.817884608949431</v>
      </c>
      <c r="Q29" s="262">
        <v>23.933616356923611</v>
      </c>
      <c r="R29" s="262">
        <v>25.937692303738132</v>
      </c>
      <c r="S29" s="262">
        <v>29.506830940636359</v>
      </c>
      <c r="T29" s="262">
        <v>33.825287042884057</v>
      </c>
      <c r="U29" s="262">
        <v>29.989513703868731</v>
      </c>
      <c r="V29" s="262">
        <v>28.154522387372239</v>
      </c>
      <c r="W29" s="262">
        <v>21.363738195053131</v>
      </c>
      <c r="X29" s="262">
        <v>15.918006385022309</v>
      </c>
      <c r="Y29" s="262">
        <v>8.7165917948772602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0.71992843730478362</v>
      </c>
      <c r="C31" s="230">
        <v>0.67835894121036655</v>
      </c>
      <c r="D31" s="230">
        <v>0</v>
      </c>
      <c r="E31" s="230">
        <v>0</v>
      </c>
      <c r="F31" s="230">
        <v>0.72171128507979954</v>
      </c>
      <c r="G31" s="230">
        <v>0.72331953311194841</v>
      </c>
      <c r="H31" s="230">
        <v>0</v>
      </c>
      <c r="I31" s="230">
        <v>0.64574689700877819</v>
      </c>
      <c r="J31" s="230">
        <v>0.62950661427177734</v>
      </c>
      <c r="K31" s="230">
        <v>1.4962214664970139</v>
      </c>
      <c r="L31" s="230">
        <v>1.5482067371463371</v>
      </c>
      <c r="M31" s="230">
        <v>0.73894908644544033</v>
      </c>
      <c r="N31" s="230">
        <v>0.78879798647866117</v>
      </c>
      <c r="O31" s="230">
        <v>0.72958595994294195</v>
      </c>
      <c r="P31" s="230">
        <v>0.72428597845688825</v>
      </c>
      <c r="Q31" s="230">
        <v>0.74696170500942216</v>
      </c>
      <c r="R31" s="230">
        <v>0.72130205834168637</v>
      </c>
      <c r="S31" s="230">
        <v>1.4591273819057211</v>
      </c>
      <c r="T31" s="230">
        <v>1.4494514790481361</v>
      </c>
      <c r="U31" s="230">
        <v>0.70640134131503196</v>
      </c>
      <c r="V31" s="230">
        <v>0.69844592021829477</v>
      </c>
      <c r="W31" s="230">
        <v>0.70674958754238226</v>
      </c>
      <c r="X31" s="230">
        <v>0.65222398345555721</v>
      </c>
      <c r="Y31" s="230">
        <v>0.56058652686057653</v>
      </c>
      <c r="DA31" s="71" t="s">
        <v>184</v>
      </c>
    </row>
    <row r="32" spans="1:105" ht="12" customHeight="1" x14ac:dyDescent="0.25">
      <c r="A32" s="59" t="s">
        <v>32</v>
      </c>
      <c r="B32" s="230">
        <v>28.427845546600469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70.909376260248081</v>
      </c>
      <c r="C33" s="230">
        <v>75.274249775657367</v>
      </c>
      <c r="D33" s="230">
        <v>80.145411467030883</v>
      </c>
      <c r="E33" s="230">
        <v>73.616841217860326</v>
      </c>
      <c r="F33" s="230">
        <v>41.352627163407092</v>
      </c>
      <c r="G33" s="230">
        <v>44.692184359308378</v>
      </c>
      <c r="H33" s="230">
        <v>44.63704286516446</v>
      </c>
      <c r="I33" s="230">
        <v>37.666180143995213</v>
      </c>
      <c r="J33" s="230">
        <v>34.176603663816422</v>
      </c>
      <c r="K33" s="230">
        <v>22.051517535424459</v>
      </c>
      <c r="L33" s="230">
        <v>25.40433095839682</v>
      </c>
      <c r="M33" s="230">
        <v>24.53717575368783</v>
      </c>
      <c r="N33" s="230">
        <v>33.02409639684069</v>
      </c>
      <c r="O33" s="230">
        <v>35.049747074430812</v>
      </c>
      <c r="P33" s="230">
        <v>25.09359863049254</v>
      </c>
      <c r="Q33" s="230">
        <v>23.186654651914189</v>
      </c>
      <c r="R33" s="230">
        <v>25.21639024539644</v>
      </c>
      <c r="S33" s="230">
        <v>28.047703558730639</v>
      </c>
      <c r="T33" s="230">
        <v>32.375835563835928</v>
      </c>
      <c r="U33" s="230">
        <v>29.283112362553702</v>
      </c>
      <c r="V33" s="230">
        <v>27.456076467153949</v>
      </c>
      <c r="W33" s="230">
        <v>20.656988607510751</v>
      </c>
      <c r="X33" s="230">
        <v>15.265782401566749</v>
      </c>
      <c r="Y33" s="230">
        <v>8.156005268016683</v>
      </c>
      <c r="DA33" s="71" t="s">
        <v>186</v>
      </c>
    </row>
    <row r="34" spans="1:105" ht="12" customHeight="1" x14ac:dyDescent="0.25">
      <c r="A34" s="60" t="s">
        <v>187</v>
      </c>
      <c r="B34" s="262">
        <v>19.996138200167639</v>
      </c>
      <c r="C34" s="262">
        <v>19.15180447061466</v>
      </c>
      <c r="D34" s="262">
        <v>22.481174432099589</v>
      </c>
      <c r="E34" s="262">
        <v>22.220941064341321</v>
      </c>
      <c r="F34" s="262">
        <v>24.436924086341719</v>
      </c>
      <c r="G34" s="262">
        <v>31.823992040059071</v>
      </c>
      <c r="H34" s="262">
        <v>30.0726402093945</v>
      </c>
      <c r="I34" s="262">
        <v>27.109531386486339</v>
      </c>
      <c r="J34" s="262">
        <v>26.833703792600151</v>
      </c>
      <c r="K34" s="262">
        <v>21.352839771783302</v>
      </c>
      <c r="L34" s="262">
        <v>27.550883016427239</v>
      </c>
      <c r="M34" s="262">
        <v>25.54387935358487</v>
      </c>
      <c r="N34" s="262">
        <v>29.33709642799127</v>
      </c>
      <c r="O34" s="262">
        <v>25.38099423531742</v>
      </c>
      <c r="P34" s="262">
        <v>25.737872892022072</v>
      </c>
      <c r="Q34" s="262">
        <v>29.133465452353061</v>
      </c>
      <c r="R34" s="262">
        <v>24.906630348285351</v>
      </c>
      <c r="S34" s="262">
        <v>28.854790067742009</v>
      </c>
      <c r="T34" s="262">
        <v>29.432787054293279</v>
      </c>
      <c r="U34" s="262">
        <v>27.34888537330534</v>
      </c>
      <c r="V34" s="262">
        <v>23.890127049461661</v>
      </c>
      <c r="W34" s="262">
        <v>24.832242714703071</v>
      </c>
      <c r="X34" s="262">
        <v>17.238956978721809</v>
      </c>
      <c r="Y34" s="262">
        <v>10.99075939126822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54.527431720240799</v>
      </c>
      <c r="C35" s="261">
        <f t="shared" si="0"/>
        <v>42.856059846500941</v>
      </c>
      <c r="D35" s="261">
        <f t="shared" si="0"/>
        <v>46.359198935370451</v>
      </c>
      <c r="E35" s="261">
        <f t="shared" si="0"/>
        <v>45.558595100912697</v>
      </c>
      <c r="F35" s="261">
        <f t="shared" si="0"/>
        <v>39.825534317542491</v>
      </c>
      <c r="G35" s="261">
        <f t="shared" si="0"/>
        <v>48.603244444185975</v>
      </c>
      <c r="H35" s="261">
        <f t="shared" si="0"/>
        <v>44.287595658374251</v>
      </c>
      <c r="I35" s="261">
        <f t="shared" si="0"/>
        <v>38.298609658514536</v>
      </c>
      <c r="J35" s="261">
        <f t="shared" si="0"/>
        <v>38.167068662764805</v>
      </c>
      <c r="K35" s="261">
        <f t="shared" si="0"/>
        <v>32.878464895365049</v>
      </c>
      <c r="L35" s="261">
        <f t="shared" si="0"/>
        <v>35.996574026719728</v>
      </c>
      <c r="M35" s="261">
        <f t="shared" si="0"/>
        <v>33.561280810930533</v>
      </c>
      <c r="N35" s="261">
        <f t="shared" si="0"/>
        <v>35.208642046759444</v>
      </c>
      <c r="O35" s="261">
        <f t="shared" si="0"/>
        <v>34.819500374043969</v>
      </c>
      <c r="P35" s="261">
        <f t="shared" si="0"/>
        <v>32.727452912626937</v>
      </c>
      <c r="Q35" s="261">
        <f t="shared" si="0"/>
        <v>34.589592146292702</v>
      </c>
      <c r="R35" s="261">
        <f t="shared" si="0"/>
        <v>34.006902258923915</v>
      </c>
      <c r="S35" s="261">
        <f t="shared" si="0"/>
        <v>42.176623077413907</v>
      </c>
      <c r="T35" s="261">
        <f t="shared" si="0"/>
        <v>41.637013402952135</v>
      </c>
      <c r="U35" s="261">
        <f t="shared" si="0"/>
        <v>40.934424775545772</v>
      </c>
      <c r="V35" s="261">
        <f t="shared" si="0"/>
        <v>40.415239445459079</v>
      </c>
      <c r="W35" s="261">
        <f t="shared" si="0"/>
        <v>43.074557573745338</v>
      </c>
      <c r="X35" s="261">
        <f t="shared" si="0"/>
        <v>30.797662404622692</v>
      </c>
      <c r="Y35" s="261">
        <f t="shared" si="0"/>
        <v>21.157102071947563</v>
      </c>
      <c r="DA35" s="70"/>
    </row>
    <row r="36" spans="1:105" ht="12" customHeight="1" x14ac:dyDescent="0.25">
      <c r="A36" s="60" t="s">
        <v>190</v>
      </c>
      <c r="B36" s="262">
        <v>20.421710718167841</v>
      </c>
      <c r="C36" s="262">
        <v>17.020268609713408</v>
      </c>
      <c r="D36" s="262">
        <v>17.959836456570962</v>
      </c>
      <c r="E36" s="262">
        <v>16.496844978654959</v>
      </c>
      <c r="F36" s="262">
        <v>9.4284653821271913</v>
      </c>
      <c r="G36" s="262">
        <v>10.17718928096294</v>
      </c>
      <c r="H36" s="262">
        <v>10.00274345204507</v>
      </c>
      <c r="I36" s="262">
        <v>8.5853442062065088</v>
      </c>
      <c r="J36" s="262">
        <v>7.7997234881124493</v>
      </c>
      <c r="K36" s="262">
        <v>5.2768278764218399</v>
      </c>
      <c r="L36" s="262">
        <v>6.0398113908323552</v>
      </c>
      <c r="M36" s="262">
        <v>5.6641429630866158</v>
      </c>
      <c r="N36" s="262">
        <v>7.5771531037373778</v>
      </c>
      <c r="O36" s="262">
        <v>8.0178135973121751</v>
      </c>
      <c r="P36" s="262">
        <v>5.7855462557840447</v>
      </c>
      <c r="Q36" s="262">
        <v>5.3632993794221528</v>
      </c>
      <c r="R36" s="262">
        <v>5.8123940386484341</v>
      </c>
      <c r="S36" s="262">
        <v>6.6122045959364169</v>
      </c>
      <c r="T36" s="262">
        <v>7.5799301827362928</v>
      </c>
      <c r="U36" s="262">
        <v>6.7203692847112118</v>
      </c>
      <c r="V36" s="262">
        <v>6.3091649083126704</v>
      </c>
      <c r="W36" s="262">
        <v>4.7874137403610373</v>
      </c>
      <c r="X36" s="262">
        <v>3.5670762200435688</v>
      </c>
      <c r="Y36" s="262">
        <v>1.9533066239117469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0.2052535669095111</v>
      </c>
      <c r="C38" s="230">
        <v>0.15201388850567679</v>
      </c>
      <c r="D38" s="230">
        <v>0</v>
      </c>
      <c r="E38" s="230">
        <v>0</v>
      </c>
      <c r="F38" s="230">
        <v>0.16172874293903799</v>
      </c>
      <c r="G38" s="230">
        <v>0.1620891362679919</v>
      </c>
      <c r="H38" s="230">
        <v>0</v>
      </c>
      <c r="I38" s="230">
        <v>0.14470583468632711</v>
      </c>
      <c r="J38" s="230">
        <v>0.14106653935268221</v>
      </c>
      <c r="K38" s="230">
        <v>0.3352892242889205</v>
      </c>
      <c r="L38" s="230">
        <v>0.34693863679953563</v>
      </c>
      <c r="M38" s="230">
        <v>0.16559157285943979</v>
      </c>
      <c r="N38" s="230">
        <v>0.17676224471387139</v>
      </c>
      <c r="O38" s="230">
        <v>0.16349338385985829</v>
      </c>
      <c r="P38" s="230">
        <v>0.16230570762275351</v>
      </c>
      <c r="Q38" s="230">
        <v>0.16738712567230671</v>
      </c>
      <c r="R38" s="230">
        <v>0.16163703905785951</v>
      </c>
      <c r="S38" s="230">
        <v>0.32697678717528877</v>
      </c>
      <c r="T38" s="230">
        <v>0.32480850792247867</v>
      </c>
      <c r="U38" s="230">
        <v>0.1582979278600283</v>
      </c>
      <c r="V38" s="230">
        <v>0.15651519246413689</v>
      </c>
      <c r="W38" s="230">
        <v>0.15837596657959241</v>
      </c>
      <c r="X38" s="230">
        <v>0.14615728912607459</v>
      </c>
      <c r="Y38" s="230">
        <v>0.12562219293508439</v>
      </c>
      <c r="DA38" s="71" t="s">
        <v>193</v>
      </c>
    </row>
    <row r="39" spans="1:105" ht="12" customHeight="1" x14ac:dyDescent="0.25">
      <c r="A39" s="59" t="s">
        <v>35</v>
      </c>
      <c r="B39" s="230">
        <v>20.216457151258329</v>
      </c>
      <c r="C39" s="230">
        <v>16.86825472120773</v>
      </c>
      <c r="D39" s="230">
        <v>17.959836456570962</v>
      </c>
      <c r="E39" s="230">
        <v>16.496844978654959</v>
      </c>
      <c r="F39" s="230">
        <v>9.2667366391881529</v>
      </c>
      <c r="G39" s="230">
        <v>10.01510014469495</v>
      </c>
      <c r="H39" s="230">
        <v>10.00274345204507</v>
      </c>
      <c r="I39" s="230">
        <v>8.4406383715201816</v>
      </c>
      <c r="J39" s="230">
        <v>7.6586569487597673</v>
      </c>
      <c r="K39" s="230">
        <v>4.9415386521329197</v>
      </c>
      <c r="L39" s="230">
        <v>5.6928727540328197</v>
      </c>
      <c r="M39" s="230">
        <v>5.4985513902271759</v>
      </c>
      <c r="N39" s="230">
        <v>7.4003908590235064</v>
      </c>
      <c r="O39" s="230">
        <v>7.8543202134523176</v>
      </c>
      <c r="P39" s="230">
        <v>5.6232405481612906</v>
      </c>
      <c r="Q39" s="230">
        <v>5.1959122537498459</v>
      </c>
      <c r="R39" s="230">
        <v>5.6507569995905742</v>
      </c>
      <c r="S39" s="230">
        <v>6.2852278087611282</v>
      </c>
      <c r="T39" s="230">
        <v>7.2551216748138136</v>
      </c>
      <c r="U39" s="230">
        <v>6.5620713568511837</v>
      </c>
      <c r="V39" s="230">
        <v>6.1526497158485336</v>
      </c>
      <c r="W39" s="230">
        <v>4.6290377737814454</v>
      </c>
      <c r="X39" s="230">
        <v>3.420918930917495</v>
      </c>
      <c r="Y39" s="230">
        <v>1.827684430976662</v>
      </c>
      <c r="DA39" s="71" t="s">
        <v>194</v>
      </c>
    </row>
    <row r="40" spans="1:105" ht="12" customHeight="1" x14ac:dyDescent="0.25">
      <c r="A40" s="60" t="s">
        <v>195</v>
      </c>
      <c r="B40" s="262">
        <v>28.404767299833829</v>
      </c>
      <c r="C40" s="262">
        <v>21.544051137830539</v>
      </c>
      <c r="D40" s="262">
        <v>23.361541738204181</v>
      </c>
      <c r="E40" s="262">
        <v>24.08224524329356</v>
      </c>
      <c r="F40" s="262">
        <v>24.920983005369521</v>
      </c>
      <c r="G40" s="262">
        <v>31.294596456197802</v>
      </c>
      <c r="H40" s="262">
        <v>27.545855049889301</v>
      </c>
      <c r="I40" s="262">
        <v>23.638273244976741</v>
      </c>
      <c r="J40" s="262">
        <v>24.354163349047582</v>
      </c>
      <c r="K40" s="262">
        <v>22.81666551321517</v>
      </c>
      <c r="L40" s="262">
        <v>23.782867659844989</v>
      </c>
      <c r="M40" s="262">
        <v>22.172993604782871</v>
      </c>
      <c r="N40" s="262">
        <v>21.057320262459239</v>
      </c>
      <c r="O40" s="262">
        <v>21.114043563882511</v>
      </c>
      <c r="P40" s="262">
        <v>21.17429027782061</v>
      </c>
      <c r="Q40" s="262">
        <v>22.697755881728209</v>
      </c>
      <c r="R40" s="262">
        <v>22.613165513918752</v>
      </c>
      <c r="S40" s="262">
        <v>29.098330141304508</v>
      </c>
      <c r="T40" s="262">
        <v>27.461471166073</v>
      </c>
      <c r="U40" s="262">
        <v>28.085426295685629</v>
      </c>
      <c r="V40" s="262">
        <v>28.752520704416568</v>
      </c>
      <c r="W40" s="262">
        <v>32.722470699359583</v>
      </c>
      <c r="X40" s="262">
        <v>23.36749730210369</v>
      </c>
      <c r="Y40" s="262">
        <v>16.740869154596059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3.3286443494361169E-2</v>
      </c>
      <c r="D41" s="229">
        <v>0</v>
      </c>
      <c r="E41" s="229">
        <v>3.1713367158120127E-2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1.9829175146142741E-2</v>
      </c>
      <c r="P41" s="229">
        <v>0</v>
      </c>
      <c r="Q41" s="229">
        <v>0</v>
      </c>
      <c r="R41" s="229">
        <v>0</v>
      </c>
      <c r="S41" s="229">
        <v>3.4337659349472652E-2</v>
      </c>
      <c r="T41" s="229">
        <v>3.6597790468800392E-2</v>
      </c>
      <c r="U41" s="229">
        <v>3.1794237035880378E-2</v>
      </c>
      <c r="V41" s="229">
        <v>2.606900296059015E-2</v>
      </c>
      <c r="W41" s="229">
        <v>2.0301842099290989E-2</v>
      </c>
      <c r="X41" s="229">
        <v>1.7235449940335369E-2</v>
      </c>
      <c r="Y41" s="229">
        <v>6.8178384002832359E-3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1.244795675013627E-2</v>
      </c>
      <c r="C44" s="229">
        <v>1.458908953536482E-2</v>
      </c>
      <c r="D44" s="229">
        <v>0</v>
      </c>
      <c r="E44" s="229">
        <v>0</v>
      </c>
      <c r="F44" s="229">
        <v>7.1518937195000276E-3</v>
      </c>
      <c r="G44" s="229">
        <v>7.0941835434719814E-3</v>
      </c>
      <c r="H44" s="229">
        <v>0</v>
      </c>
      <c r="I44" s="229">
        <v>6.3079872302717358E-3</v>
      </c>
      <c r="J44" s="229">
        <v>5.596051546747147E-3</v>
      </c>
      <c r="K44" s="229">
        <v>7.5166717146229059E-3</v>
      </c>
      <c r="L44" s="229">
        <v>8.5882274182291583E-3</v>
      </c>
      <c r="M44" s="229">
        <v>4.1848691398912452E-3</v>
      </c>
      <c r="N44" s="229">
        <v>6.9269085238374706E-3</v>
      </c>
      <c r="O44" s="229">
        <v>8.6804397759053988E-3</v>
      </c>
      <c r="P44" s="229">
        <v>9.1090592385333676E-3</v>
      </c>
      <c r="Q44" s="229">
        <v>8.2787042509348211E-3</v>
      </c>
      <c r="R44" s="229">
        <v>9.4607267152300653E-3</v>
      </c>
      <c r="S44" s="229">
        <v>1.560153089601813E-2</v>
      </c>
      <c r="T44" s="229">
        <v>2.014609276726876E-2</v>
      </c>
      <c r="U44" s="229">
        <v>8.4609850730241274E-3</v>
      </c>
      <c r="V44" s="229">
        <v>7.5910752951473068E-3</v>
      </c>
      <c r="W44" s="229">
        <v>4.9539571550480544E-3</v>
      </c>
      <c r="X44" s="229">
        <v>5.8312153293649787E-3</v>
      </c>
      <c r="Y44" s="229">
        <v>4.8236838689855741E-3</v>
      </c>
      <c r="DA44" s="73" t="s">
        <v>200</v>
      </c>
    </row>
    <row r="45" spans="1:105" ht="12" customHeight="1" x14ac:dyDescent="0.25">
      <c r="A45" s="64" t="s">
        <v>32</v>
      </c>
      <c r="B45" s="229">
        <v>0.49153301012587369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1.2260619293928849</v>
      </c>
      <c r="C47" s="229">
        <v>1.618881543339048</v>
      </c>
      <c r="D47" s="229">
        <v>1.7982675684587479</v>
      </c>
      <c r="E47" s="229">
        <v>1.407919184093313</v>
      </c>
      <c r="F47" s="229">
        <v>0.40978934458825372</v>
      </c>
      <c r="G47" s="229">
        <v>0.43833263763741159</v>
      </c>
      <c r="H47" s="229">
        <v>0.44044439590725232</v>
      </c>
      <c r="I47" s="229">
        <v>0.3679425862703089</v>
      </c>
      <c r="J47" s="229">
        <v>0.30381576850738817</v>
      </c>
      <c r="K47" s="229">
        <v>0.1107817404271729</v>
      </c>
      <c r="L47" s="229">
        <v>0.14092315092286609</v>
      </c>
      <c r="M47" s="229">
        <v>0.13896068277943199</v>
      </c>
      <c r="N47" s="229">
        <v>0.29000441018429812</v>
      </c>
      <c r="O47" s="229">
        <v>0.41701353280442399</v>
      </c>
      <c r="P47" s="229">
        <v>0.31559229811424833</v>
      </c>
      <c r="Q47" s="229">
        <v>0.25698165668257172</v>
      </c>
      <c r="R47" s="229">
        <v>0.33074268137368679</v>
      </c>
      <c r="S47" s="229">
        <v>0.29989644431343238</v>
      </c>
      <c r="T47" s="229">
        <v>0.44999546112106681</v>
      </c>
      <c r="U47" s="229">
        <v>0.35074109022785738</v>
      </c>
      <c r="V47" s="229">
        <v>0.29840698862747589</v>
      </c>
      <c r="W47" s="229">
        <v>0.1447950424276509</v>
      </c>
      <c r="X47" s="229">
        <v>0.1364838868438083</v>
      </c>
      <c r="Y47" s="229">
        <v>7.0180051003041991E-2</v>
      </c>
      <c r="DA47" s="73" t="s">
        <v>203</v>
      </c>
    </row>
    <row r="48" spans="1:105" ht="12" customHeight="1" x14ac:dyDescent="0.25">
      <c r="A48" s="64" t="s">
        <v>36</v>
      </c>
      <c r="B48" s="229">
        <v>6.24547226354602</v>
      </c>
      <c r="C48" s="229">
        <v>4.394780531137946</v>
      </c>
      <c r="D48" s="229">
        <v>3.6327638529410331</v>
      </c>
      <c r="E48" s="229">
        <v>4.3476718862762844</v>
      </c>
      <c r="F48" s="229">
        <v>5.6303288109423359</v>
      </c>
      <c r="G48" s="229">
        <v>4.1460228779484964</v>
      </c>
      <c r="H48" s="229">
        <v>6.2260132125846237</v>
      </c>
      <c r="I48" s="229">
        <v>7.5998209837878763</v>
      </c>
      <c r="J48" s="229">
        <v>6.7517215691118846</v>
      </c>
      <c r="K48" s="229">
        <v>3.930045099663372</v>
      </c>
      <c r="L48" s="229">
        <v>6.6432651473316016</v>
      </c>
      <c r="M48" s="229">
        <v>6.7892164186246653</v>
      </c>
      <c r="N48" s="229">
        <v>6.2907842233556543</v>
      </c>
      <c r="O48" s="229">
        <v>2.4589263427931658</v>
      </c>
      <c r="P48" s="229">
        <v>1.033691278275644</v>
      </c>
      <c r="Q48" s="229">
        <v>1.524414917303281</v>
      </c>
      <c r="R48" s="229">
        <v>0.63554317691636819</v>
      </c>
      <c r="S48" s="229">
        <v>0.79815732443633391</v>
      </c>
      <c r="T48" s="229">
        <v>0.65086551954545901</v>
      </c>
      <c r="U48" s="229">
        <v>0.55818855641881893</v>
      </c>
      <c r="V48" s="229">
        <v>0.31627420430514858</v>
      </c>
      <c r="W48" s="229">
        <v>0.40173927928923908</v>
      </c>
      <c r="X48" s="229">
        <v>0.1005187523520736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2.254826404026183E-2</v>
      </c>
      <c r="R49" s="229">
        <v>6.4886473566151695E-2</v>
      </c>
      <c r="S49" s="229">
        <v>0.1089343900800181</v>
      </c>
      <c r="T49" s="229">
        <v>8.6874408680757451E-2</v>
      </c>
      <c r="U49" s="229">
        <v>0.1277253794359508</v>
      </c>
      <c r="V49" s="229">
        <v>0.1265256567098002</v>
      </c>
      <c r="W49" s="229">
        <v>0.36075002124631339</v>
      </c>
      <c r="X49" s="229">
        <v>0.33950531911436649</v>
      </c>
      <c r="Y49" s="229">
        <v>0.31934317324348799</v>
      </c>
      <c r="DA49" s="73" t="s">
        <v>205</v>
      </c>
    </row>
    <row r="50" spans="1:105" ht="12" customHeight="1" x14ac:dyDescent="0.25">
      <c r="A50" s="64" t="s">
        <v>39</v>
      </c>
      <c r="B50" s="229">
        <v>20.42925214001891</v>
      </c>
      <c r="C50" s="229">
        <v>15.482513530323819</v>
      </c>
      <c r="D50" s="229">
        <v>17.930510316804401</v>
      </c>
      <c r="E50" s="229">
        <v>18.29494080576584</v>
      </c>
      <c r="F50" s="229">
        <v>18.87371295611943</v>
      </c>
      <c r="G50" s="229">
        <v>26.703146757068421</v>
      </c>
      <c r="H50" s="229">
        <v>20.879397441397419</v>
      </c>
      <c r="I50" s="229">
        <v>15.664201687688291</v>
      </c>
      <c r="J50" s="229">
        <v>17.293029959881562</v>
      </c>
      <c r="K50" s="229">
        <v>18.768322001409999</v>
      </c>
      <c r="L50" s="229">
        <v>16.990091134172289</v>
      </c>
      <c r="M50" s="229">
        <v>15.240631634238881</v>
      </c>
      <c r="N50" s="229">
        <v>14.46960472039544</v>
      </c>
      <c r="O50" s="229">
        <v>18.209594073362879</v>
      </c>
      <c r="P50" s="229">
        <v>19.81589764219218</v>
      </c>
      <c r="Q50" s="229">
        <v>20.88553233945116</v>
      </c>
      <c r="R50" s="229">
        <v>21.572532455347311</v>
      </c>
      <c r="S50" s="229">
        <v>27.841402792229228</v>
      </c>
      <c r="T50" s="229">
        <v>26.216991893489649</v>
      </c>
      <c r="U50" s="229">
        <v>27.008516047494101</v>
      </c>
      <c r="V50" s="229">
        <v>27.977653776518409</v>
      </c>
      <c r="W50" s="229">
        <v>31.789930557142039</v>
      </c>
      <c r="X50" s="229">
        <v>22.767922678523739</v>
      </c>
      <c r="Y50" s="229">
        <v>16.339704408080259</v>
      </c>
      <c r="DA50" s="73" t="s">
        <v>206</v>
      </c>
    </row>
    <row r="51" spans="1:105" ht="12" customHeight="1" x14ac:dyDescent="0.25">
      <c r="A51" s="61" t="s">
        <v>207</v>
      </c>
      <c r="B51" s="263">
        <v>5.7009537022391337</v>
      </c>
      <c r="C51" s="263">
        <v>4.2917400989569918</v>
      </c>
      <c r="D51" s="263">
        <v>5.0378207405953086</v>
      </c>
      <c r="E51" s="263">
        <v>4.9795048789641809</v>
      </c>
      <c r="F51" s="263">
        <v>5.4760859300457749</v>
      </c>
      <c r="G51" s="263">
        <v>7.1314587070252298</v>
      </c>
      <c r="H51" s="263">
        <v>6.7389971564398774</v>
      </c>
      <c r="I51" s="263">
        <v>6.0749922073312872</v>
      </c>
      <c r="J51" s="263">
        <v>6.013181825604776</v>
      </c>
      <c r="K51" s="263">
        <v>4.7849715057280404</v>
      </c>
      <c r="L51" s="263">
        <v>6.1738949760423836</v>
      </c>
      <c r="M51" s="263">
        <v>5.7241442430610494</v>
      </c>
      <c r="N51" s="263">
        <v>6.5741686805628268</v>
      </c>
      <c r="O51" s="263">
        <v>5.68764321284928</v>
      </c>
      <c r="P51" s="263">
        <v>5.7676163790222823</v>
      </c>
      <c r="Q51" s="263">
        <v>6.5285368851423433</v>
      </c>
      <c r="R51" s="263">
        <v>5.5813427063567289</v>
      </c>
      <c r="S51" s="263">
        <v>6.4660883401729814</v>
      </c>
      <c r="T51" s="263">
        <v>6.5956120541428369</v>
      </c>
      <c r="U51" s="263">
        <v>6.1286291951489309</v>
      </c>
      <c r="V51" s="263">
        <v>5.3535538327298422</v>
      </c>
      <c r="W51" s="263">
        <v>5.5646731340247122</v>
      </c>
      <c r="X51" s="263">
        <v>3.8630888824754348</v>
      </c>
      <c r="Y51" s="263">
        <v>2.4629262934397569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27.615335843138752</v>
      </c>
      <c r="C54" s="223">
        <v>49.961969192214532</v>
      </c>
      <c r="D54" s="223">
        <v>41.212752622777117</v>
      </c>
      <c r="E54" s="223">
        <v>37.50456021301526</v>
      </c>
      <c r="F54" s="223">
        <v>28.12890355865612</v>
      </c>
      <c r="G54" s="223">
        <v>31.740684019398</v>
      </c>
      <c r="H54" s="223">
        <v>43.869486141137209</v>
      </c>
      <c r="I54" s="223">
        <v>48.062369605258077</v>
      </c>
      <c r="J54" s="223">
        <v>51.866906568931071</v>
      </c>
      <c r="K54" s="223">
        <v>11.9206033849345</v>
      </c>
      <c r="L54" s="223">
        <v>8.3315225162928535</v>
      </c>
      <c r="M54" s="223">
        <v>15.585380123711611</v>
      </c>
      <c r="N54" s="223">
        <v>5.0298355274015787</v>
      </c>
      <c r="O54" s="223">
        <v>17.946237914971679</v>
      </c>
      <c r="P54" s="223">
        <v>16.25300915941331</v>
      </c>
      <c r="Q54" s="223">
        <v>12.28495171688877</v>
      </c>
      <c r="R54" s="223">
        <v>19.890210323304629</v>
      </c>
      <c r="S54" s="223">
        <v>21.619857330701741</v>
      </c>
      <c r="T54" s="223">
        <v>23.564496617035999</v>
      </c>
      <c r="U54" s="223">
        <v>26.633488321719199</v>
      </c>
      <c r="V54" s="223">
        <v>26.55781427284667</v>
      </c>
      <c r="W54" s="223">
        <v>23.530663774949101</v>
      </c>
      <c r="X54" s="223">
        <v>25.92144223703469</v>
      </c>
      <c r="Y54" s="223">
        <v>28.024522843993541</v>
      </c>
      <c r="DA54" s="89" t="s">
        <v>209</v>
      </c>
    </row>
    <row r="55" spans="1:105" ht="12" customHeight="1" x14ac:dyDescent="0.25">
      <c r="A55" s="55" t="s">
        <v>91</v>
      </c>
      <c r="B55" s="259">
        <v>5.3367052517482153E-2</v>
      </c>
      <c r="C55" s="259">
        <v>9.6997230537690771E-2</v>
      </c>
      <c r="D55" s="259">
        <v>8.3122502751855412E-2</v>
      </c>
      <c r="E55" s="259">
        <v>7.3796121001703879E-2</v>
      </c>
      <c r="F55" s="259">
        <v>5.1717211859626702E-2</v>
      </c>
      <c r="G55" s="259">
        <v>6.0389457783467222E-2</v>
      </c>
      <c r="H55" s="259">
        <v>8.141741309171413E-2</v>
      </c>
      <c r="I55" s="259">
        <v>8.6528097687276401E-2</v>
      </c>
      <c r="J55" s="259">
        <v>9.2356097004685361E-2</v>
      </c>
      <c r="K55" s="259">
        <v>2.1173738370073358E-2</v>
      </c>
      <c r="L55" s="259">
        <v>1.495892031121804E-2</v>
      </c>
      <c r="M55" s="259">
        <v>2.754713524108721E-2</v>
      </c>
      <c r="N55" s="259">
        <v>9.7314980485818069E-3</v>
      </c>
      <c r="O55" s="259">
        <v>3.6377881971539683E-2</v>
      </c>
      <c r="P55" s="259">
        <v>3.3606648060737133E-2</v>
      </c>
      <c r="Q55" s="259">
        <v>2.4811237369565559E-2</v>
      </c>
      <c r="R55" s="259">
        <v>4.1183057785334529E-2</v>
      </c>
      <c r="S55" s="259">
        <v>4.3515564143860673E-2</v>
      </c>
      <c r="T55" s="259">
        <v>4.8987491381600357E-2</v>
      </c>
      <c r="U55" s="259">
        <v>5.4320992146036168E-2</v>
      </c>
      <c r="V55" s="259">
        <v>5.3561118520141983E-2</v>
      </c>
      <c r="W55" s="259">
        <v>4.5107500549093772E-2</v>
      </c>
      <c r="X55" s="259">
        <v>5.0688258651782891E-2</v>
      </c>
      <c r="Y55" s="259">
        <v>5.3891966280742047E-2</v>
      </c>
      <c r="DA55" s="67" t="s">
        <v>210</v>
      </c>
    </row>
    <row r="56" spans="1:105" ht="12" customHeight="1" x14ac:dyDescent="0.25">
      <c r="A56" s="173" t="s">
        <v>92</v>
      </c>
      <c r="B56" s="224">
        <v>3.9432596871382619E-2</v>
      </c>
      <c r="C56" s="224">
        <v>7.1670675238816428E-2</v>
      </c>
      <c r="D56" s="224">
        <v>6.1418721614437573E-2</v>
      </c>
      <c r="E56" s="224">
        <v>5.4527513753522439E-2</v>
      </c>
      <c r="F56" s="224">
        <v>3.8213539447480127E-2</v>
      </c>
      <c r="G56" s="224">
        <v>4.4621410247020182E-2</v>
      </c>
      <c r="H56" s="224">
        <v>6.0158841032202162E-2</v>
      </c>
      <c r="I56" s="224">
        <v>6.3935095404271405E-2</v>
      </c>
      <c r="J56" s="224">
        <v>6.8241369346884184E-2</v>
      </c>
      <c r="K56" s="224">
        <v>1.5645149020244619E-2</v>
      </c>
      <c r="L56" s="224">
        <v>1.1053057016221141E-2</v>
      </c>
      <c r="M56" s="224">
        <v>2.035441396294858E-2</v>
      </c>
      <c r="N56" s="224">
        <v>7.1905458780708699E-3</v>
      </c>
      <c r="O56" s="224">
        <v>2.6879400063335931E-2</v>
      </c>
      <c r="P56" s="224">
        <v>2.4831751851825949E-2</v>
      </c>
      <c r="Q56" s="224">
        <v>1.8332875340150451E-2</v>
      </c>
      <c r="R56" s="224">
        <v>3.0429915818340751E-2</v>
      </c>
      <c r="S56" s="224">
        <v>3.2153390857655853E-2</v>
      </c>
      <c r="T56" s="224">
        <v>3.6196565263899173E-2</v>
      </c>
      <c r="U56" s="224">
        <v>4.0137457174471029E-2</v>
      </c>
      <c r="V56" s="224">
        <v>3.9575991083510391E-2</v>
      </c>
      <c r="W56" s="224">
        <v>3.3329663174585307E-2</v>
      </c>
      <c r="X56" s="224">
        <v>3.7453252057968983E-2</v>
      </c>
      <c r="Y56" s="224">
        <v>3.9820452520935072E-2</v>
      </c>
      <c r="DA56" s="177" t="s">
        <v>211</v>
      </c>
    </row>
    <row r="57" spans="1:105" ht="12" customHeight="1" x14ac:dyDescent="0.25">
      <c r="A57" s="173" t="s">
        <v>93</v>
      </c>
      <c r="B57" s="224">
        <v>0.98581492178456565</v>
      </c>
      <c r="C57" s="224">
        <v>1.7917668809704099</v>
      </c>
      <c r="D57" s="224">
        <v>1.53546804036094</v>
      </c>
      <c r="E57" s="224">
        <v>1.3631878438380609</v>
      </c>
      <c r="F57" s="224">
        <v>0.95533848618700312</v>
      </c>
      <c r="G57" s="224">
        <v>1.1155352561755041</v>
      </c>
      <c r="H57" s="224">
        <v>1.503971025805054</v>
      </c>
      <c r="I57" s="224">
        <v>1.598377385106786</v>
      </c>
      <c r="J57" s="224">
        <v>1.706034233672105</v>
      </c>
      <c r="K57" s="224">
        <v>0.39112872550611538</v>
      </c>
      <c r="L57" s="224">
        <v>0.2763264254055286</v>
      </c>
      <c r="M57" s="224">
        <v>0.50886034907371436</v>
      </c>
      <c r="N57" s="224">
        <v>0.1797636469517718</v>
      </c>
      <c r="O57" s="224">
        <v>0.67198500158339824</v>
      </c>
      <c r="P57" s="224">
        <v>0.62079379629564857</v>
      </c>
      <c r="Q57" s="224">
        <v>0.45832188350376118</v>
      </c>
      <c r="R57" s="224">
        <v>0.76074789545851906</v>
      </c>
      <c r="S57" s="224">
        <v>0.80383477144139615</v>
      </c>
      <c r="T57" s="224">
        <v>0.90491413159747947</v>
      </c>
      <c r="U57" s="224">
        <v>1.0034364293617759</v>
      </c>
      <c r="V57" s="224">
        <v>0.9893997770877595</v>
      </c>
      <c r="W57" s="224">
        <v>0.83324157936463294</v>
      </c>
      <c r="X57" s="224">
        <v>0.93633130144922416</v>
      </c>
      <c r="Y57" s="224">
        <v>0.99551131302337659</v>
      </c>
      <c r="DA57" s="177" t="s">
        <v>212</v>
      </c>
    </row>
    <row r="58" spans="1:105" ht="12" customHeight="1" x14ac:dyDescent="0.25">
      <c r="A58" s="173" t="s">
        <v>94</v>
      </c>
      <c r="B58" s="224">
        <v>2.4645373044614151E-2</v>
      </c>
      <c r="C58" s="224">
        <v>4.4794172024260288E-2</v>
      </c>
      <c r="D58" s="224">
        <v>3.8386701009023499E-2</v>
      </c>
      <c r="E58" s="224">
        <v>3.4079696095951531E-2</v>
      </c>
      <c r="F58" s="224">
        <v>2.388346215467509E-2</v>
      </c>
      <c r="G58" s="224">
        <v>2.788838140438761E-2</v>
      </c>
      <c r="H58" s="224">
        <v>3.7599275645126357E-2</v>
      </c>
      <c r="I58" s="224">
        <v>3.9959434627669647E-2</v>
      </c>
      <c r="J58" s="224">
        <v>4.2650855841802643E-2</v>
      </c>
      <c r="K58" s="224">
        <v>9.7782181376528891E-3</v>
      </c>
      <c r="L58" s="224">
        <v>6.9081606351382163E-3</v>
      </c>
      <c r="M58" s="224">
        <v>1.272150872684286E-2</v>
      </c>
      <c r="N58" s="224">
        <v>4.4940911737942971E-3</v>
      </c>
      <c r="O58" s="224">
        <v>1.6799625039584969E-2</v>
      </c>
      <c r="P58" s="224">
        <v>1.5519844907391221E-2</v>
      </c>
      <c r="Q58" s="224">
        <v>1.145804708759404E-2</v>
      </c>
      <c r="R58" s="224">
        <v>1.9018697386462981E-2</v>
      </c>
      <c r="S58" s="224">
        <v>2.0095869286034899E-2</v>
      </c>
      <c r="T58" s="224">
        <v>2.2622853289936989E-2</v>
      </c>
      <c r="U58" s="224">
        <v>2.5085910734044401E-2</v>
      </c>
      <c r="V58" s="224">
        <v>2.4734994427193999E-2</v>
      </c>
      <c r="W58" s="224">
        <v>2.083103948411583E-2</v>
      </c>
      <c r="X58" s="224">
        <v>2.3408282536230611E-2</v>
      </c>
      <c r="Y58" s="224">
        <v>2.4887782825584411E-2</v>
      </c>
      <c r="DA58" s="177" t="s">
        <v>213</v>
      </c>
    </row>
    <row r="59" spans="1:105" ht="12" customHeight="1" x14ac:dyDescent="0.25">
      <c r="A59" s="56" t="s">
        <v>95</v>
      </c>
      <c r="B59" s="260">
        <v>4.0472379581515353E-2</v>
      </c>
      <c r="C59" s="260">
        <v>7.5946574371558162E-2</v>
      </c>
      <c r="D59" s="260">
        <v>6.2531810680185831E-2</v>
      </c>
      <c r="E59" s="260">
        <v>5.5751300001323001E-2</v>
      </c>
      <c r="F59" s="260">
        <v>3.740300348764411E-2</v>
      </c>
      <c r="G59" s="260">
        <v>4.2718475751803937E-2</v>
      </c>
      <c r="H59" s="260">
        <v>5.8590861635655272E-2</v>
      </c>
      <c r="I59" s="260">
        <v>6.282121979211755E-2</v>
      </c>
      <c r="J59" s="260">
        <v>6.691151299206835E-2</v>
      </c>
      <c r="K59" s="260">
        <v>1.4734498880620551E-2</v>
      </c>
      <c r="L59" s="260">
        <v>1.03024415237703E-2</v>
      </c>
      <c r="M59" s="260">
        <v>1.915941120826881E-2</v>
      </c>
      <c r="N59" s="260">
        <v>6.6577853207014249E-3</v>
      </c>
      <c r="O59" s="260">
        <v>2.505535034360112E-2</v>
      </c>
      <c r="P59" s="260">
        <v>2.258294373538108E-2</v>
      </c>
      <c r="Q59" s="260">
        <v>1.6717089775930769E-2</v>
      </c>
      <c r="R59" s="260">
        <v>2.7671365363460109E-2</v>
      </c>
      <c r="S59" s="260">
        <v>3.354884039427844E-2</v>
      </c>
      <c r="T59" s="260">
        <v>3.5449579556796472E-2</v>
      </c>
      <c r="U59" s="260">
        <v>4.0212177075250689E-2</v>
      </c>
      <c r="V59" s="260">
        <v>4.5116256805422798E-2</v>
      </c>
      <c r="W59" s="260">
        <v>3.9776397783826967E-2</v>
      </c>
      <c r="X59" s="260">
        <v>8.8498533454612796E-2</v>
      </c>
      <c r="Y59" s="260">
        <v>0.1492554808156426</v>
      </c>
      <c r="DA59" s="68" t="s">
        <v>214</v>
      </c>
    </row>
    <row r="60" spans="1:105" ht="12" customHeight="1" x14ac:dyDescent="0.25">
      <c r="A60" s="37" t="s">
        <v>159</v>
      </c>
      <c r="B60" s="226">
        <v>3.1800355954242549E-4</v>
      </c>
      <c r="C60" s="226">
        <v>5.4171027455564465E-4</v>
      </c>
      <c r="D60" s="226">
        <v>0</v>
      </c>
      <c r="E60" s="226">
        <v>0</v>
      </c>
      <c r="F60" s="226">
        <v>4.0585862730806469E-4</v>
      </c>
      <c r="G60" s="226">
        <v>4.0004284806648718E-4</v>
      </c>
      <c r="H60" s="226">
        <v>0</v>
      </c>
      <c r="I60" s="226">
        <v>6.2008106700996623E-4</v>
      </c>
      <c r="J60" s="226">
        <v>6.83344695867098E-4</v>
      </c>
      <c r="K60" s="226">
        <v>4.9099753556342972E-4</v>
      </c>
      <c r="L60" s="226">
        <v>2.9264785893803988E-4</v>
      </c>
      <c r="M60" s="226">
        <v>2.7858772610909799E-4</v>
      </c>
      <c r="N60" s="226">
        <v>8.31614951626543E-5</v>
      </c>
      <c r="O60" s="226">
        <v>2.9888708331359551E-4</v>
      </c>
      <c r="P60" s="226">
        <v>3.1725863982328502E-4</v>
      </c>
      <c r="Q60" s="226">
        <v>2.3530643585609729E-4</v>
      </c>
      <c r="R60" s="226">
        <v>3.92559321330526E-4</v>
      </c>
      <c r="S60" s="226">
        <v>6.4699722272962604E-4</v>
      </c>
      <c r="T60" s="226">
        <v>7.0468758260790513E-4</v>
      </c>
      <c r="U60" s="226">
        <v>4.1304330593040052E-4</v>
      </c>
      <c r="V60" s="226">
        <v>3.9020568606627418E-4</v>
      </c>
      <c r="W60" s="226">
        <v>3.5449363914397938E-4</v>
      </c>
      <c r="X60" s="226">
        <v>2.5635819946706368E-4</v>
      </c>
      <c r="Y60" s="226">
        <v>2.419056307731553E-4</v>
      </c>
      <c r="DA60" s="69" t="s">
        <v>215</v>
      </c>
    </row>
    <row r="61" spans="1:105" ht="12" customHeight="1" x14ac:dyDescent="0.25">
      <c r="A61" s="37" t="s">
        <v>35</v>
      </c>
      <c r="B61" s="226">
        <v>3.1321771564005743E-2</v>
      </c>
      <c r="C61" s="226">
        <v>6.0111000291652637E-2</v>
      </c>
      <c r="D61" s="226">
        <v>4.8833717431346721E-2</v>
      </c>
      <c r="E61" s="226">
        <v>4.2824807733983873E-2</v>
      </c>
      <c r="F61" s="226">
        <v>2.3254895472871621E-2</v>
      </c>
      <c r="G61" s="226">
        <v>2.4717691005094331E-2</v>
      </c>
      <c r="H61" s="226">
        <v>3.5006477001483433E-2</v>
      </c>
      <c r="I61" s="226">
        <v>3.6169101674460927E-2</v>
      </c>
      <c r="J61" s="226">
        <v>3.7099532089011802E-2</v>
      </c>
      <c r="K61" s="226">
        <v>7.2363891360789911E-3</v>
      </c>
      <c r="L61" s="226">
        <v>4.8020221617376159E-3</v>
      </c>
      <c r="M61" s="226">
        <v>9.2506454419494007E-3</v>
      </c>
      <c r="N61" s="226">
        <v>3.4816686652776982E-3</v>
      </c>
      <c r="O61" s="226">
        <v>1.4358714735649701E-2</v>
      </c>
      <c r="P61" s="226">
        <v>1.099173697486591E-2</v>
      </c>
      <c r="Q61" s="226">
        <v>7.3042152348349694E-3</v>
      </c>
      <c r="R61" s="226">
        <v>1.372369443100816E-2</v>
      </c>
      <c r="S61" s="226">
        <v>1.243673892456299E-2</v>
      </c>
      <c r="T61" s="226">
        <v>1.5740333242043571E-2</v>
      </c>
      <c r="U61" s="226">
        <v>1.7122268646382E-2</v>
      </c>
      <c r="V61" s="226">
        <v>1.5339079010162231E-2</v>
      </c>
      <c r="W61" s="226">
        <v>1.036119609308307E-2</v>
      </c>
      <c r="X61" s="226">
        <v>6.0002523507145878E-3</v>
      </c>
      <c r="Y61" s="226">
        <v>3.5194987828158319E-3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7.6704920234166229E-3</v>
      </c>
      <c r="T63" s="226">
        <v>4.6950631343179693E-3</v>
      </c>
      <c r="U63" s="226">
        <v>6.6855675879243471E-3</v>
      </c>
      <c r="V63" s="226">
        <v>1.604010709689371E-2</v>
      </c>
      <c r="W63" s="226">
        <v>1.6605275118625241E-2</v>
      </c>
      <c r="X63" s="226">
        <v>7.546610955831487E-2</v>
      </c>
      <c r="Y63" s="226">
        <v>0.14075131778081049</v>
      </c>
      <c r="DA63" s="69" t="s">
        <v>218</v>
      </c>
    </row>
    <row r="64" spans="1:105" ht="12" customHeight="1" x14ac:dyDescent="0.25">
      <c r="A64" s="37" t="s">
        <v>40</v>
      </c>
      <c r="B64" s="226">
        <v>8.8326044579671893E-3</v>
      </c>
      <c r="C64" s="226">
        <v>1.529386380534987E-2</v>
      </c>
      <c r="D64" s="226">
        <v>1.3698093248839111E-2</v>
      </c>
      <c r="E64" s="226">
        <v>1.2926492267339129E-2</v>
      </c>
      <c r="F64" s="226">
        <v>1.374224938746442E-2</v>
      </c>
      <c r="G64" s="226">
        <v>1.7600741898643128E-2</v>
      </c>
      <c r="H64" s="226">
        <v>2.358438463417184E-2</v>
      </c>
      <c r="I64" s="226">
        <v>2.6032037050646651E-2</v>
      </c>
      <c r="J64" s="226">
        <v>2.9128636207189459E-2</v>
      </c>
      <c r="K64" s="226">
        <v>7.0071122089781302E-3</v>
      </c>
      <c r="L64" s="226">
        <v>5.2077715030946466E-3</v>
      </c>
      <c r="M64" s="226">
        <v>9.6301780402103052E-3</v>
      </c>
      <c r="N64" s="226">
        <v>3.0929551602610719E-3</v>
      </c>
      <c r="O64" s="226">
        <v>1.039774852463783E-2</v>
      </c>
      <c r="P64" s="226">
        <v>1.1273948120691889E-2</v>
      </c>
      <c r="Q64" s="226">
        <v>9.1775681052397064E-3</v>
      </c>
      <c r="R64" s="226">
        <v>1.3555111611121421E-2</v>
      </c>
      <c r="S64" s="226">
        <v>1.27946122235692E-2</v>
      </c>
      <c r="T64" s="226">
        <v>1.4309495597827029E-2</v>
      </c>
      <c r="U64" s="226">
        <v>1.5991297535013941E-2</v>
      </c>
      <c r="V64" s="226">
        <v>1.334686501230058E-2</v>
      </c>
      <c r="W64" s="226">
        <v>1.2455432932974681E-2</v>
      </c>
      <c r="X64" s="226">
        <v>6.7758133461162861E-3</v>
      </c>
      <c r="Y64" s="226">
        <v>4.7427586212430897E-3</v>
      </c>
      <c r="DA64" s="69" t="s">
        <v>219</v>
      </c>
    </row>
    <row r="65" spans="1:105" ht="12" customHeight="1" x14ac:dyDescent="0.25">
      <c r="A65" s="57" t="s">
        <v>220</v>
      </c>
      <c r="B65" s="261">
        <v>3.7508190498967529</v>
      </c>
      <c r="C65" s="261">
        <v>6.566544189411271</v>
      </c>
      <c r="D65" s="261">
        <v>4.9548665649100903</v>
      </c>
      <c r="E65" s="261">
        <v>4.9761135378351167</v>
      </c>
      <c r="F65" s="261">
        <v>5.0764988992623534</v>
      </c>
      <c r="G65" s="261">
        <v>4.9550142378438444</v>
      </c>
      <c r="H65" s="261">
        <v>7.7616347437407534</v>
      </c>
      <c r="I65" s="261">
        <v>9.5571778984407256</v>
      </c>
      <c r="J65" s="261">
        <v>10.392659926658929</v>
      </c>
      <c r="K65" s="261">
        <v>2.337741016061178</v>
      </c>
      <c r="L65" s="261">
        <v>1.747963923883918</v>
      </c>
      <c r="M65" s="261">
        <v>3.385074251659506</v>
      </c>
      <c r="N65" s="261">
        <v>0.89586689192516078</v>
      </c>
      <c r="O65" s="261">
        <v>2.3711581364938081</v>
      </c>
      <c r="P65" s="261">
        <v>1.8034515074562969</v>
      </c>
      <c r="Q65" s="261">
        <v>1.5448057420419929</v>
      </c>
      <c r="R65" s="261">
        <v>2.0044325240801042</v>
      </c>
      <c r="S65" s="261">
        <v>2.3172368709651572</v>
      </c>
      <c r="T65" s="261">
        <v>2.3090607639448781</v>
      </c>
      <c r="U65" s="261">
        <v>2.6294884648615362</v>
      </c>
      <c r="V65" s="261">
        <v>2.4403910108416111</v>
      </c>
      <c r="W65" s="261">
        <v>2.3741525941490438</v>
      </c>
      <c r="X65" s="261">
        <v>2.1709521901879678</v>
      </c>
      <c r="Y65" s="261">
        <v>1.9287145890451829</v>
      </c>
      <c r="DA65" s="70" t="s">
        <v>221</v>
      </c>
    </row>
    <row r="66" spans="1:105" ht="12" customHeight="1" x14ac:dyDescent="0.25">
      <c r="A66" s="18" t="s">
        <v>28</v>
      </c>
      <c r="B66" s="230">
        <v>0</v>
      </c>
      <c r="C66" s="230">
        <v>3.6146645116038233E-2</v>
      </c>
      <c r="D66" s="230">
        <v>0</v>
      </c>
      <c r="E66" s="230">
        <v>2.7268189767682551E-2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1.623683006614815E-2</v>
      </c>
      <c r="P66" s="230">
        <v>0</v>
      </c>
      <c r="Q66" s="230">
        <v>0</v>
      </c>
      <c r="R66" s="230">
        <v>0</v>
      </c>
      <c r="S66" s="230">
        <v>7.026588892570311E-2</v>
      </c>
      <c r="T66" s="230">
        <v>7.4294140731127084E-2</v>
      </c>
      <c r="U66" s="230">
        <v>8.8870476220557243E-2</v>
      </c>
      <c r="V66" s="230">
        <v>9.9287617693104804E-2</v>
      </c>
      <c r="W66" s="230">
        <v>8.5032808707079285E-2</v>
      </c>
      <c r="X66" s="230">
        <v>0.14717439831290771</v>
      </c>
      <c r="Y66" s="230">
        <v>0.1707795433131816</v>
      </c>
      <c r="DA66" s="71" t="s">
        <v>222</v>
      </c>
    </row>
    <row r="67" spans="1:105" ht="12" customHeight="1" x14ac:dyDescent="0.25">
      <c r="A67" s="18" t="s">
        <v>32</v>
      </c>
      <c r="B67" s="230">
        <v>0.23152528178132761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0.57750817917875508</v>
      </c>
      <c r="C68" s="230">
        <v>1.7579870508513129</v>
      </c>
      <c r="D68" s="230">
        <v>1.6406047320237991</v>
      </c>
      <c r="E68" s="230">
        <v>1.210574938258715</v>
      </c>
      <c r="F68" s="230">
        <v>0.34441299046888729</v>
      </c>
      <c r="G68" s="230">
        <v>0.47377312972801422</v>
      </c>
      <c r="H68" s="230">
        <v>0.51280135969138874</v>
      </c>
      <c r="I68" s="230">
        <v>0.44133999741310531</v>
      </c>
      <c r="J68" s="230">
        <v>0.44751431554598342</v>
      </c>
      <c r="K68" s="230">
        <v>6.4090600433014719E-2</v>
      </c>
      <c r="L68" s="230">
        <v>3.6309219765701013E-2</v>
      </c>
      <c r="M68" s="230">
        <v>6.7895526108064985E-2</v>
      </c>
      <c r="N68" s="230">
        <v>3.9479363958334811E-2</v>
      </c>
      <c r="O68" s="230">
        <v>0.34146543250169697</v>
      </c>
      <c r="P68" s="230">
        <v>0.42182045030041448</v>
      </c>
      <c r="Q68" s="230">
        <v>0.2228514103148003</v>
      </c>
      <c r="R68" s="230">
        <v>0.68608205528335398</v>
      </c>
      <c r="S68" s="230">
        <v>0.61368452726713241</v>
      </c>
      <c r="T68" s="230">
        <v>0.91349848416116175</v>
      </c>
      <c r="U68" s="230">
        <v>0.98038294435216711</v>
      </c>
      <c r="V68" s="230">
        <v>1.1365267420693399</v>
      </c>
      <c r="W68" s="230">
        <v>0.60646364424801891</v>
      </c>
      <c r="X68" s="230">
        <v>1.1654429675569931</v>
      </c>
      <c r="Y68" s="230">
        <v>1.7579350457320011</v>
      </c>
      <c r="DA68" s="71" t="s">
        <v>224</v>
      </c>
    </row>
    <row r="69" spans="1:105" ht="12" customHeight="1" x14ac:dyDescent="0.25">
      <c r="A69" s="18" t="s">
        <v>36</v>
      </c>
      <c r="B69" s="230">
        <v>2.94178558893667</v>
      </c>
      <c r="C69" s="230">
        <v>4.7724104934439202</v>
      </c>
      <c r="D69" s="230">
        <v>3.3142618328862912</v>
      </c>
      <c r="E69" s="230">
        <v>3.7382704098087181</v>
      </c>
      <c r="F69" s="230">
        <v>4.732085908793465</v>
      </c>
      <c r="G69" s="230">
        <v>4.481241108115829</v>
      </c>
      <c r="H69" s="230">
        <v>7.2488333840493642</v>
      </c>
      <c r="I69" s="230">
        <v>9.1158379010276196</v>
      </c>
      <c r="J69" s="230">
        <v>9.945145611112947</v>
      </c>
      <c r="K69" s="230">
        <v>2.2736504156281629</v>
      </c>
      <c r="L69" s="230">
        <v>1.711654704118216</v>
      </c>
      <c r="M69" s="230">
        <v>3.3171787255514409</v>
      </c>
      <c r="N69" s="230">
        <v>0.85638752796682593</v>
      </c>
      <c r="O69" s="230">
        <v>2.0134558739259631</v>
      </c>
      <c r="P69" s="230">
        <v>1.3816310571558821</v>
      </c>
      <c r="Q69" s="230">
        <v>1.3219543317271929</v>
      </c>
      <c r="R69" s="230">
        <v>1.31835046879675</v>
      </c>
      <c r="S69" s="230">
        <v>1.6332864547723209</v>
      </c>
      <c r="T69" s="230">
        <v>1.3212681390525891</v>
      </c>
      <c r="U69" s="230">
        <v>1.560235044288812</v>
      </c>
      <c r="V69" s="230">
        <v>1.204576651079166</v>
      </c>
      <c r="W69" s="230">
        <v>1.682656141193946</v>
      </c>
      <c r="X69" s="230">
        <v>0.85833482431806685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7.3217043195640006</v>
      </c>
      <c r="C71" s="261">
        <v>13.30755603526935</v>
      </c>
      <c r="D71" s="261">
        <v>11.40400975399314</v>
      </c>
      <c r="E71" s="261">
        <v>10.124474791412659</v>
      </c>
      <c r="F71" s="261">
        <v>7.0953540734593394</v>
      </c>
      <c r="G71" s="261">
        <v>8.2851447297843119</v>
      </c>
      <c r="H71" s="261">
        <v>11.17007960906316</v>
      </c>
      <c r="I71" s="261">
        <v>11.871241088179881</v>
      </c>
      <c r="J71" s="261">
        <v>12.67081471579799</v>
      </c>
      <c r="K71" s="261">
        <v>2.9049356179957599</v>
      </c>
      <c r="L71" s="261">
        <v>2.0522923094315599</v>
      </c>
      <c r="M71" s="261">
        <v>3.7793351810128728</v>
      </c>
      <c r="N71" s="261">
        <v>1.335114980816851</v>
      </c>
      <c r="O71" s="261">
        <v>4.99087138980292</v>
      </c>
      <c r="P71" s="261">
        <v>4.6106713536739141</v>
      </c>
      <c r="Q71" s="261">
        <v>3.40398308044026</v>
      </c>
      <c r="R71" s="261">
        <v>5.6501185254883932</v>
      </c>
      <c r="S71" s="261">
        <v>5.9701272401356338</v>
      </c>
      <c r="T71" s="261">
        <v>6.7208494817241951</v>
      </c>
      <c r="U71" s="261">
        <v>7.4525802733502706</v>
      </c>
      <c r="V71" s="261">
        <v>7.3483292467977011</v>
      </c>
      <c r="W71" s="261">
        <v>6.1885332997704294</v>
      </c>
      <c r="X71" s="261">
        <v>6.9541866154283518</v>
      </c>
      <c r="Y71" s="261">
        <v>7.3937199769136281</v>
      </c>
      <c r="DA71" s="70" t="s">
        <v>227</v>
      </c>
    </row>
    <row r="72" spans="1:105" ht="12" customHeight="1" x14ac:dyDescent="0.25">
      <c r="A72" s="57" t="s">
        <v>179</v>
      </c>
      <c r="B72" s="261">
        <v>11.786565689555839</v>
      </c>
      <c r="C72" s="261">
        <v>21.476149918014329</v>
      </c>
      <c r="D72" s="261">
        <v>17.682726994931969</v>
      </c>
      <c r="E72" s="261">
        <v>15.765336183497441</v>
      </c>
      <c r="F72" s="261">
        <v>10.57681030292107</v>
      </c>
      <c r="G72" s="261">
        <v>12.07991798321817</v>
      </c>
      <c r="H72" s="261">
        <v>16.56830658558577</v>
      </c>
      <c r="I72" s="261">
        <v>17.764566018310131</v>
      </c>
      <c r="J72" s="261">
        <v>18.921217923911751</v>
      </c>
      <c r="K72" s="261">
        <v>4.1666172509490753</v>
      </c>
      <c r="L72" s="261">
        <v>2.9133213777832641</v>
      </c>
      <c r="M72" s="261">
        <v>5.4178926548629107</v>
      </c>
      <c r="N72" s="261">
        <v>1.882686570822949</v>
      </c>
      <c r="O72" s="261">
        <v>7.0851445859164919</v>
      </c>
      <c r="P72" s="261">
        <v>6.3859981739052092</v>
      </c>
      <c r="Q72" s="261">
        <v>4.7272537200209204</v>
      </c>
      <c r="R72" s="261">
        <v>7.8249005422471392</v>
      </c>
      <c r="S72" s="261">
        <v>8.3347430049093205</v>
      </c>
      <c r="T72" s="261">
        <v>9.3385520326116094</v>
      </c>
      <c r="U72" s="261">
        <v>10.38514937741656</v>
      </c>
      <c r="V72" s="261">
        <v>10.24702727636752</v>
      </c>
      <c r="W72" s="261">
        <v>8.5904594791632363</v>
      </c>
      <c r="X72" s="261">
        <v>9.6262530330131355</v>
      </c>
      <c r="Y72" s="261">
        <v>10.112619742223229</v>
      </c>
      <c r="DA72" s="70" t="s">
        <v>228</v>
      </c>
    </row>
    <row r="73" spans="1:105" ht="12" customHeight="1" x14ac:dyDescent="0.25">
      <c r="A73" s="60" t="s">
        <v>181</v>
      </c>
      <c r="B73" s="262">
        <v>9.8233891744617043</v>
      </c>
      <c r="C73" s="262">
        <v>17.151355618504851</v>
      </c>
      <c r="D73" s="262">
        <v>13.809184223091311</v>
      </c>
      <c r="E73" s="262">
        <v>12.10998650980113</v>
      </c>
      <c r="F73" s="262">
        <v>6.6907810712135198</v>
      </c>
      <c r="G73" s="262">
        <v>7.1027853763642792</v>
      </c>
      <c r="H73" s="262">
        <v>9.8991212494625405</v>
      </c>
      <c r="I73" s="262">
        <v>10.403234253221839</v>
      </c>
      <c r="J73" s="262">
        <v>10.68423076195786</v>
      </c>
      <c r="K73" s="262">
        <v>2.185148125611942</v>
      </c>
      <c r="L73" s="262">
        <v>1.4406692869588971</v>
      </c>
      <c r="M73" s="262">
        <v>2.6946737468330149</v>
      </c>
      <c r="N73" s="262">
        <v>1.0080616221519429</v>
      </c>
      <c r="O73" s="262">
        <v>4.1448723225165356</v>
      </c>
      <c r="P73" s="262">
        <v>3.1979544469643302</v>
      </c>
      <c r="Q73" s="262">
        <v>2.1320237160099991</v>
      </c>
      <c r="R73" s="262">
        <v>3.991790075781108</v>
      </c>
      <c r="S73" s="262">
        <v>4.2139311508192163</v>
      </c>
      <c r="T73" s="262">
        <v>4.9935001590902228</v>
      </c>
      <c r="U73" s="262">
        <v>5.4317104171598958</v>
      </c>
      <c r="V73" s="262">
        <v>5.5433202447958339</v>
      </c>
      <c r="W73" s="262">
        <v>3.9727336377285809</v>
      </c>
      <c r="X73" s="262">
        <v>4.6213748696569583</v>
      </c>
      <c r="Y73" s="262">
        <v>4.47282729359112</v>
      </c>
      <c r="DA73" s="72" t="s">
        <v>229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230</v>
      </c>
    </row>
    <row r="75" spans="1:105" ht="12" customHeight="1" x14ac:dyDescent="0.25">
      <c r="A75" s="59" t="s">
        <v>159</v>
      </c>
      <c r="B75" s="230">
        <v>7.0680977822673782E-2</v>
      </c>
      <c r="C75" s="230">
        <v>0.15318467178741621</v>
      </c>
      <c r="D75" s="230">
        <v>0</v>
      </c>
      <c r="E75" s="230">
        <v>0</v>
      </c>
      <c r="F75" s="230">
        <v>0.1147685830165861</v>
      </c>
      <c r="G75" s="230">
        <v>0.11312399867666401</v>
      </c>
      <c r="H75" s="230">
        <v>0</v>
      </c>
      <c r="I75" s="230">
        <v>0.1753463413804151</v>
      </c>
      <c r="J75" s="230">
        <v>0.19323601170374419</v>
      </c>
      <c r="K75" s="230">
        <v>0.13884413840112281</v>
      </c>
      <c r="L75" s="230">
        <v>8.2754875302090691E-2</v>
      </c>
      <c r="M75" s="230">
        <v>7.8778955084487928E-2</v>
      </c>
      <c r="N75" s="230">
        <v>2.351638309295799E-2</v>
      </c>
      <c r="O75" s="230">
        <v>8.4519201332202462E-2</v>
      </c>
      <c r="P75" s="230">
        <v>8.9714304667595626E-2</v>
      </c>
      <c r="Q75" s="230">
        <v>6.6539884582492548E-2</v>
      </c>
      <c r="R75" s="230">
        <v>0.1110078091917942</v>
      </c>
      <c r="S75" s="230">
        <v>0.20838097930598029</v>
      </c>
      <c r="T75" s="230">
        <v>0.21397708117137981</v>
      </c>
      <c r="U75" s="230">
        <v>0.12794363930688221</v>
      </c>
      <c r="V75" s="230">
        <v>0.13751643008434239</v>
      </c>
      <c r="W75" s="230">
        <v>0.13142493295160129</v>
      </c>
      <c r="X75" s="230">
        <v>0.1893560948288841</v>
      </c>
      <c r="Y75" s="230">
        <v>0.28765907326703549</v>
      </c>
      <c r="DA75" s="71" t="s">
        <v>231</v>
      </c>
    </row>
    <row r="76" spans="1:105" ht="12" customHeight="1" x14ac:dyDescent="0.25">
      <c r="A76" s="59" t="s">
        <v>32</v>
      </c>
      <c r="B76" s="230">
        <v>2.7909828484452799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6.9617253481937507</v>
      </c>
      <c r="C77" s="230">
        <v>16.99817094671744</v>
      </c>
      <c r="D77" s="230">
        <v>13.809184223091311</v>
      </c>
      <c r="E77" s="230">
        <v>12.10998650980113</v>
      </c>
      <c r="F77" s="230">
        <v>6.576012488196934</v>
      </c>
      <c r="G77" s="230">
        <v>6.9896613776876153</v>
      </c>
      <c r="H77" s="230">
        <v>9.8991212494625405</v>
      </c>
      <c r="I77" s="230">
        <v>10.22788791184143</v>
      </c>
      <c r="J77" s="230">
        <v>10.490994750254121</v>
      </c>
      <c r="K77" s="230">
        <v>2.0463039872108202</v>
      </c>
      <c r="L77" s="230">
        <v>1.357914411656806</v>
      </c>
      <c r="M77" s="230">
        <v>2.6158947917485271</v>
      </c>
      <c r="N77" s="230">
        <v>0.98454523905898461</v>
      </c>
      <c r="O77" s="230">
        <v>4.0603531211843338</v>
      </c>
      <c r="P77" s="230">
        <v>3.1082401422967352</v>
      </c>
      <c r="Q77" s="230">
        <v>2.0654838314275059</v>
      </c>
      <c r="R77" s="230">
        <v>3.8807822665893141</v>
      </c>
      <c r="S77" s="230">
        <v>4.005550171513236</v>
      </c>
      <c r="T77" s="230">
        <v>4.7795230779188431</v>
      </c>
      <c r="U77" s="230">
        <v>5.3037667778530144</v>
      </c>
      <c r="V77" s="230">
        <v>5.4058038147114917</v>
      </c>
      <c r="W77" s="230">
        <v>3.8413087047769801</v>
      </c>
      <c r="X77" s="230">
        <v>4.4320187748280739</v>
      </c>
      <c r="Y77" s="230">
        <v>4.1851682203240843</v>
      </c>
      <c r="DA77" s="71" t="s">
        <v>233</v>
      </c>
    </row>
    <row r="78" spans="1:105" ht="12" customHeight="1" x14ac:dyDescent="0.25">
      <c r="A78" s="60" t="s">
        <v>187</v>
      </c>
      <c r="B78" s="262">
        <v>1.963176515094132</v>
      </c>
      <c r="C78" s="262">
        <v>4.324794299509473</v>
      </c>
      <c r="D78" s="262">
        <v>3.8735427718406652</v>
      </c>
      <c r="E78" s="262">
        <v>3.6553496736963158</v>
      </c>
      <c r="F78" s="262">
        <v>3.886029231707548</v>
      </c>
      <c r="G78" s="262">
        <v>4.9771326068538873</v>
      </c>
      <c r="H78" s="262">
        <v>6.6691853361232258</v>
      </c>
      <c r="I78" s="262">
        <v>7.3613317650882841</v>
      </c>
      <c r="J78" s="262">
        <v>8.2369871619538912</v>
      </c>
      <c r="K78" s="262">
        <v>1.981469125337133</v>
      </c>
      <c r="L78" s="262">
        <v>1.472652090824367</v>
      </c>
      <c r="M78" s="262">
        <v>2.7232189080298959</v>
      </c>
      <c r="N78" s="262">
        <v>0.87462494867100615</v>
      </c>
      <c r="O78" s="262">
        <v>2.940272263399955</v>
      </c>
      <c r="P78" s="262">
        <v>3.188043726940879</v>
      </c>
      <c r="Q78" s="262">
        <v>2.5952300040109209</v>
      </c>
      <c r="R78" s="262">
        <v>3.8331104664660298</v>
      </c>
      <c r="S78" s="262">
        <v>4.1208118540901051</v>
      </c>
      <c r="T78" s="262">
        <v>4.3450518735213874</v>
      </c>
      <c r="U78" s="262">
        <v>4.9534389602566629</v>
      </c>
      <c r="V78" s="262">
        <v>4.7037070315716889</v>
      </c>
      <c r="W78" s="262">
        <v>4.6177258414346536</v>
      </c>
      <c r="X78" s="262">
        <v>5.0048781633561781</v>
      </c>
      <c r="Y78" s="262">
        <v>5.6397924486321136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3.6125144603225987</v>
      </c>
      <c r="C79" s="261">
        <f t="shared" si="1"/>
        <v>6.5305435163768504</v>
      </c>
      <c r="D79" s="261">
        <f t="shared" si="1"/>
        <v>5.3902215325254836</v>
      </c>
      <c r="E79" s="261">
        <f t="shared" si="1"/>
        <v>5.0572932255794818</v>
      </c>
      <c r="F79" s="261">
        <f t="shared" si="1"/>
        <v>4.2736845798769281</v>
      </c>
      <c r="G79" s="261">
        <f t="shared" si="1"/>
        <v>5.1294540871894965</v>
      </c>
      <c r="H79" s="261">
        <f t="shared" si="1"/>
        <v>6.6277277855377825</v>
      </c>
      <c r="I79" s="261">
        <f t="shared" si="1"/>
        <v>7.0177633677092253</v>
      </c>
      <c r="J79" s="261">
        <f t="shared" si="1"/>
        <v>7.9060199337048553</v>
      </c>
      <c r="K79" s="261">
        <f t="shared" si="1"/>
        <v>2.058849170013783</v>
      </c>
      <c r="L79" s="261">
        <f t="shared" si="1"/>
        <v>1.2983959003022365</v>
      </c>
      <c r="M79" s="261">
        <f t="shared" si="1"/>
        <v>2.4144352179634625</v>
      </c>
      <c r="N79" s="261">
        <f t="shared" si="1"/>
        <v>0.70832951646369824</v>
      </c>
      <c r="O79" s="261">
        <f t="shared" si="1"/>
        <v>2.721966543757004</v>
      </c>
      <c r="P79" s="261">
        <f t="shared" si="1"/>
        <v>2.7355531395269073</v>
      </c>
      <c r="Q79" s="261">
        <f t="shared" si="1"/>
        <v>2.0792680413085978</v>
      </c>
      <c r="R79" s="261">
        <f t="shared" si="1"/>
        <v>3.5317077996768784</v>
      </c>
      <c r="S79" s="261">
        <f t="shared" si="1"/>
        <v>4.0646017785684041</v>
      </c>
      <c r="T79" s="261">
        <f t="shared" si="1"/>
        <v>4.1478637176656052</v>
      </c>
      <c r="U79" s="261">
        <f t="shared" si="1"/>
        <v>5.0030772395992562</v>
      </c>
      <c r="V79" s="261">
        <f t="shared" si="1"/>
        <v>5.3696786009158108</v>
      </c>
      <c r="W79" s="261">
        <f t="shared" si="1"/>
        <v>5.4052322215101407</v>
      </c>
      <c r="X79" s="261">
        <f t="shared" si="1"/>
        <v>6.0336707702554131</v>
      </c>
      <c r="Y79" s="261">
        <f t="shared" si="1"/>
        <v>7.3261015403452099</v>
      </c>
      <c r="DA79" s="70"/>
    </row>
    <row r="80" spans="1:105" ht="12" customHeight="1" x14ac:dyDescent="0.25">
      <c r="A80" s="60" t="s">
        <v>190</v>
      </c>
      <c r="B80" s="262">
        <v>1.3529653414158731</v>
      </c>
      <c r="C80" s="262">
        <v>2.593602986701808</v>
      </c>
      <c r="D80" s="262">
        <v>2.0882047018069629</v>
      </c>
      <c r="E80" s="262">
        <v>1.831254501355666</v>
      </c>
      <c r="F80" s="262">
        <v>1.011770157161493</v>
      </c>
      <c r="G80" s="262">
        <v>1.0740728474059951</v>
      </c>
      <c r="H80" s="262">
        <v>1.4969306805480089</v>
      </c>
      <c r="I80" s="262">
        <v>1.5731619138841479</v>
      </c>
      <c r="J80" s="262">
        <v>1.6156537961890201</v>
      </c>
      <c r="K80" s="262">
        <v>0.33043491319475332</v>
      </c>
      <c r="L80" s="262">
        <v>0.2178559088049441</v>
      </c>
      <c r="M80" s="262">
        <v>0.40748463465083878</v>
      </c>
      <c r="N80" s="262">
        <v>0.15243760855683691</v>
      </c>
      <c r="O80" s="262">
        <v>0.62678154860121071</v>
      </c>
      <c r="P80" s="262">
        <v>0.48359000824601028</v>
      </c>
      <c r="Q80" s="262">
        <v>0.32240151744020912</v>
      </c>
      <c r="R80" s="262">
        <v>0.60363267447282065</v>
      </c>
      <c r="S80" s="262">
        <v>0.6372245239162766</v>
      </c>
      <c r="T80" s="262">
        <v>0.75510981258759269</v>
      </c>
      <c r="U80" s="262">
        <v>0.82137532881924524</v>
      </c>
      <c r="V80" s="262">
        <v>0.83825280420606096</v>
      </c>
      <c r="W80" s="262">
        <v>0.60075098769841717</v>
      </c>
      <c r="X80" s="262">
        <v>0.69883756894872406</v>
      </c>
      <c r="Y80" s="262">
        <v>0.67637442110657942</v>
      </c>
      <c r="DA80" s="72" t="s">
        <v>235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236</v>
      </c>
    </row>
    <row r="82" spans="1:105" ht="12" customHeight="1" x14ac:dyDescent="0.25">
      <c r="A82" s="59" t="s">
        <v>159</v>
      </c>
      <c r="B82" s="230">
        <v>1.3598320241775839E-2</v>
      </c>
      <c r="C82" s="230">
        <v>2.3164362695396831E-2</v>
      </c>
      <c r="D82" s="230">
        <v>0</v>
      </c>
      <c r="E82" s="230">
        <v>0</v>
      </c>
      <c r="F82" s="230">
        <v>1.7355137769413269E-2</v>
      </c>
      <c r="G82" s="230">
        <v>1.7106446123646039E-2</v>
      </c>
      <c r="H82" s="230">
        <v>0</v>
      </c>
      <c r="I82" s="230">
        <v>2.6515618055333881E-2</v>
      </c>
      <c r="J82" s="230">
        <v>2.9220867915096382E-2</v>
      </c>
      <c r="K82" s="230">
        <v>2.0995808147938291E-2</v>
      </c>
      <c r="L82" s="230">
        <v>1.251407157088312E-2</v>
      </c>
      <c r="M82" s="230">
        <v>1.1912838713222769E-2</v>
      </c>
      <c r="N82" s="230">
        <v>3.5561131599717048E-3</v>
      </c>
      <c r="O82" s="230">
        <v>1.2780870380434749E-2</v>
      </c>
      <c r="P82" s="230">
        <v>1.3566466331367211E-2</v>
      </c>
      <c r="Q82" s="230">
        <v>1.0062064318796429E-2</v>
      </c>
      <c r="R82" s="230">
        <v>1.6786439035549539E-2</v>
      </c>
      <c r="S82" s="230">
        <v>3.1511067831672193E-2</v>
      </c>
      <c r="T82" s="230">
        <v>3.2357302195580313E-2</v>
      </c>
      <c r="U82" s="230">
        <v>1.9347450569901711E-2</v>
      </c>
      <c r="V82" s="230">
        <v>2.079503403232524E-2</v>
      </c>
      <c r="W82" s="230">
        <v>1.987388671846993E-2</v>
      </c>
      <c r="X82" s="230">
        <v>2.8634152542934499E-2</v>
      </c>
      <c r="Y82" s="230">
        <v>4.3499385597970341E-2</v>
      </c>
      <c r="DA82" s="71" t="s">
        <v>237</v>
      </c>
    </row>
    <row r="83" spans="1:105" ht="12" customHeight="1" x14ac:dyDescent="0.25">
      <c r="A83" s="59" t="s">
        <v>35</v>
      </c>
      <c r="B83" s="230">
        <v>1.3393670211740969</v>
      </c>
      <c r="C83" s="230">
        <v>2.5704386240064121</v>
      </c>
      <c r="D83" s="230">
        <v>2.0882047018069629</v>
      </c>
      <c r="E83" s="230">
        <v>1.831254501355666</v>
      </c>
      <c r="F83" s="230">
        <v>0.99441501939207955</v>
      </c>
      <c r="G83" s="230">
        <v>1.056966401282349</v>
      </c>
      <c r="H83" s="230">
        <v>1.4969306805480089</v>
      </c>
      <c r="I83" s="230">
        <v>1.546646295828815</v>
      </c>
      <c r="J83" s="230">
        <v>1.5864329282739229</v>
      </c>
      <c r="K83" s="230">
        <v>0.30943910504681499</v>
      </c>
      <c r="L83" s="230">
        <v>0.20534183723406099</v>
      </c>
      <c r="M83" s="230">
        <v>0.39557179593761599</v>
      </c>
      <c r="N83" s="230">
        <v>0.14888149539686521</v>
      </c>
      <c r="O83" s="230">
        <v>0.61400067822077598</v>
      </c>
      <c r="P83" s="230">
        <v>0.47002354191464307</v>
      </c>
      <c r="Q83" s="230">
        <v>0.31233945312141259</v>
      </c>
      <c r="R83" s="230">
        <v>0.5868462354372711</v>
      </c>
      <c r="S83" s="230">
        <v>0.60571345608460436</v>
      </c>
      <c r="T83" s="230">
        <v>0.72275251039201238</v>
      </c>
      <c r="U83" s="230">
        <v>0.80202787824934352</v>
      </c>
      <c r="V83" s="230">
        <v>0.81745777017373578</v>
      </c>
      <c r="W83" s="230">
        <v>0.58087710097994727</v>
      </c>
      <c r="X83" s="230">
        <v>0.67020341640578951</v>
      </c>
      <c r="Y83" s="230">
        <v>0.63287503550860913</v>
      </c>
      <c r="DA83" s="71" t="s">
        <v>238</v>
      </c>
    </row>
    <row r="84" spans="1:105" ht="12" customHeight="1" x14ac:dyDescent="0.25">
      <c r="A84" s="60" t="s">
        <v>195</v>
      </c>
      <c r="B84" s="262">
        <v>1.881853397006007</v>
      </c>
      <c r="C84" s="262">
        <v>3.2829514420733159</v>
      </c>
      <c r="D84" s="262">
        <v>2.716265341120585</v>
      </c>
      <c r="E84" s="262">
        <v>2.6732820767603598</v>
      </c>
      <c r="F84" s="262">
        <v>2.6742747488640548</v>
      </c>
      <c r="G84" s="262">
        <v>3.3027465045780922</v>
      </c>
      <c r="H84" s="262">
        <v>4.1222926233979589</v>
      </c>
      <c r="I84" s="262">
        <v>4.3314315985258958</v>
      </c>
      <c r="J84" s="262">
        <v>5.0447809499742338</v>
      </c>
      <c r="K84" s="262">
        <v>1.428779385043232</v>
      </c>
      <c r="L84" s="262">
        <v>0.8578476897288041</v>
      </c>
      <c r="M84" s="262">
        <v>1.59514939100985</v>
      </c>
      <c r="N84" s="262">
        <v>0.42363239853784129</v>
      </c>
      <c r="O84" s="262">
        <v>1.6505613109589059</v>
      </c>
      <c r="P84" s="262">
        <v>1.7698718076651241</v>
      </c>
      <c r="Q84" s="262">
        <v>1.364419626999275</v>
      </c>
      <c r="R84" s="262">
        <v>2.348437749866906</v>
      </c>
      <c r="S84" s="262">
        <v>2.8042340950016369</v>
      </c>
      <c r="T84" s="262">
        <v>2.7357014966735891</v>
      </c>
      <c r="U84" s="262">
        <v>3.432650094263205</v>
      </c>
      <c r="V84" s="262">
        <v>3.820138078292183</v>
      </c>
      <c r="W84" s="262">
        <v>4.1061954655898019</v>
      </c>
      <c r="X84" s="262">
        <v>4.5780028235052859</v>
      </c>
      <c r="Y84" s="262">
        <v>5.7968859290432126</v>
      </c>
      <c r="DA84" s="72" t="s">
        <v>239</v>
      </c>
    </row>
    <row r="85" spans="1:105" ht="12" customHeight="1" x14ac:dyDescent="0.25">
      <c r="A85" s="64" t="s">
        <v>28</v>
      </c>
      <c r="B85" s="229">
        <v>0</v>
      </c>
      <c r="C85" s="229">
        <v>5.0722947588727777E-3</v>
      </c>
      <c r="D85" s="229">
        <v>0</v>
      </c>
      <c r="E85" s="229">
        <v>3.5203850455402391E-3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1.5501184898773961E-3</v>
      </c>
      <c r="P85" s="229">
        <v>0</v>
      </c>
      <c r="Q85" s="229">
        <v>0</v>
      </c>
      <c r="R85" s="229">
        <v>0</v>
      </c>
      <c r="S85" s="229">
        <v>3.3091532958332889E-3</v>
      </c>
      <c r="T85" s="229">
        <v>3.6458582118548931E-3</v>
      </c>
      <c r="U85" s="229">
        <v>3.88594745222033E-3</v>
      </c>
      <c r="V85" s="229">
        <v>3.4635986144186952E-3</v>
      </c>
      <c r="W85" s="229">
        <v>2.547586725254835E-3</v>
      </c>
      <c r="X85" s="229">
        <v>3.3766533690424748E-3</v>
      </c>
      <c r="Y85" s="229">
        <v>2.3608231522580119E-3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242</v>
      </c>
    </row>
    <row r="88" spans="1:105" ht="12" customHeight="1" x14ac:dyDescent="0.25">
      <c r="A88" s="64" t="s">
        <v>159</v>
      </c>
      <c r="B88" s="229">
        <v>8.2469359628110147E-4</v>
      </c>
      <c r="C88" s="229">
        <v>2.223132140851652E-3</v>
      </c>
      <c r="D88" s="229">
        <v>0</v>
      </c>
      <c r="E88" s="229">
        <v>0</v>
      </c>
      <c r="F88" s="229">
        <v>7.6747088092381417E-4</v>
      </c>
      <c r="G88" s="229">
        <v>7.4870081593262445E-4</v>
      </c>
      <c r="H88" s="229">
        <v>0</v>
      </c>
      <c r="I88" s="229">
        <v>1.155863413927794E-3</v>
      </c>
      <c r="J88" s="229">
        <v>1.159179801559796E-3</v>
      </c>
      <c r="K88" s="229">
        <v>4.7069391378729171E-4</v>
      </c>
      <c r="L88" s="229">
        <v>3.0977723775642762E-4</v>
      </c>
      <c r="M88" s="229">
        <v>3.0106405923075201E-4</v>
      </c>
      <c r="N88" s="229">
        <v>1.393559501318415E-4</v>
      </c>
      <c r="O88" s="229">
        <v>6.7858143859885313E-4</v>
      </c>
      <c r="P88" s="229">
        <v>7.613887846582932E-4</v>
      </c>
      <c r="Q88" s="229">
        <v>4.9765389252383449E-4</v>
      </c>
      <c r="R88" s="229">
        <v>9.8252178561843259E-4</v>
      </c>
      <c r="S88" s="229">
        <v>1.5035345554325369E-3</v>
      </c>
      <c r="T88" s="229">
        <v>2.0069462339523808E-3</v>
      </c>
      <c r="U88" s="229">
        <v>1.034116445401343E-3</v>
      </c>
      <c r="V88" s="229">
        <v>1.008570903688485E-3</v>
      </c>
      <c r="W88" s="229">
        <v>6.2164977069358604E-4</v>
      </c>
      <c r="X88" s="229">
        <v>1.1424124670765189E-3</v>
      </c>
      <c r="Y88" s="229">
        <v>1.67030426485344E-3</v>
      </c>
      <c r="DA88" s="73" t="s">
        <v>243</v>
      </c>
    </row>
    <row r="89" spans="1:105" ht="12" customHeight="1" x14ac:dyDescent="0.25">
      <c r="A89" s="64" t="s">
        <v>32</v>
      </c>
      <c r="B89" s="229">
        <v>3.2564711940145853E-2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8.1228224206618932E-2</v>
      </c>
      <c r="C91" s="229">
        <v>0.24669034914786181</v>
      </c>
      <c r="D91" s="229">
        <v>0.2090860237309477</v>
      </c>
      <c r="E91" s="229">
        <v>0.1562879657747801</v>
      </c>
      <c r="F91" s="229">
        <v>4.3974561370624728E-2</v>
      </c>
      <c r="G91" s="229">
        <v>4.6260433133424983E-2</v>
      </c>
      <c r="H91" s="229">
        <v>6.5913389908465861E-2</v>
      </c>
      <c r="I91" s="229">
        <v>6.7421089861258374E-2</v>
      </c>
      <c r="J91" s="229">
        <v>6.2933141217014626E-2</v>
      </c>
      <c r="K91" s="229">
        <v>6.9371515688775526E-3</v>
      </c>
      <c r="L91" s="229">
        <v>5.0830959990832416E-3</v>
      </c>
      <c r="M91" s="229">
        <v>9.9969833781086547E-3</v>
      </c>
      <c r="N91" s="229">
        <v>5.8343256569047489E-3</v>
      </c>
      <c r="O91" s="229">
        <v>3.2599459279826687E-2</v>
      </c>
      <c r="P91" s="229">
        <v>2.637906176877753E-2</v>
      </c>
      <c r="Q91" s="229">
        <v>1.5447818629450921E-2</v>
      </c>
      <c r="R91" s="229">
        <v>3.4348512504898072E-2</v>
      </c>
      <c r="S91" s="229">
        <v>2.890130911394578E-2</v>
      </c>
      <c r="T91" s="229">
        <v>4.4828379697520217E-2</v>
      </c>
      <c r="U91" s="229">
        <v>4.2868191629250187E-2</v>
      </c>
      <c r="V91" s="229">
        <v>3.9647163871417319E-2</v>
      </c>
      <c r="W91" s="229">
        <v>1.8169677715318099E-2</v>
      </c>
      <c r="X91" s="229">
        <v>2.6739004663442489E-2</v>
      </c>
      <c r="Y91" s="229">
        <v>2.4301351763888489E-2</v>
      </c>
      <c r="DA91" s="73" t="s">
        <v>246</v>
      </c>
    </row>
    <row r="92" spans="1:105" ht="12" customHeight="1" x14ac:dyDescent="0.25">
      <c r="A92" s="64" t="s">
        <v>36</v>
      </c>
      <c r="B92" s="229">
        <v>0.4137707966764308</v>
      </c>
      <c r="C92" s="229">
        <v>0.66969071833292737</v>
      </c>
      <c r="D92" s="229">
        <v>0.42238438955775559</v>
      </c>
      <c r="E92" s="229">
        <v>0.48261917490662348</v>
      </c>
      <c r="F92" s="229">
        <v>0.60419150254468879</v>
      </c>
      <c r="G92" s="229">
        <v>0.43755996621369742</v>
      </c>
      <c r="H92" s="229">
        <v>0.93173540240200192</v>
      </c>
      <c r="I92" s="229">
        <v>1.39257653937621</v>
      </c>
      <c r="J92" s="229">
        <v>1.398568115981607</v>
      </c>
      <c r="K92" s="229">
        <v>0.246099388073904</v>
      </c>
      <c r="L92" s="229">
        <v>0.2396224770033237</v>
      </c>
      <c r="M92" s="229">
        <v>0.48842364854455839</v>
      </c>
      <c r="N92" s="229">
        <v>0.12655836431263601</v>
      </c>
      <c r="O92" s="229">
        <v>0.19222318432906399</v>
      </c>
      <c r="P92" s="229">
        <v>8.6402001070408019E-2</v>
      </c>
      <c r="Q92" s="229">
        <v>9.1636443871239079E-2</v>
      </c>
      <c r="R92" s="229">
        <v>6.6002859591774682E-2</v>
      </c>
      <c r="S92" s="229">
        <v>7.6919189915387667E-2</v>
      </c>
      <c r="T92" s="229">
        <v>6.4838979863305252E-2</v>
      </c>
      <c r="U92" s="229">
        <v>6.8222785035740724E-2</v>
      </c>
      <c r="V92" s="229">
        <v>4.2021050726939263E-2</v>
      </c>
      <c r="W92" s="229">
        <v>5.0412452718586263E-2</v>
      </c>
      <c r="X92" s="229">
        <v>1.9692957535576289E-2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1.355433293564559E-3</v>
      </c>
      <c r="R93" s="229">
        <v>6.7386339115016146E-3</v>
      </c>
      <c r="S93" s="229">
        <v>1.0498112066814979E-2</v>
      </c>
      <c r="T93" s="229">
        <v>8.65439613243295E-3</v>
      </c>
      <c r="U93" s="229">
        <v>1.56108200439874E-2</v>
      </c>
      <c r="V93" s="229">
        <v>1.6810542771082591E-2</v>
      </c>
      <c r="W93" s="229">
        <v>4.5268895342979953E-2</v>
      </c>
      <c r="X93" s="229">
        <v>6.6513597472875677E-2</v>
      </c>
      <c r="Y93" s="229">
        <v>0.11057944067396019</v>
      </c>
      <c r="DA93" s="73" t="s">
        <v>248</v>
      </c>
    </row>
    <row r="94" spans="1:105" ht="12" customHeight="1" x14ac:dyDescent="0.25">
      <c r="A94" s="64" t="s">
        <v>39</v>
      </c>
      <c r="B94" s="229">
        <v>1.35346497058653</v>
      </c>
      <c r="C94" s="229">
        <v>2.359274947692803</v>
      </c>
      <c r="D94" s="229">
        <v>2.0847949278318811</v>
      </c>
      <c r="E94" s="229">
        <v>2.0308545510334159</v>
      </c>
      <c r="F94" s="229">
        <v>2.0253412140678182</v>
      </c>
      <c r="G94" s="229">
        <v>2.8181774044150369</v>
      </c>
      <c r="H94" s="229">
        <v>3.1246438310874911</v>
      </c>
      <c r="I94" s="229">
        <v>2.8702781058744988</v>
      </c>
      <c r="J94" s="229">
        <v>3.5821205129740519</v>
      </c>
      <c r="K94" s="229">
        <v>1.1752721514866631</v>
      </c>
      <c r="L94" s="229">
        <v>0.61283233948864069</v>
      </c>
      <c r="M94" s="229">
        <v>1.0964276950279519</v>
      </c>
      <c r="N94" s="229">
        <v>0.2911003526181688</v>
      </c>
      <c r="O94" s="229">
        <v>1.423509967421539</v>
      </c>
      <c r="P94" s="229">
        <v>1.65632935604128</v>
      </c>
      <c r="Q94" s="229">
        <v>1.255482277312497</v>
      </c>
      <c r="R94" s="229">
        <v>2.2403652220731129</v>
      </c>
      <c r="S94" s="229">
        <v>2.6831027960542229</v>
      </c>
      <c r="T94" s="229">
        <v>2.6117269365345228</v>
      </c>
      <c r="U94" s="229">
        <v>3.3010282336566048</v>
      </c>
      <c r="V94" s="229">
        <v>3.7171871514046368</v>
      </c>
      <c r="W94" s="229">
        <v>3.989175203316969</v>
      </c>
      <c r="X94" s="229">
        <v>4.4605381979972716</v>
      </c>
      <c r="Y94" s="229">
        <v>5.6579740091882522</v>
      </c>
      <c r="DA94" s="73" t="s">
        <v>249</v>
      </c>
    </row>
    <row r="95" spans="1:105" ht="12" customHeight="1" x14ac:dyDescent="0.25">
      <c r="A95" s="61" t="s">
        <v>207</v>
      </c>
      <c r="B95" s="263">
        <v>0.37769572190071898</v>
      </c>
      <c r="C95" s="263">
        <v>0.65398908760172592</v>
      </c>
      <c r="D95" s="263">
        <v>0.5857514895979361</v>
      </c>
      <c r="E95" s="263">
        <v>0.55275664746345543</v>
      </c>
      <c r="F95" s="263">
        <v>0.58763967385138027</v>
      </c>
      <c r="G95" s="263">
        <v>0.75263473520540869</v>
      </c>
      <c r="H95" s="263">
        <v>1.0085044815918149</v>
      </c>
      <c r="I95" s="263">
        <v>1.113169855299182</v>
      </c>
      <c r="J95" s="263">
        <v>1.2455851875416011</v>
      </c>
      <c r="K95" s="263">
        <v>0.29963487177579762</v>
      </c>
      <c r="L95" s="263">
        <v>0.22269230176848831</v>
      </c>
      <c r="M95" s="263">
        <v>0.41180119230277368</v>
      </c>
      <c r="N95" s="263">
        <v>0.13225950936902001</v>
      </c>
      <c r="O95" s="263">
        <v>0.44462368419688741</v>
      </c>
      <c r="P95" s="263">
        <v>0.48209132361577278</v>
      </c>
      <c r="Q95" s="263">
        <v>0.39244689686911383</v>
      </c>
      <c r="R95" s="263">
        <v>0.57963737533715143</v>
      </c>
      <c r="S95" s="263">
        <v>0.62314315965049061</v>
      </c>
      <c r="T95" s="263">
        <v>0.65705240840442358</v>
      </c>
      <c r="U95" s="263">
        <v>0.74905181651680586</v>
      </c>
      <c r="V95" s="263">
        <v>0.71128771841756666</v>
      </c>
      <c r="W95" s="263">
        <v>0.69828576822192212</v>
      </c>
      <c r="X95" s="263">
        <v>0.75683037780140328</v>
      </c>
      <c r="Y95" s="263">
        <v>0.85284119019541871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0.99999999999999978</v>
      </c>
      <c r="C100" s="232">
        <f t="shared" si="2"/>
        <v>1.0000000000000002</v>
      </c>
      <c r="D100" s="232">
        <f t="shared" si="2"/>
        <v>0.99999999999999989</v>
      </c>
      <c r="E100" s="232">
        <f t="shared" si="2"/>
        <v>0.99999999999999978</v>
      </c>
      <c r="F100" s="232">
        <f t="shared" si="2"/>
        <v>1.0000000000000002</v>
      </c>
      <c r="G100" s="232">
        <f t="shared" si="2"/>
        <v>1.0000000000000002</v>
      </c>
      <c r="H100" s="232">
        <f t="shared" si="2"/>
        <v>1</v>
      </c>
      <c r="I100" s="232">
        <f t="shared" si="2"/>
        <v>1.0000000000000002</v>
      </c>
      <c r="J100" s="232">
        <f t="shared" si="2"/>
        <v>0.99999999999999978</v>
      </c>
      <c r="K100" s="232">
        <f t="shared" si="2"/>
        <v>1</v>
      </c>
      <c r="L100" s="232">
        <f t="shared" si="2"/>
        <v>1</v>
      </c>
      <c r="M100" s="232">
        <f t="shared" si="2"/>
        <v>0.99999999999999967</v>
      </c>
      <c r="N100" s="232">
        <f t="shared" si="2"/>
        <v>0.99999999999999978</v>
      </c>
      <c r="O100" s="232">
        <f t="shared" si="2"/>
        <v>1.0000000000000002</v>
      </c>
      <c r="P100" s="232">
        <f t="shared" si="2"/>
        <v>0.99999999999999989</v>
      </c>
      <c r="Q100" s="232">
        <f t="shared" si="2"/>
        <v>0.99999999999999978</v>
      </c>
      <c r="R100" s="232">
        <f t="shared" si="2"/>
        <v>1</v>
      </c>
      <c r="S100" s="232">
        <f t="shared" si="2"/>
        <v>1</v>
      </c>
      <c r="T100" s="232">
        <f t="shared" si="2"/>
        <v>1</v>
      </c>
      <c r="U100" s="232">
        <f t="shared" si="2"/>
        <v>0.99999999999999967</v>
      </c>
      <c r="V100" s="232">
        <f t="shared" si="2"/>
        <v>1.0000000000000002</v>
      </c>
      <c r="W100" s="232">
        <f t="shared" si="2"/>
        <v>1.0000000000000004</v>
      </c>
      <c r="X100" s="232">
        <f t="shared" si="2"/>
        <v>1.0000000000000002</v>
      </c>
      <c r="Y100" s="232">
        <f t="shared" si="2"/>
        <v>1.0000000000000002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1.5799042250988894E-3</v>
      </c>
      <c r="C101" s="266">
        <f t="shared" si="3"/>
        <v>1.5340680868054823E-3</v>
      </c>
      <c r="D101" s="266">
        <f t="shared" si="3"/>
        <v>1.6981312757943282E-3</v>
      </c>
      <c r="E101" s="266">
        <f t="shared" si="3"/>
        <v>1.4989099195087657E-3</v>
      </c>
      <c r="F101" s="266">
        <f t="shared" si="3"/>
        <v>1.1905504331401367E-3</v>
      </c>
      <c r="G101" s="266">
        <f t="shared" si="3"/>
        <v>1.4161038008241571E-3</v>
      </c>
      <c r="H101" s="266">
        <f t="shared" si="3"/>
        <v>1.3243211726827974E-3</v>
      </c>
      <c r="I101" s="266">
        <f t="shared" si="3"/>
        <v>1.1744800781943324E-3</v>
      </c>
      <c r="J101" s="266">
        <f t="shared" si="3"/>
        <v>1.164487529533605E-3</v>
      </c>
      <c r="K101" s="266">
        <f t="shared" si="3"/>
        <v>1.252660617350019E-3</v>
      </c>
      <c r="L101" s="266">
        <f t="shared" si="3"/>
        <v>1.226177186260046E-3</v>
      </c>
      <c r="M101" s="266">
        <f t="shared" si="3"/>
        <v>1.1799457988185193E-3</v>
      </c>
      <c r="N101" s="266">
        <f t="shared" si="3"/>
        <v>1.4585697936872262E-3</v>
      </c>
      <c r="O101" s="266">
        <f t="shared" si="3"/>
        <v>1.7773110009379482E-3</v>
      </c>
      <c r="P101" s="266">
        <f t="shared" si="3"/>
        <v>1.914524755755212E-3</v>
      </c>
      <c r="Q101" s="266">
        <f t="shared" si="3"/>
        <v>1.7406104442217144E-3</v>
      </c>
      <c r="R101" s="266">
        <f t="shared" si="3"/>
        <v>1.9424327548689831E-3</v>
      </c>
      <c r="S101" s="266">
        <f t="shared" si="3"/>
        <v>1.8155667981527598E-3</v>
      </c>
      <c r="T101" s="266">
        <f t="shared" si="3"/>
        <v>1.9442422262195608E-3</v>
      </c>
      <c r="U101" s="266">
        <f t="shared" si="3"/>
        <v>1.8968934655275796E-3</v>
      </c>
      <c r="V101" s="266">
        <f t="shared" si="3"/>
        <v>1.8947965558356831E-3</v>
      </c>
      <c r="W101" s="266">
        <f t="shared" si="3"/>
        <v>1.7634013273571819E-3</v>
      </c>
      <c r="X101" s="266">
        <f t="shared" si="3"/>
        <v>1.8732152539009995E-3</v>
      </c>
      <c r="Y101" s="266">
        <f t="shared" si="3"/>
        <v>1.9191161635429067E-3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8.4261558671940766E-4</v>
      </c>
      <c r="C102" s="267">
        <f t="shared" si="4"/>
        <v>8.1816964629625761E-4</v>
      </c>
      <c r="D102" s="267">
        <f t="shared" si="4"/>
        <v>9.0567001375697507E-4</v>
      </c>
      <c r="E102" s="267">
        <f t="shared" si="4"/>
        <v>7.9941862373800849E-4</v>
      </c>
      <c r="F102" s="267">
        <f t="shared" si="4"/>
        <v>6.3496023100807319E-4</v>
      </c>
      <c r="G102" s="267">
        <f t="shared" si="4"/>
        <v>7.5525536043955031E-4</v>
      </c>
      <c r="H102" s="267">
        <f t="shared" si="4"/>
        <v>7.0630462543082534E-4</v>
      </c>
      <c r="I102" s="267">
        <f t="shared" si="4"/>
        <v>6.2638937503697748E-4</v>
      </c>
      <c r="J102" s="267">
        <f t="shared" si="4"/>
        <v>6.2106001575125587E-4</v>
      </c>
      <c r="K102" s="267">
        <f t="shared" si="4"/>
        <v>6.6808566258667651E-4</v>
      </c>
      <c r="L102" s="267">
        <f t="shared" si="4"/>
        <v>6.5396116600535811E-4</v>
      </c>
      <c r="M102" s="267">
        <f t="shared" si="4"/>
        <v>6.2930442603654341E-4</v>
      </c>
      <c r="N102" s="267">
        <f t="shared" si="4"/>
        <v>7.7790388996652076E-4</v>
      </c>
      <c r="O102" s="267">
        <f t="shared" si="4"/>
        <v>9.4789920050023923E-4</v>
      </c>
      <c r="P102" s="267">
        <f t="shared" si="4"/>
        <v>1.0210798697361126E-3</v>
      </c>
      <c r="Q102" s="267">
        <f t="shared" si="4"/>
        <v>9.2832557025158101E-4</v>
      </c>
      <c r="R102" s="267">
        <f t="shared" si="4"/>
        <v>1.035964135930124E-3</v>
      </c>
      <c r="S102" s="267">
        <f t="shared" si="4"/>
        <v>9.6830229234813852E-4</v>
      </c>
      <c r="T102" s="267">
        <f t="shared" si="4"/>
        <v>1.0369291873170991E-3</v>
      </c>
      <c r="U102" s="267">
        <f t="shared" si="4"/>
        <v>1.0116765149480425E-3</v>
      </c>
      <c r="V102" s="267">
        <f t="shared" si="4"/>
        <v>1.0105581631123641E-3</v>
      </c>
      <c r="W102" s="267">
        <f t="shared" si="4"/>
        <v>9.4048070792382996E-4</v>
      </c>
      <c r="X102" s="267">
        <f t="shared" si="4"/>
        <v>9.9904813541386609E-4</v>
      </c>
      <c r="Y102" s="267">
        <f t="shared" si="4"/>
        <v>1.0235286205562174E-3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2.1065389667985195E-2</v>
      </c>
      <c r="C103" s="267">
        <f t="shared" si="5"/>
        <v>2.045424115740644E-2</v>
      </c>
      <c r="D103" s="267">
        <f t="shared" si="5"/>
        <v>2.264175034392437E-2</v>
      </c>
      <c r="E103" s="267">
        <f t="shared" si="5"/>
        <v>1.9985465593450203E-2</v>
      </c>
      <c r="F103" s="267">
        <f t="shared" si="5"/>
        <v>1.5874005775201823E-2</v>
      </c>
      <c r="G103" s="267">
        <f t="shared" si="5"/>
        <v>1.8881384010988763E-2</v>
      </c>
      <c r="H103" s="267">
        <f t="shared" si="5"/>
        <v>1.7657615635770629E-2</v>
      </c>
      <c r="I103" s="267">
        <f t="shared" si="5"/>
        <v>1.5659734375924435E-2</v>
      </c>
      <c r="J103" s="267">
        <f t="shared" si="5"/>
        <v>1.5526500393781398E-2</v>
      </c>
      <c r="K103" s="267">
        <f t="shared" si="5"/>
        <v>1.6702141564666921E-2</v>
      </c>
      <c r="L103" s="267">
        <f t="shared" si="5"/>
        <v>1.6349029150133951E-2</v>
      </c>
      <c r="M103" s="267">
        <f t="shared" si="5"/>
        <v>1.5732610650913584E-2</v>
      </c>
      <c r="N103" s="267">
        <f t="shared" si="5"/>
        <v>1.9447597249163017E-2</v>
      </c>
      <c r="O103" s="267">
        <f t="shared" si="5"/>
        <v>2.3697480012505982E-2</v>
      </c>
      <c r="P103" s="267">
        <f t="shared" si="5"/>
        <v>2.5526996743402825E-2</v>
      </c>
      <c r="Q103" s="267">
        <f t="shared" si="5"/>
        <v>2.320813925628952E-2</v>
      </c>
      <c r="R103" s="267">
        <f t="shared" si="5"/>
        <v>2.5899103398253111E-2</v>
      </c>
      <c r="S103" s="267">
        <f t="shared" si="5"/>
        <v>2.4207557308703463E-2</v>
      </c>
      <c r="T103" s="267">
        <f t="shared" si="5"/>
        <v>2.5923229682927481E-2</v>
      </c>
      <c r="U103" s="267">
        <f t="shared" si="5"/>
        <v>2.5291912873701059E-2</v>
      </c>
      <c r="V103" s="267">
        <f t="shared" si="5"/>
        <v>2.5263954077809105E-2</v>
      </c>
      <c r="W103" s="267">
        <f t="shared" si="5"/>
        <v>2.3512017698095761E-2</v>
      </c>
      <c r="X103" s="267">
        <f t="shared" si="5"/>
        <v>2.4976203385346663E-2</v>
      </c>
      <c r="Y103" s="267">
        <f t="shared" si="5"/>
        <v>2.5588215513905437E-2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5.2663474169962977E-4</v>
      </c>
      <c r="C104" s="267">
        <f t="shared" si="6"/>
        <v>5.1135602893516061E-4</v>
      </c>
      <c r="D104" s="267">
        <f t="shared" si="6"/>
        <v>5.6604375859810904E-4</v>
      </c>
      <c r="E104" s="267">
        <f t="shared" si="6"/>
        <v>4.9963663983625529E-4</v>
      </c>
      <c r="F104" s="267">
        <f t="shared" si="6"/>
        <v>3.9685014438004559E-4</v>
      </c>
      <c r="G104" s="267">
        <f t="shared" si="6"/>
        <v>4.7203460027471912E-4</v>
      </c>
      <c r="H104" s="267">
        <f t="shared" si="6"/>
        <v>4.4144039089426566E-4</v>
      </c>
      <c r="I104" s="267">
        <f t="shared" si="6"/>
        <v>3.9149335939811069E-4</v>
      </c>
      <c r="J104" s="267">
        <f t="shared" si="6"/>
        <v>3.8816250984453492E-4</v>
      </c>
      <c r="K104" s="267">
        <f t="shared" si="6"/>
        <v>4.1755353911667289E-4</v>
      </c>
      <c r="L104" s="267">
        <f t="shared" si="6"/>
        <v>4.0872572875334866E-4</v>
      </c>
      <c r="M104" s="267">
        <f t="shared" si="6"/>
        <v>3.9331526627283948E-4</v>
      </c>
      <c r="N104" s="267">
        <f t="shared" si="6"/>
        <v>4.8618993122907545E-4</v>
      </c>
      <c r="O104" s="267">
        <f t="shared" si="6"/>
        <v>5.9243700031264945E-4</v>
      </c>
      <c r="P104" s="267">
        <f t="shared" si="6"/>
        <v>6.3817491858507056E-4</v>
      </c>
      <c r="Q104" s="267">
        <f t="shared" si="6"/>
        <v>5.8020348140723791E-4</v>
      </c>
      <c r="R104" s="267">
        <f t="shared" si="6"/>
        <v>6.4747758495632766E-4</v>
      </c>
      <c r="S104" s="267">
        <f t="shared" si="6"/>
        <v>6.0518893271758675E-4</v>
      </c>
      <c r="T104" s="267">
        <f t="shared" si="6"/>
        <v>6.4808074207318707E-4</v>
      </c>
      <c r="U104" s="267">
        <f t="shared" si="6"/>
        <v>6.3229782184252663E-4</v>
      </c>
      <c r="V104" s="267">
        <f t="shared" si="6"/>
        <v>6.3159885194522783E-4</v>
      </c>
      <c r="W104" s="267">
        <f t="shared" si="6"/>
        <v>5.8780044245239393E-4</v>
      </c>
      <c r="X104" s="267">
        <f t="shared" si="6"/>
        <v>6.2440508463366658E-4</v>
      </c>
      <c r="Y104" s="267">
        <f t="shared" si="6"/>
        <v>6.397053878476357E-4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1.1981640447483147E-3</v>
      </c>
      <c r="C105" s="268">
        <f t="shared" si="7"/>
        <v>1.2011396139844904E-3</v>
      </c>
      <c r="D105" s="268">
        <f t="shared" si="7"/>
        <v>1.2774786602019524E-3</v>
      </c>
      <c r="E105" s="268">
        <f t="shared" si="7"/>
        <v>1.1323925358564932E-3</v>
      </c>
      <c r="F105" s="268">
        <f t="shared" si="7"/>
        <v>8.6103176102808089E-4</v>
      </c>
      <c r="G105" s="268">
        <f t="shared" si="7"/>
        <v>1.0017277534507935E-3</v>
      </c>
      <c r="H105" s="268">
        <f t="shared" si="7"/>
        <v>9.5302854319898804E-4</v>
      </c>
      <c r="I105" s="268">
        <f t="shared" si="7"/>
        <v>8.5269725217313917E-4</v>
      </c>
      <c r="J105" s="268">
        <f t="shared" si="7"/>
        <v>8.4366517196516537E-4</v>
      </c>
      <c r="K105" s="268">
        <f t="shared" si="7"/>
        <v>8.7170844097273804E-4</v>
      </c>
      <c r="L105" s="268">
        <f t="shared" si="7"/>
        <v>8.4448733574386651E-4</v>
      </c>
      <c r="M105" s="268">
        <f t="shared" si="7"/>
        <v>8.2066852197807674E-4</v>
      </c>
      <c r="N105" s="268">
        <f t="shared" si="7"/>
        <v>9.9787766622883934E-4</v>
      </c>
      <c r="O105" s="268">
        <f t="shared" si="7"/>
        <v>1.2241270625067101E-3</v>
      </c>
      <c r="P105" s="268">
        <f t="shared" si="7"/>
        <v>1.2865194041689204E-3</v>
      </c>
      <c r="Q105" s="268">
        <f t="shared" si="7"/>
        <v>1.1727726685920872E-3</v>
      </c>
      <c r="R105" s="268">
        <f t="shared" si="7"/>
        <v>1.3051426811020448E-3</v>
      </c>
      <c r="S105" s="268">
        <f t="shared" si="7"/>
        <v>1.3997327607890256E-3</v>
      </c>
      <c r="T105" s="268">
        <f t="shared" si="7"/>
        <v>1.4069422118222735E-3</v>
      </c>
      <c r="U105" s="268">
        <f t="shared" si="7"/>
        <v>1.4042124953022798E-3</v>
      </c>
      <c r="V105" s="268">
        <f t="shared" si="7"/>
        <v>1.5960482224613309E-3</v>
      </c>
      <c r="W105" s="268">
        <f t="shared" si="7"/>
        <v>1.5549908949875719E-3</v>
      </c>
      <c r="X105" s="268">
        <f t="shared" si="7"/>
        <v>3.2705168262713172E-3</v>
      </c>
      <c r="Y105" s="268">
        <f t="shared" si="7"/>
        <v>5.3150520476189234E-3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0.17968831838879371</v>
      </c>
      <c r="C106" s="269">
        <f t="shared" si="8"/>
        <v>0.16474115308460671</v>
      </c>
      <c r="D106" s="269">
        <f t="shared" si="8"/>
        <v>0.16151901941159189</v>
      </c>
      <c r="E106" s="269">
        <f t="shared" si="8"/>
        <v>0.15964386954991186</v>
      </c>
      <c r="F106" s="269">
        <f t="shared" si="8"/>
        <v>0.17881891339800629</v>
      </c>
      <c r="G106" s="269">
        <f t="shared" si="8"/>
        <v>0.17639886336323768</v>
      </c>
      <c r="H106" s="269">
        <f t="shared" si="8"/>
        <v>0.19254217978413765</v>
      </c>
      <c r="I106" s="269">
        <f t="shared" si="8"/>
        <v>0.19671441605353085</v>
      </c>
      <c r="J106" s="269">
        <f t="shared" si="8"/>
        <v>0.19744216664705808</v>
      </c>
      <c r="K106" s="269">
        <f t="shared" si="8"/>
        <v>0.21430933555414056</v>
      </c>
      <c r="L106" s="269">
        <f t="shared" si="8"/>
        <v>0.22269933945738435</v>
      </c>
      <c r="M106" s="269">
        <f t="shared" si="8"/>
        <v>0.22464007481609458</v>
      </c>
      <c r="N106" s="269">
        <f t="shared" si="8"/>
        <v>0.208807878797824</v>
      </c>
      <c r="O106" s="269">
        <f t="shared" si="8"/>
        <v>0.17962242285622579</v>
      </c>
      <c r="P106" s="269">
        <f t="shared" si="8"/>
        <v>0.15783934683158521</v>
      </c>
      <c r="Q106" s="269">
        <f t="shared" si="8"/>
        <v>0.16202633044299586</v>
      </c>
      <c r="R106" s="269">
        <f t="shared" si="8"/>
        <v>0.14684398983937877</v>
      </c>
      <c r="S106" s="269">
        <f t="shared" si="8"/>
        <v>0.1474434298165751</v>
      </c>
      <c r="T106" s="269">
        <f t="shared" si="8"/>
        <v>0.14354870006275677</v>
      </c>
      <c r="U106" s="269">
        <f t="shared" si="8"/>
        <v>0.14264542219140697</v>
      </c>
      <c r="V106" s="269">
        <f t="shared" si="8"/>
        <v>0.13610480845774839</v>
      </c>
      <c r="W106" s="269">
        <f t="shared" si="8"/>
        <v>0.14080748588691164</v>
      </c>
      <c r="X106" s="269">
        <f t="shared" si="8"/>
        <v>0.12734778889654597</v>
      </c>
      <c r="Y106" s="269">
        <f t="shared" si="8"/>
        <v>0.11757892821980104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0.37871075203128529</v>
      </c>
      <c r="C107" s="269">
        <f t="shared" si="9"/>
        <v>0.40641810418549784</v>
      </c>
      <c r="D107" s="269">
        <f t="shared" si="9"/>
        <v>0.38104544660219414</v>
      </c>
      <c r="E107" s="269">
        <f t="shared" si="9"/>
        <v>0.42875606017861445</v>
      </c>
      <c r="F107" s="269">
        <f t="shared" si="9"/>
        <v>0.482785243450288</v>
      </c>
      <c r="G107" s="269">
        <f t="shared" si="9"/>
        <v>0.42235477869707999</v>
      </c>
      <c r="H107" s="269">
        <f t="shared" si="9"/>
        <v>0.43412943216866207</v>
      </c>
      <c r="I107" s="269">
        <f t="shared" si="9"/>
        <v>0.47087895095415061</v>
      </c>
      <c r="J107" s="269">
        <f t="shared" si="9"/>
        <v>0.46702150563349915</v>
      </c>
      <c r="K107" s="269">
        <f t="shared" si="9"/>
        <v>0.41538057795541999</v>
      </c>
      <c r="L107" s="269">
        <f t="shared" si="9"/>
        <v>0.43243325338400379</v>
      </c>
      <c r="M107" s="269">
        <f t="shared" si="9"/>
        <v>0.44040628131794168</v>
      </c>
      <c r="N107" s="269">
        <f t="shared" si="9"/>
        <v>0.40736552303772655</v>
      </c>
      <c r="O107" s="269">
        <f t="shared" si="9"/>
        <v>0.34636272288201697</v>
      </c>
      <c r="P107" s="269">
        <f t="shared" si="9"/>
        <v>0.3237283578819577</v>
      </c>
      <c r="Q107" s="269">
        <f t="shared" si="9"/>
        <v>0.36081924228037293</v>
      </c>
      <c r="R107" s="269">
        <f t="shared" si="9"/>
        <v>0.31690490279642408</v>
      </c>
      <c r="S107" s="269">
        <f t="shared" si="9"/>
        <v>0.33197913181717131</v>
      </c>
      <c r="T107" s="269">
        <f t="shared" si="9"/>
        <v>0.32116131093147043</v>
      </c>
      <c r="U107" s="269">
        <f t="shared" si="9"/>
        <v>0.31707403606689116</v>
      </c>
      <c r="V107" s="269">
        <f t="shared" si="9"/>
        <v>0.30502924126687903</v>
      </c>
      <c r="W107" s="269">
        <f t="shared" si="9"/>
        <v>0.29829147774931219</v>
      </c>
      <c r="X107" s="269">
        <f t="shared" si="9"/>
        <v>0.27783389285651439</v>
      </c>
      <c r="Y107" s="269">
        <f t="shared" si="9"/>
        <v>0.23517639692543882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0.28633617269460071</v>
      </c>
      <c r="C108" s="269">
        <f t="shared" si="10"/>
        <v>0.27872319989638195</v>
      </c>
      <c r="D108" s="269">
        <f t="shared" si="10"/>
        <v>0.29643759628381444</v>
      </c>
      <c r="E108" s="269">
        <f t="shared" si="10"/>
        <v>0.26277051181893313</v>
      </c>
      <c r="F108" s="269">
        <f t="shared" si="10"/>
        <v>0.19980152586097485</v>
      </c>
      <c r="G108" s="269">
        <f t="shared" si="10"/>
        <v>0.23244988477286577</v>
      </c>
      <c r="H108" s="269">
        <f t="shared" si="10"/>
        <v>0.22114928361395225</v>
      </c>
      <c r="I108" s="269">
        <f t="shared" si="10"/>
        <v>0.1978675117375808</v>
      </c>
      <c r="J108" s="269">
        <f t="shared" si="10"/>
        <v>0.19577162690622793</v>
      </c>
      <c r="K108" s="269">
        <f t="shared" si="10"/>
        <v>0.20227903835310967</v>
      </c>
      <c r="L108" s="269">
        <f t="shared" si="10"/>
        <v>0.19596240915715898</v>
      </c>
      <c r="M108" s="269">
        <f t="shared" si="10"/>
        <v>0.19043527816152558</v>
      </c>
      <c r="N108" s="269">
        <f t="shared" si="10"/>
        <v>0.23155647603179244</v>
      </c>
      <c r="O108" s="269">
        <f t="shared" si="10"/>
        <v>0.28405741345071844</v>
      </c>
      <c r="P108" s="269">
        <f t="shared" si="10"/>
        <v>0.29853549153144371</v>
      </c>
      <c r="Q108" s="269">
        <f t="shared" si="10"/>
        <v>0.27214067968057754</v>
      </c>
      <c r="R108" s="269">
        <f t="shared" si="10"/>
        <v>0.30285700360125034</v>
      </c>
      <c r="S108" s="269">
        <f t="shared" si="10"/>
        <v>0.28535876617208816</v>
      </c>
      <c r="T108" s="269">
        <f t="shared" si="10"/>
        <v>0.30414179546188447</v>
      </c>
      <c r="U108" s="269">
        <f t="shared" si="10"/>
        <v>0.29759072130150327</v>
      </c>
      <c r="V108" s="269">
        <f t="shared" si="10"/>
        <v>0.29746935546307468</v>
      </c>
      <c r="W108" s="269">
        <f t="shared" si="10"/>
        <v>0.27558157970938013</v>
      </c>
      <c r="X108" s="269">
        <f t="shared" si="10"/>
        <v>0.29192344707212287</v>
      </c>
      <c r="Y108" s="269">
        <f t="shared" si="10"/>
        <v>0.29551008195096917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0.23864387075850024</v>
      </c>
      <c r="C109" s="270">
        <f t="shared" si="11"/>
        <v>0.22259486634243345</v>
      </c>
      <c r="D109" s="270">
        <f t="shared" si="11"/>
        <v>0.23150056995772261</v>
      </c>
      <c r="E109" s="270">
        <f t="shared" si="11"/>
        <v>0.20184456051319533</v>
      </c>
      <c r="F109" s="270">
        <f t="shared" si="11"/>
        <v>0.12639238380412179</v>
      </c>
      <c r="G109" s="270">
        <f t="shared" si="11"/>
        <v>0.13667656060214617</v>
      </c>
      <c r="H109" s="270">
        <f t="shared" si="11"/>
        <v>0.13213079812458667</v>
      </c>
      <c r="I109" s="270">
        <f t="shared" si="11"/>
        <v>0.11587460530060217</v>
      </c>
      <c r="J109" s="270">
        <f t="shared" si="11"/>
        <v>0.11054622630114647</v>
      </c>
      <c r="K109" s="270">
        <f t="shared" si="11"/>
        <v>0.10608357688895054</v>
      </c>
      <c r="L109" s="270">
        <f t="shared" si="11"/>
        <v>9.6905554747278133E-2</v>
      </c>
      <c r="M109" s="270">
        <f t="shared" si="11"/>
        <v>9.4715967484536673E-2</v>
      </c>
      <c r="N109" s="270">
        <f t="shared" si="11"/>
        <v>0.12398409829117947</v>
      </c>
      <c r="O109" s="270">
        <f t="shared" si="11"/>
        <v>0.16617610222914317</v>
      </c>
      <c r="P109" s="270">
        <f t="shared" si="11"/>
        <v>0.14949940114621679</v>
      </c>
      <c r="Q109" s="270">
        <f t="shared" si="11"/>
        <v>0.12273730532227582</v>
      </c>
      <c r="R109" s="270">
        <f t="shared" si="11"/>
        <v>0.15449929041642405</v>
      </c>
      <c r="S109" s="270">
        <f t="shared" si="11"/>
        <v>0.1442734578886973</v>
      </c>
      <c r="T109" s="270">
        <f t="shared" si="11"/>
        <v>0.16263036268591402</v>
      </c>
      <c r="U109" s="270">
        <f t="shared" si="11"/>
        <v>0.15564789317894334</v>
      </c>
      <c r="V109" s="270">
        <f t="shared" si="11"/>
        <v>0.16092158787825278</v>
      </c>
      <c r="W109" s="270">
        <f t="shared" si="11"/>
        <v>0.1274451284364217</v>
      </c>
      <c r="X109" s="270">
        <f t="shared" si="11"/>
        <v>0.14014670895685569</v>
      </c>
      <c r="Y109" s="270">
        <f t="shared" si="11"/>
        <v>0.13070456457122323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4.7692301936100343E-2</v>
      </c>
      <c r="C110" s="270">
        <f t="shared" si="12"/>
        <v>5.6128333553948515E-2</v>
      </c>
      <c r="D110" s="270">
        <f t="shared" si="12"/>
        <v>6.4937026326091704E-2</v>
      </c>
      <c r="E110" s="270">
        <f t="shared" si="12"/>
        <v>6.0925951305737788E-2</v>
      </c>
      <c r="F110" s="270">
        <f t="shared" si="12"/>
        <v>7.3409142056853102E-2</v>
      </c>
      <c r="G110" s="270">
        <f t="shared" si="12"/>
        <v>9.5773324170719612E-2</v>
      </c>
      <c r="H110" s="270">
        <f t="shared" si="12"/>
        <v>8.9018485489365598E-2</v>
      </c>
      <c r="I110" s="270">
        <f t="shared" si="12"/>
        <v>8.1992906436978624E-2</v>
      </c>
      <c r="J110" s="270">
        <f t="shared" si="12"/>
        <v>8.5225400605081436E-2</v>
      </c>
      <c r="K110" s="270">
        <f t="shared" si="12"/>
        <v>9.6195461464159138E-2</v>
      </c>
      <c r="L110" s="270">
        <f t="shared" si="12"/>
        <v>9.9056854409880879E-2</v>
      </c>
      <c r="M110" s="270">
        <f t="shared" si="12"/>
        <v>9.571931067698887E-2</v>
      </c>
      <c r="N110" s="270">
        <f t="shared" si="12"/>
        <v>0.10757237774061296</v>
      </c>
      <c r="O110" s="270">
        <f t="shared" si="12"/>
        <v>0.11788131122157525</v>
      </c>
      <c r="P110" s="270">
        <f t="shared" si="12"/>
        <v>0.14903609038522692</v>
      </c>
      <c r="Q110" s="270">
        <f t="shared" si="12"/>
        <v>0.14940337435830173</v>
      </c>
      <c r="R110" s="270">
        <f t="shared" si="12"/>
        <v>0.14835771318482635</v>
      </c>
      <c r="S110" s="270">
        <f t="shared" si="12"/>
        <v>0.14108530828339089</v>
      </c>
      <c r="T110" s="270">
        <f t="shared" si="12"/>
        <v>0.14151143277597042</v>
      </c>
      <c r="U110" s="270">
        <f t="shared" si="12"/>
        <v>0.14194282812255996</v>
      </c>
      <c r="V110" s="270">
        <f t="shared" si="12"/>
        <v>0.13654776758482187</v>
      </c>
      <c r="W110" s="270">
        <f t="shared" si="12"/>
        <v>0.14813645127295846</v>
      </c>
      <c r="X110" s="270">
        <f t="shared" si="12"/>
        <v>0.15177673811526718</v>
      </c>
      <c r="Y110" s="270">
        <f t="shared" si="12"/>
        <v>0.16480551737974594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0.13005204861906874</v>
      </c>
      <c r="C111" s="269">
        <f t="shared" si="13"/>
        <v>0.12559856830008581</v>
      </c>
      <c r="D111" s="269">
        <f t="shared" si="13"/>
        <v>0.1339088636501238</v>
      </c>
      <c r="E111" s="269">
        <f t="shared" si="13"/>
        <v>0.12491373514015075</v>
      </c>
      <c r="F111" s="269">
        <f t="shared" si="13"/>
        <v>0.11963691894597281</v>
      </c>
      <c r="G111" s="269">
        <f t="shared" si="13"/>
        <v>0.14626996764083874</v>
      </c>
      <c r="H111" s="269">
        <f t="shared" si="13"/>
        <v>0.13109639406527046</v>
      </c>
      <c r="I111" s="269">
        <f t="shared" si="13"/>
        <v>0.11583432681401104</v>
      </c>
      <c r="J111" s="269">
        <f t="shared" si="13"/>
        <v>0.12122082519233876</v>
      </c>
      <c r="K111" s="269">
        <f t="shared" si="13"/>
        <v>0.1481188983126368</v>
      </c>
      <c r="L111" s="269">
        <f t="shared" si="13"/>
        <v>0.12942261743455624</v>
      </c>
      <c r="M111" s="269">
        <f t="shared" si="13"/>
        <v>0.12576252104041832</v>
      </c>
      <c r="N111" s="269">
        <f t="shared" si="13"/>
        <v>0.12910198360238223</v>
      </c>
      <c r="O111" s="269">
        <f t="shared" si="13"/>
        <v>0.16171818653427547</v>
      </c>
      <c r="P111" s="269">
        <f t="shared" si="13"/>
        <v>0.18950950806336525</v>
      </c>
      <c r="Q111" s="269">
        <f t="shared" si="13"/>
        <v>0.17738369617529134</v>
      </c>
      <c r="R111" s="269">
        <f t="shared" si="13"/>
        <v>0.2025639832078362</v>
      </c>
      <c r="S111" s="269">
        <f t="shared" si="13"/>
        <v>0.20622232410145441</v>
      </c>
      <c r="T111" s="269">
        <f t="shared" si="13"/>
        <v>0.20018876949352898</v>
      </c>
      <c r="U111" s="269">
        <f t="shared" si="13"/>
        <v>0.2124528272688769</v>
      </c>
      <c r="V111" s="269">
        <f t="shared" si="13"/>
        <v>0.23099963894113437</v>
      </c>
      <c r="W111" s="269">
        <f t="shared" si="13"/>
        <v>0.25696076558357966</v>
      </c>
      <c r="X111" s="269">
        <f t="shared" si="13"/>
        <v>0.27115148248925042</v>
      </c>
      <c r="Y111" s="269">
        <f t="shared" si="13"/>
        <v>0.31724897517032002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4.8707324578022369E-2</v>
      </c>
      <c r="C112" s="270">
        <f t="shared" si="14"/>
        <v>4.9881425803483759E-2</v>
      </c>
      <c r="D112" s="270">
        <f t="shared" si="14"/>
        <v>5.1877110616045753E-2</v>
      </c>
      <c r="E112" s="270">
        <f t="shared" si="14"/>
        <v>4.5231476513869689E-2</v>
      </c>
      <c r="F112" s="270">
        <f t="shared" si="14"/>
        <v>2.832335003248404E-2</v>
      </c>
      <c r="G112" s="270">
        <f t="shared" si="14"/>
        <v>3.0627937781203245E-2</v>
      </c>
      <c r="H112" s="270">
        <f t="shared" si="14"/>
        <v>2.9609274963544985E-2</v>
      </c>
      <c r="I112" s="270">
        <f t="shared" si="14"/>
        <v>2.5966414328343873E-2</v>
      </c>
      <c r="J112" s="270">
        <f t="shared" si="14"/>
        <v>2.4772374474319063E-2</v>
      </c>
      <c r="K112" s="270">
        <f t="shared" si="14"/>
        <v>2.3772336516574937E-2</v>
      </c>
      <c r="L112" s="270">
        <f t="shared" si="14"/>
        <v>2.1715627671464937E-2</v>
      </c>
      <c r="M112" s="270">
        <f t="shared" si="14"/>
        <v>2.1224961662938614E-2</v>
      </c>
      <c r="N112" s="270">
        <f t="shared" si="14"/>
        <v>2.7783675793354747E-2</v>
      </c>
      <c r="O112" s="270">
        <f t="shared" si="14"/>
        <v>3.7238508910189434E-2</v>
      </c>
      <c r="P112" s="270">
        <f t="shared" si="14"/>
        <v>3.3501416310600163E-2</v>
      </c>
      <c r="Q112" s="270">
        <f t="shared" si="14"/>
        <v>2.7504281160439018E-2</v>
      </c>
      <c r="R112" s="270">
        <f t="shared" si="14"/>
        <v>3.462184469134192E-2</v>
      </c>
      <c r="S112" s="270">
        <f t="shared" si="14"/>
        <v>3.2330331347426959E-2</v>
      </c>
      <c r="T112" s="270">
        <f t="shared" si="14"/>
        <v>3.6443941870750299E-2</v>
      </c>
      <c r="U112" s="270">
        <f t="shared" si="14"/>
        <v>3.4879235818180143E-2</v>
      </c>
      <c r="V112" s="270">
        <f t="shared" si="14"/>
        <v>3.6061021432450088E-2</v>
      </c>
      <c r="W112" s="270">
        <f t="shared" si="14"/>
        <v>2.8559260249682392E-2</v>
      </c>
      <c r="X112" s="270">
        <f t="shared" si="14"/>
        <v>3.1405565542915591E-2</v>
      </c>
      <c r="Y112" s="270">
        <f t="shared" si="14"/>
        <v>2.9289669375421976E-2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6.7747518292156403E-2</v>
      </c>
      <c r="C113" s="270">
        <f t="shared" si="15"/>
        <v>6.3139308372892305E-2</v>
      </c>
      <c r="D113" s="270">
        <f t="shared" si="15"/>
        <v>6.7479973319622286E-2</v>
      </c>
      <c r="E113" s="270">
        <f t="shared" si="15"/>
        <v>6.6029323275613089E-2</v>
      </c>
      <c r="F113" s="270">
        <f t="shared" si="15"/>
        <v>7.4863267372512587E-2</v>
      </c>
      <c r="G113" s="270">
        <f t="shared" si="15"/>
        <v>9.4180124461397452E-2</v>
      </c>
      <c r="H113" s="270">
        <f t="shared" si="15"/>
        <v>8.1538909818923089E-2</v>
      </c>
      <c r="I113" s="270">
        <f t="shared" si="15"/>
        <v>7.1494069701007801E-2</v>
      </c>
      <c r="J113" s="270">
        <f t="shared" si="15"/>
        <v>7.7350236250150153E-2</v>
      </c>
      <c r="K113" s="270">
        <f t="shared" si="15"/>
        <v>0.10279005938205441</v>
      </c>
      <c r="L113" s="270">
        <f t="shared" si="15"/>
        <v>8.5509275975875182E-2</v>
      </c>
      <c r="M113" s="270">
        <f t="shared" si="15"/>
        <v>8.3087757897558345E-2</v>
      </c>
      <c r="N113" s="270">
        <f t="shared" si="15"/>
        <v>7.7212344958482559E-2</v>
      </c>
      <c r="O113" s="270">
        <f t="shared" si="15"/>
        <v>9.8063579283926533E-2</v>
      </c>
      <c r="P113" s="270">
        <f t="shared" si="15"/>
        <v>0.12261049904658135</v>
      </c>
      <c r="Q113" s="270">
        <f t="shared" si="15"/>
        <v>0.1163995174085028</v>
      </c>
      <c r="R113" s="270">
        <f t="shared" si="15"/>
        <v>0.13469656379052986</v>
      </c>
      <c r="S113" s="270">
        <f t="shared" si="15"/>
        <v>0.14227609588840409</v>
      </c>
      <c r="T113" s="270">
        <f t="shared" si="15"/>
        <v>0.13203344024738334</v>
      </c>
      <c r="U113" s="270">
        <f t="shared" si="15"/>
        <v>0.14576553241648715</v>
      </c>
      <c r="V113" s="270">
        <f t="shared" si="15"/>
        <v>0.16433954103701273</v>
      </c>
      <c r="W113" s="270">
        <f t="shared" si="15"/>
        <v>0.19520551333111655</v>
      </c>
      <c r="X113" s="270">
        <f t="shared" si="15"/>
        <v>0.20573417073946265</v>
      </c>
      <c r="Y113" s="270">
        <f t="shared" si="15"/>
        <v>0.25102793211920865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1.3597205748889975E-2</v>
      </c>
      <c r="C114" s="271">
        <f t="shared" si="16"/>
        <v>1.2577834123709752E-2</v>
      </c>
      <c r="D114" s="271">
        <f t="shared" si="16"/>
        <v>1.4551779714455763E-2</v>
      </c>
      <c r="E114" s="271">
        <f t="shared" si="16"/>
        <v>1.3652935350667982E-2</v>
      </c>
      <c r="F114" s="271">
        <f t="shared" si="16"/>
        <v>1.6450301540976167E-2</v>
      </c>
      <c r="G114" s="271">
        <f t="shared" si="16"/>
        <v>2.1461905398238043E-2</v>
      </c>
      <c r="H114" s="271">
        <f t="shared" si="16"/>
        <v>1.994820928280237E-2</v>
      </c>
      <c r="I114" s="271">
        <f t="shared" si="16"/>
        <v>1.837384278465936E-2</v>
      </c>
      <c r="J114" s="271">
        <f t="shared" si="16"/>
        <v>1.909821446786954E-2</v>
      </c>
      <c r="K114" s="271">
        <f t="shared" si="16"/>
        <v>2.1556502414007458E-2</v>
      </c>
      <c r="L114" s="271">
        <f t="shared" si="16"/>
        <v>2.219771378721612E-2</v>
      </c>
      <c r="M114" s="271">
        <f t="shared" si="16"/>
        <v>2.1449801479921378E-2</v>
      </c>
      <c r="N114" s="271">
        <f t="shared" si="16"/>
        <v>2.4105962850544914E-2</v>
      </c>
      <c r="O114" s="271">
        <f t="shared" si="16"/>
        <v>2.6416098340159493E-2</v>
      </c>
      <c r="P114" s="271">
        <f t="shared" si="16"/>
        <v>3.3397592706183719E-2</v>
      </c>
      <c r="Q114" s="271">
        <f t="shared" si="16"/>
        <v>3.3479897606349555E-2</v>
      </c>
      <c r="R114" s="271">
        <f t="shared" si="16"/>
        <v>3.3245574725964427E-2</v>
      </c>
      <c r="S114" s="271">
        <f t="shared" si="16"/>
        <v>3.1615896865623355E-2</v>
      </c>
      <c r="T114" s="271">
        <f t="shared" si="16"/>
        <v>3.1711387375395306E-2</v>
      </c>
      <c r="U114" s="271">
        <f t="shared" si="16"/>
        <v>3.1808059034209593E-2</v>
      </c>
      <c r="V114" s="271">
        <f t="shared" si="16"/>
        <v>3.0599076471671569E-2</v>
      </c>
      <c r="W114" s="271">
        <f t="shared" si="16"/>
        <v>3.3195992002780714E-2</v>
      </c>
      <c r="X114" s="271">
        <f t="shared" si="16"/>
        <v>3.4011746206872182E-2</v>
      </c>
      <c r="Y114" s="271">
        <f t="shared" si="16"/>
        <v>3.693137367568939E-2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</v>
      </c>
      <c r="D117" s="232">
        <f t="shared" si="17"/>
        <v>1.0000000000000002</v>
      </c>
      <c r="E117" s="232">
        <f t="shared" si="17"/>
        <v>1</v>
      </c>
      <c r="F117" s="232">
        <f t="shared" si="17"/>
        <v>1</v>
      </c>
      <c r="G117" s="232">
        <f t="shared" si="17"/>
        <v>1.0000000000000002</v>
      </c>
      <c r="H117" s="232">
        <f t="shared" si="17"/>
        <v>1.0000000000000002</v>
      </c>
      <c r="I117" s="232">
        <f t="shared" si="17"/>
        <v>1</v>
      </c>
      <c r="J117" s="232">
        <f t="shared" si="17"/>
        <v>0.99999999999999989</v>
      </c>
      <c r="K117" s="232">
        <f t="shared" si="17"/>
        <v>1.0000000000000004</v>
      </c>
      <c r="L117" s="232">
        <f t="shared" si="17"/>
        <v>1.0000000000000002</v>
      </c>
      <c r="M117" s="232">
        <f t="shared" si="17"/>
        <v>1.0000000000000002</v>
      </c>
      <c r="N117" s="232">
        <f t="shared" si="17"/>
        <v>1.0000000000000002</v>
      </c>
      <c r="O117" s="232">
        <f t="shared" si="17"/>
        <v>1.0000000000000002</v>
      </c>
      <c r="P117" s="232">
        <f t="shared" si="17"/>
        <v>1</v>
      </c>
      <c r="Q117" s="232">
        <f t="shared" si="17"/>
        <v>1.0000000000000002</v>
      </c>
      <c r="R117" s="232">
        <f t="shared" si="17"/>
        <v>1.0000000000000002</v>
      </c>
      <c r="S117" s="232">
        <f t="shared" si="17"/>
        <v>1.0000000000000002</v>
      </c>
      <c r="T117" s="232">
        <f t="shared" si="17"/>
        <v>1</v>
      </c>
      <c r="U117" s="232">
        <f t="shared" si="17"/>
        <v>1</v>
      </c>
      <c r="V117" s="232">
        <f t="shared" si="17"/>
        <v>1.0000000000000002</v>
      </c>
      <c r="W117" s="232">
        <f t="shared" si="17"/>
        <v>1</v>
      </c>
      <c r="X117" s="232">
        <f t="shared" si="17"/>
        <v>1</v>
      </c>
      <c r="Y117" s="232">
        <f t="shared" si="17"/>
        <v>0.99999999999999989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1.9325150641157824E-3</v>
      </c>
      <c r="C118" s="266">
        <f t="shared" si="18"/>
        <v>1.9414212871498597E-3</v>
      </c>
      <c r="D118" s="266">
        <f t="shared" si="18"/>
        <v>2.0169121803797199E-3</v>
      </c>
      <c r="E118" s="266">
        <f t="shared" si="18"/>
        <v>1.9676572817428828E-3</v>
      </c>
      <c r="F118" s="266">
        <f t="shared" si="18"/>
        <v>1.8385790171942817E-3</v>
      </c>
      <c r="G118" s="266">
        <f t="shared" si="18"/>
        <v>1.9025884176459718E-3</v>
      </c>
      <c r="H118" s="266">
        <f t="shared" si="18"/>
        <v>1.8559007696095978E-3</v>
      </c>
      <c r="I118" s="266">
        <f t="shared" si="18"/>
        <v>1.8003294135920033E-3</v>
      </c>
      <c r="J118" s="266">
        <f t="shared" si="18"/>
        <v>1.7806363076992879E-3</v>
      </c>
      <c r="K118" s="266">
        <f t="shared" si="18"/>
        <v>1.7762304210903583E-3</v>
      </c>
      <c r="L118" s="266">
        <f t="shared" si="18"/>
        <v>1.7954605874214303E-3</v>
      </c>
      <c r="M118" s="266">
        <f t="shared" si="18"/>
        <v>1.7674984519098751E-3</v>
      </c>
      <c r="N118" s="266">
        <f t="shared" si="18"/>
        <v>1.9347547241985296E-3</v>
      </c>
      <c r="O118" s="266">
        <f t="shared" si="18"/>
        <v>2.027047793743522E-3</v>
      </c>
      <c r="P118" s="266">
        <f t="shared" si="18"/>
        <v>2.0677185209898846E-3</v>
      </c>
      <c r="Q118" s="266">
        <f t="shared" si="18"/>
        <v>2.0196446792262314E-3</v>
      </c>
      <c r="R118" s="266">
        <f t="shared" si="18"/>
        <v>2.0705189696803685E-3</v>
      </c>
      <c r="S118" s="266">
        <f t="shared" si="18"/>
        <v>2.0127590796848349E-3</v>
      </c>
      <c r="T118" s="266">
        <f t="shared" si="18"/>
        <v>2.0788685698545648E-3</v>
      </c>
      <c r="U118" s="266">
        <f t="shared" si="18"/>
        <v>2.0395748198608382E-3</v>
      </c>
      <c r="V118" s="266">
        <f t="shared" si="18"/>
        <v>2.016774346332564E-3</v>
      </c>
      <c r="W118" s="266">
        <f t="shared" si="18"/>
        <v>1.9169667707000901E-3</v>
      </c>
      <c r="X118" s="266">
        <f t="shared" si="18"/>
        <v>1.9554567291538722E-3</v>
      </c>
      <c r="Y118" s="266">
        <f t="shared" si="18"/>
        <v>1.9230288622841848E-3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1.4279238570687148E-3</v>
      </c>
      <c r="C119" s="267">
        <f t="shared" si="19"/>
        <v>1.4345046121597769E-3</v>
      </c>
      <c r="D119" s="267">
        <f t="shared" si="19"/>
        <v>1.4902843830065645E-3</v>
      </c>
      <c r="E119" s="267">
        <f t="shared" si="19"/>
        <v>1.4538902321163515E-3</v>
      </c>
      <c r="F119" s="267">
        <f t="shared" si="19"/>
        <v>1.3585150721497161E-3</v>
      </c>
      <c r="G119" s="267">
        <f t="shared" si="19"/>
        <v>1.4058112364481578E-3</v>
      </c>
      <c r="H119" s="267">
        <f t="shared" si="19"/>
        <v>1.3713140117178199E-3</v>
      </c>
      <c r="I119" s="267">
        <f t="shared" si="19"/>
        <v>1.3302526681347154E-3</v>
      </c>
      <c r="J119" s="267">
        <f t="shared" si="19"/>
        <v>1.3157015496228113E-3</v>
      </c>
      <c r="K119" s="267">
        <f t="shared" si="19"/>
        <v>1.3124460662802752E-3</v>
      </c>
      <c r="L119" s="267">
        <f t="shared" si="19"/>
        <v>1.3266551215106413E-3</v>
      </c>
      <c r="M119" s="267">
        <f t="shared" si="19"/>
        <v>1.3059940663225375E-3</v>
      </c>
      <c r="N119" s="267">
        <f t="shared" si="19"/>
        <v>1.4295787285485094E-3</v>
      </c>
      <c r="O119" s="267">
        <f t="shared" si="19"/>
        <v>1.4977735272812664E-3</v>
      </c>
      <c r="P119" s="267">
        <f t="shared" si="19"/>
        <v>1.5278248851194464E-3</v>
      </c>
      <c r="Q119" s="267">
        <f t="shared" si="19"/>
        <v>1.4923034101100522E-3</v>
      </c>
      <c r="R119" s="267">
        <f t="shared" si="19"/>
        <v>1.5298941199574515E-3</v>
      </c>
      <c r="S119" s="267">
        <f t="shared" si="19"/>
        <v>1.4872156816685253E-3</v>
      </c>
      <c r="T119" s="267">
        <f t="shared" si="19"/>
        <v>1.5360635897365528E-3</v>
      </c>
      <c r="U119" s="267">
        <f t="shared" si="19"/>
        <v>1.5070296721792749E-3</v>
      </c>
      <c r="V119" s="267">
        <f t="shared" si="19"/>
        <v>1.4901825382510417E-3</v>
      </c>
      <c r="W119" s="267">
        <f t="shared" si="19"/>
        <v>1.4164353157800965E-3</v>
      </c>
      <c r="X119" s="267">
        <f t="shared" si="19"/>
        <v>1.44487531656161E-3</v>
      </c>
      <c r="Y119" s="267">
        <f t="shared" si="19"/>
        <v>1.4209145591026445E-3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3.5698096426717882E-2</v>
      </c>
      <c r="C120" s="267">
        <f t="shared" si="20"/>
        <v>3.5862615303994407E-2</v>
      </c>
      <c r="D120" s="267">
        <f t="shared" si="20"/>
        <v>3.7257109575164128E-2</v>
      </c>
      <c r="E120" s="267">
        <f t="shared" si="20"/>
        <v>3.6347255802908783E-2</v>
      </c>
      <c r="F120" s="267">
        <f t="shared" si="20"/>
        <v>3.3962876803742902E-2</v>
      </c>
      <c r="G120" s="267">
        <f t="shared" si="20"/>
        <v>3.5145280911203926E-2</v>
      </c>
      <c r="H120" s="267">
        <f t="shared" si="20"/>
        <v>3.4282850292945491E-2</v>
      </c>
      <c r="I120" s="267">
        <f t="shared" si="20"/>
        <v>3.32563167033679E-2</v>
      </c>
      <c r="J120" s="267">
        <f t="shared" si="20"/>
        <v>3.2892538740570292E-2</v>
      </c>
      <c r="K120" s="267">
        <f t="shared" si="20"/>
        <v>3.2811151657006876E-2</v>
      </c>
      <c r="L120" s="267">
        <f t="shared" si="20"/>
        <v>3.3166378037766044E-2</v>
      </c>
      <c r="M120" s="267">
        <f t="shared" si="20"/>
        <v>3.2649851658063431E-2</v>
      </c>
      <c r="N120" s="267">
        <f t="shared" si="20"/>
        <v>3.5739468213712745E-2</v>
      </c>
      <c r="O120" s="267">
        <f t="shared" si="20"/>
        <v>3.7444338182031661E-2</v>
      </c>
      <c r="P120" s="267">
        <f t="shared" si="20"/>
        <v>3.8195622127986148E-2</v>
      </c>
      <c r="Q120" s="267">
        <f t="shared" si="20"/>
        <v>3.7307585252751296E-2</v>
      </c>
      <c r="R120" s="267">
        <f t="shared" si="20"/>
        <v>3.82473529989363E-2</v>
      </c>
      <c r="S120" s="267">
        <f t="shared" si="20"/>
        <v>3.7180392041713126E-2</v>
      </c>
      <c r="T120" s="267">
        <f t="shared" si="20"/>
        <v>3.840158974341383E-2</v>
      </c>
      <c r="U120" s="267">
        <f t="shared" si="20"/>
        <v>3.7675741804481876E-2</v>
      </c>
      <c r="V120" s="267">
        <f t="shared" si="20"/>
        <v>3.7254563456276028E-2</v>
      </c>
      <c r="W120" s="267">
        <f t="shared" si="20"/>
        <v>3.5410882894502421E-2</v>
      </c>
      <c r="X120" s="267">
        <f t="shared" si="20"/>
        <v>3.6121882914040233E-2</v>
      </c>
      <c r="Y120" s="267">
        <f t="shared" si="20"/>
        <v>3.5522863977566106E-2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8.9245241066794731E-4</v>
      </c>
      <c r="C121" s="267">
        <f t="shared" si="21"/>
        <v>8.9656538259986096E-4</v>
      </c>
      <c r="D121" s="267">
        <f t="shared" si="21"/>
        <v>9.3142773937910327E-4</v>
      </c>
      <c r="E121" s="267">
        <f t="shared" si="21"/>
        <v>9.0868139507271992E-4</v>
      </c>
      <c r="F121" s="267">
        <f t="shared" si="21"/>
        <v>8.4907192009357302E-4</v>
      </c>
      <c r="G121" s="267">
        <f t="shared" si="21"/>
        <v>8.7863202278009851E-4</v>
      </c>
      <c r="H121" s="267">
        <f t="shared" si="21"/>
        <v>8.5707125732363749E-4</v>
      </c>
      <c r="I121" s="267">
        <f t="shared" si="21"/>
        <v>8.3140791758419758E-4</v>
      </c>
      <c r="J121" s="267">
        <f t="shared" si="21"/>
        <v>8.2231346851425764E-4</v>
      </c>
      <c r="K121" s="267">
        <f t="shared" si="21"/>
        <v>8.2027879142517227E-4</v>
      </c>
      <c r="L121" s="267">
        <f t="shared" si="21"/>
        <v>8.2915945094415126E-4</v>
      </c>
      <c r="M121" s="267">
        <f t="shared" si="21"/>
        <v>8.1624629145158581E-4</v>
      </c>
      <c r="N121" s="267">
        <f t="shared" si="21"/>
        <v>8.9348670534281907E-4</v>
      </c>
      <c r="O121" s="267">
        <f t="shared" si="21"/>
        <v>9.3610845455079214E-4</v>
      </c>
      <c r="P121" s="267">
        <f t="shared" si="21"/>
        <v>9.5489055319965418E-4</v>
      </c>
      <c r="Q121" s="267">
        <f t="shared" si="21"/>
        <v>9.3268963131878328E-4</v>
      </c>
      <c r="R121" s="267">
        <f t="shared" si="21"/>
        <v>9.5618382497340772E-4</v>
      </c>
      <c r="S121" s="267">
        <f t="shared" si="21"/>
        <v>9.295098010428279E-4</v>
      </c>
      <c r="T121" s="267">
        <f t="shared" si="21"/>
        <v>9.6003974358534585E-4</v>
      </c>
      <c r="U121" s="267">
        <f t="shared" si="21"/>
        <v>9.4189354511204704E-4</v>
      </c>
      <c r="V121" s="267">
        <f t="shared" si="21"/>
        <v>9.3136408640690112E-4</v>
      </c>
      <c r="W121" s="267">
        <f t="shared" si="21"/>
        <v>8.8527207236256081E-4</v>
      </c>
      <c r="X121" s="267">
        <f t="shared" si="21"/>
        <v>9.0304707285100607E-4</v>
      </c>
      <c r="Y121" s="267">
        <f t="shared" si="21"/>
        <v>8.8807159943915244E-4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1.4655762222631464E-3</v>
      </c>
      <c r="C122" s="268">
        <f t="shared" si="22"/>
        <v>1.5200876906867945E-3</v>
      </c>
      <c r="D122" s="268">
        <f t="shared" si="22"/>
        <v>1.5172927480128148E-3</v>
      </c>
      <c r="E122" s="268">
        <f t="shared" si="22"/>
        <v>1.4865205640239862E-3</v>
      </c>
      <c r="F122" s="268">
        <f t="shared" si="22"/>
        <v>1.3297000151338664E-3</v>
      </c>
      <c r="G122" s="268">
        <f t="shared" si="22"/>
        <v>1.3458587006410123E-3</v>
      </c>
      <c r="H122" s="268">
        <f t="shared" si="22"/>
        <v>1.3355720978166089E-3</v>
      </c>
      <c r="I122" s="268">
        <f t="shared" si="22"/>
        <v>1.3070770398562461E-3</v>
      </c>
      <c r="J122" s="268">
        <f t="shared" si="22"/>
        <v>1.2900617642030185E-3</v>
      </c>
      <c r="K122" s="268">
        <f t="shared" si="22"/>
        <v>1.2360531094627565E-3</v>
      </c>
      <c r="L122" s="268">
        <f t="shared" si="22"/>
        <v>1.2365616852889952E-3</v>
      </c>
      <c r="M122" s="268">
        <f t="shared" si="22"/>
        <v>1.22931946838561E-3</v>
      </c>
      <c r="N122" s="268">
        <f t="shared" si="22"/>
        <v>1.323658653335897E-3</v>
      </c>
      <c r="O122" s="268">
        <f t="shared" si="22"/>
        <v>1.3961338561492408E-3</v>
      </c>
      <c r="P122" s="268">
        <f t="shared" si="22"/>
        <v>1.3894623151862091E-3</v>
      </c>
      <c r="Q122" s="268">
        <f t="shared" si="22"/>
        <v>1.3607778167291373E-3</v>
      </c>
      <c r="R122" s="268">
        <f t="shared" si="22"/>
        <v>1.3912052669970306E-3</v>
      </c>
      <c r="S122" s="268">
        <f t="shared" si="22"/>
        <v>1.5517604894939197E-3</v>
      </c>
      <c r="T122" s="268">
        <f t="shared" si="22"/>
        <v>1.5043639646928901E-3</v>
      </c>
      <c r="U122" s="268">
        <f t="shared" si="22"/>
        <v>1.5098351590113819E-3</v>
      </c>
      <c r="V122" s="268">
        <f t="shared" si="22"/>
        <v>1.6987940476543928E-3</v>
      </c>
      <c r="W122" s="268">
        <f t="shared" si="22"/>
        <v>1.6904069585224868E-3</v>
      </c>
      <c r="X122" s="268">
        <f t="shared" si="22"/>
        <v>3.4141053049962038E-3</v>
      </c>
      <c r="Y122" s="268">
        <f t="shared" si="22"/>
        <v>5.3258883887699207E-3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0.13582377093663606</v>
      </c>
      <c r="C123" s="269">
        <f t="shared" si="23"/>
        <v>0.13143085221778092</v>
      </c>
      <c r="D123" s="269">
        <f t="shared" si="23"/>
        <v>0.12022653789379932</v>
      </c>
      <c r="E123" s="269">
        <f t="shared" si="23"/>
        <v>0.13268022633973586</v>
      </c>
      <c r="F123" s="269">
        <f t="shared" si="23"/>
        <v>0.18047269025884802</v>
      </c>
      <c r="G123" s="269">
        <f t="shared" si="23"/>
        <v>0.15610924562355485</v>
      </c>
      <c r="H123" s="269">
        <f t="shared" si="23"/>
        <v>0.17692559057496068</v>
      </c>
      <c r="I123" s="269">
        <f t="shared" si="23"/>
        <v>0.1988494944576174</v>
      </c>
      <c r="J123" s="269">
        <f t="shared" si="23"/>
        <v>0.20037169390171927</v>
      </c>
      <c r="K123" s="269">
        <f t="shared" si="23"/>
        <v>0.19610928579468237</v>
      </c>
      <c r="L123" s="269">
        <f t="shared" si="23"/>
        <v>0.20980126026973542</v>
      </c>
      <c r="M123" s="269">
        <f t="shared" si="23"/>
        <v>0.21719548864319654</v>
      </c>
      <c r="N123" s="269">
        <f t="shared" si="23"/>
        <v>0.17811057380398423</v>
      </c>
      <c r="O123" s="269">
        <f t="shared" si="23"/>
        <v>0.13212563812695616</v>
      </c>
      <c r="P123" s="269">
        <f t="shared" si="23"/>
        <v>0.11096108356105773</v>
      </c>
      <c r="Q123" s="269">
        <f t="shared" si="23"/>
        <v>0.12574780736974872</v>
      </c>
      <c r="R123" s="269">
        <f t="shared" si="23"/>
        <v>0.1007748279932256</v>
      </c>
      <c r="S123" s="269">
        <f t="shared" si="23"/>
        <v>0.10718095108215701</v>
      </c>
      <c r="T123" s="269">
        <f t="shared" si="23"/>
        <v>9.7988970503852732E-2</v>
      </c>
      <c r="U123" s="269">
        <f t="shared" si="23"/>
        <v>9.8728654433044322E-2</v>
      </c>
      <c r="V123" s="269">
        <f t="shared" si="23"/>
        <v>9.188975364349633E-2</v>
      </c>
      <c r="W123" s="269">
        <f t="shared" si="23"/>
        <v>0.10089611652505028</v>
      </c>
      <c r="X123" s="269">
        <f t="shared" si="23"/>
        <v>8.3751211461770739E-2</v>
      </c>
      <c r="Y123" s="269">
        <f t="shared" si="23"/>
        <v>6.8822388155613562E-2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0.26513182244651701</v>
      </c>
      <c r="C124" s="269">
        <f t="shared" si="24"/>
        <v>0.26635371364311716</v>
      </c>
      <c r="D124" s="269">
        <f t="shared" si="24"/>
        <v>0.27671070307714579</v>
      </c>
      <c r="E124" s="269">
        <f t="shared" si="24"/>
        <v>0.26995316659916863</v>
      </c>
      <c r="F124" s="269">
        <f t="shared" si="24"/>
        <v>0.25224424615995683</v>
      </c>
      <c r="G124" s="269">
        <f t="shared" si="24"/>
        <v>0.26102602970751759</v>
      </c>
      <c r="H124" s="269">
        <f t="shared" si="24"/>
        <v>0.25462070773126233</v>
      </c>
      <c r="I124" s="269">
        <f t="shared" si="24"/>
        <v>0.24699658351595619</v>
      </c>
      <c r="J124" s="269">
        <f t="shared" si="24"/>
        <v>0.24429478359112258</v>
      </c>
      <c r="K124" s="269">
        <f t="shared" si="24"/>
        <v>0.24369031702431074</v>
      </c>
      <c r="L124" s="269">
        <f t="shared" si="24"/>
        <v>0.24632860385579755</v>
      </c>
      <c r="M124" s="269">
        <f t="shared" si="24"/>
        <v>0.24249233262286551</v>
      </c>
      <c r="N124" s="269">
        <f t="shared" si="24"/>
        <v>0.26543909309626545</v>
      </c>
      <c r="O124" s="269">
        <f t="shared" si="24"/>
        <v>0.27810126074609082</v>
      </c>
      <c r="P124" s="269">
        <f t="shared" si="24"/>
        <v>0.28368108997240898</v>
      </c>
      <c r="Q124" s="269">
        <f t="shared" si="24"/>
        <v>0.27708558884774659</v>
      </c>
      <c r="R124" s="269">
        <f t="shared" si="24"/>
        <v>0.28406529813655901</v>
      </c>
      <c r="S124" s="269">
        <f t="shared" si="24"/>
        <v>0.27614091752851794</v>
      </c>
      <c r="T124" s="269">
        <f t="shared" si="24"/>
        <v>0.28521082333943615</v>
      </c>
      <c r="U124" s="269">
        <f t="shared" si="24"/>
        <v>0.27981990880529178</v>
      </c>
      <c r="V124" s="269">
        <f t="shared" si="24"/>
        <v>0.27669179290521678</v>
      </c>
      <c r="W124" s="269">
        <f t="shared" si="24"/>
        <v>0.26299867096646812</v>
      </c>
      <c r="X124" s="269">
        <f t="shared" si="24"/>
        <v>0.26827930914633719</v>
      </c>
      <c r="Y124" s="269">
        <f t="shared" si="24"/>
        <v>0.26383036093327505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0.42681232473529035</v>
      </c>
      <c r="C125" s="269">
        <f t="shared" si="25"/>
        <v>0.42984994917616082</v>
      </c>
      <c r="D125" s="269">
        <f t="shared" si="25"/>
        <v>0.42905959611053079</v>
      </c>
      <c r="E125" s="269">
        <f t="shared" si="25"/>
        <v>0.42035784699126733</v>
      </c>
      <c r="F125" s="269">
        <f t="shared" si="25"/>
        <v>0.37601217839385931</v>
      </c>
      <c r="G125" s="269">
        <f t="shared" si="25"/>
        <v>0.38058152671932494</v>
      </c>
      <c r="H125" s="269">
        <f t="shared" si="25"/>
        <v>0.37767268420428041</v>
      </c>
      <c r="I125" s="269">
        <f t="shared" si="25"/>
        <v>0.36961486011223771</v>
      </c>
      <c r="J125" s="269">
        <f t="shared" si="25"/>
        <v>0.36480328547771534</v>
      </c>
      <c r="K125" s="269">
        <f t="shared" si="25"/>
        <v>0.34953073400755291</v>
      </c>
      <c r="L125" s="269">
        <f t="shared" si="25"/>
        <v>0.34967454892981059</v>
      </c>
      <c r="M125" s="269">
        <f t="shared" si="25"/>
        <v>0.34762659696827825</v>
      </c>
      <c r="N125" s="269">
        <f t="shared" si="25"/>
        <v>0.37430380388512385</v>
      </c>
      <c r="O125" s="269">
        <f t="shared" si="25"/>
        <v>0.39479832037697987</v>
      </c>
      <c r="P125" s="269">
        <f t="shared" si="25"/>
        <v>0.39291174398967277</v>
      </c>
      <c r="Q125" s="269">
        <f t="shared" si="25"/>
        <v>0.38480034996980211</v>
      </c>
      <c r="R125" s="269">
        <f t="shared" si="25"/>
        <v>0.39340461538905852</v>
      </c>
      <c r="S125" s="269">
        <f t="shared" si="25"/>
        <v>0.38551332126847065</v>
      </c>
      <c r="T125" s="269">
        <f t="shared" si="25"/>
        <v>0.39629753965804154</v>
      </c>
      <c r="U125" s="269">
        <f t="shared" si="25"/>
        <v>0.38992824567210865</v>
      </c>
      <c r="V125" s="269">
        <f t="shared" si="25"/>
        <v>0.38583850203532449</v>
      </c>
      <c r="W125" s="269">
        <f t="shared" si="25"/>
        <v>0.36507510205932636</v>
      </c>
      <c r="X125" s="269">
        <f t="shared" si="25"/>
        <v>0.37136255556258513</v>
      </c>
      <c r="Y125" s="269">
        <f t="shared" si="25"/>
        <v>0.36084895355821028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0.35572224181015721</v>
      </c>
      <c r="C126" s="270">
        <f t="shared" si="26"/>
        <v>0.34328822293852884</v>
      </c>
      <c r="D126" s="270">
        <f t="shared" si="26"/>
        <v>0.33507066003301528</v>
      </c>
      <c r="E126" s="270">
        <f t="shared" si="26"/>
        <v>0.32289370788565025</v>
      </c>
      <c r="F126" s="270">
        <f t="shared" si="26"/>
        <v>0.2378614245401173</v>
      </c>
      <c r="G126" s="270">
        <f t="shared" si="26"/>
        <v>0.22377543508588169</v>
      </c>
      <c r="H126" s="270">
        <f t="shared" si="26"/>
        <v>0.22564935494377619</v>
      </c>
      <c r="I126" s="270">
        <f t="shared" si="26"/>
        <v>0.21645279537119855</v>
      </c>
      <c r="J126" s="270">
        <f t="shared" si="26"/>
        <v>0.20599321356785616</v>
      </c>
      <c r="K126" s="270">
        <f t="shared" si="26"/>
        <v>0.18330851677974427</v>
      </c>
      <c r="L126" s="270">
        <f t="shared" si="26"/>
        <v>0.17291788915430178</v>
      </c>
      <c r="M126" s="270">
        <f t="shared" si="26"/>
        <v>0.17289753124040497</v>
      </c>
      <c r="N126" s="270">
        <f t="shared" si="26"/>
        <v>0.20041641852108616</v>
      </c>
      <c r="O126" s="270">
        <f t="shared" si="26"/>
        <v>0.23096051340424217</v>
      </c>
      <c r="P126" s="270">
        <f t="shared" si="26"/>
        <v>0.19676076076731674</v>
      </c>
      <c r="Q126" s="270">
        <f t="shared" si="26"/>
        <v>0.17354758611537674</v>
      </c>
      <c r="R126" s="270">
        <f t="shared" si="26"/>
        <v>0.20069119485901435</v>
      </c>
      <c r="S126" s="270">
        <f t="shared" si="26"/>
        <v>0.19491022009822115</v>
      </c>
      <c r="T126" s="270">
        <f t="shared" si="26"/>
        <v>0.21190777975202585</v>
      </c>
      <c r="U126" s="270">
        <f t="shared" si="26"/>
        <v>0.20394288391920556</v>
      </c>
      <c r="V126" s="270">
        <f t="shared" si="26"/>
        <v>0.20872652349494944</v>
      </c>
      <c r="W126" s="270">
        <f t="shared" si="26"/>
        <v>0.16883219596881832</v>
      </c>
      <c r="X126" s="270">
        <f t="shared" si="26"/>
        <v>0.17828386350564518</v>
      </c>
      <c r="Y126" s="270">
        <f t="shared" si="26"/>
        <v>0.15960404815776463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7.1090082925133025E-2</v>
      </c>
      <c r="C127" s="270">
        <f t="shared" si="27"/>
        <v>8.6561726237631892E-2</v>
      </c>
      <c r="D127" s="270">
        <f t="shared" si="27"/>
        <v>9.3988936077515683E-2</v>
      </c>
      <c r="E127" s="270">
        <f t="shared" si="27"/>
        <v>9.7464139105617201E-2</v>
      </c>
      <c r="F127" s="270">
        <f t="shared" si="27"/>
        <v>0.13815075385374195</v>
      </c>
      <c r="G127" s="270">
        <f t="shared" si="27"/>
        <v>0.15680609163344314</v>
      </c>
      <c r="H127" s="270">
        <f t="shared" si="27"/>
        <v>0.15202332926050416</v>
      </c>
      <c r="I127" s="270">
        <f t="shared" si="27"/>
        <v>0.15316206474103902</v>
      </c>
      <c r="J127" s="270">
        <f t="shared" si="27"/>
        <v>0.15881007190985919</v>
      </c>
      <c r="K127" s="270">
        <f t="shared" si="27"/>
        <v>0.16622221722780861</v>
      </c>
      <c r="L127" s="270">
        <f t="shared" si="27"/>
        <v>0.17675665977550881</v>
      </c>
      <c r="M127" s="270">
        <f t="shared" si="27"/>
        <v>0.17472906572787328</v>
      </c>
      <c r="N127" s="270">
        <f t="shared" si="27"/>
        <v>0.17388738536403769</v>
      </c>
      <c r="O127" s="270">
        <f t="shared" si="27"/>
        <v>0.16383780697273762</v>
      </c>
      <c r="P127" s="270">
        <f t="shared" si="27"/>
        <v>0.19615098322235602</v>
      </c>
      <c r="Q127" s="270">
        <f t="shared" si="27"/>
        <v>0.21125276385442537</v>
      </c>
      <c r="R127" s="270">
        <f t="shared" si="27"/>
        <v>0.19271342053004412</v>
      </c>
      <c r="S127" s="270">
        <f t="shared" si="27"/>
        <v>0.19060310117024953</v>
      </c>
      <c r="T127" s="270">
        <f t="shared" si="27"/>
        <v>0.18438975990601572</v>
      </c>
      <c r="U127" s="270">
        <f t="shared" si="27"/>
        <v>0.18598536175290301</v>
      </c>
      <c r="V127" s="270">
        <f t="shared" si="27"/>
        <v>0.17711197854037516</v>
      </c>
      <c r="W127" s="270">
        <f t="shared" si="27"/>
        <v>0.19624290609050796</v>
      </c>
      <c r="X127" s="270">
        <f t="shared" si="27"/>
        <v>0.19307869205693998</v>
      </c>
      <c r="Y127" s="270">
        <f t="shared" si="27"/>
        <v>0.20124490540044584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0.13081551790072313</v>
      </c>
      <c r="C128" s="269">
        <f t="shared" si="28"/>
        <v>0.13071029068635051</v>
      </c>
      <c r="D128" s="269">
        <f t="shared" si="28"/>
        <v>0.13079013629258196</v>
      </c>
      <c r="E128" s="269">
        <f t="shared" si="28"/>
        <v>0.13484475479396349</v>
      </c>
      <c r="F128" s="269">
        <f t="shared" si="28"/>
        <v>0.1519321423590215</v>
      </c>
      <c r="G128" s="269">
        <f t="shared" si="28"/>
        <v>0.16160502666088361</v>
      </c>
      <c r="H128" s="269">
        <f t="shared" si="28"/>
        <v>0.15107830906008363</v>
      </c>
      <c r="I128" s="269">
        <f t="shared" si="28"/>
        <v>0.14601367817165373</v>
      </c>
      <c r="J128" s="269">
        <f t="shared" si="28"/>
        <v>0.15242898519883313</v>
      </c>
      <c r="K128" s="269">
        <f t="shared" si="28"/>
        <v>0.17271350312818881</v>
      </c>
      <c r="L128" s="269">
        <f t="shared" si="28"/>
        <v>0.15584137206172533</v>
      </c>
      <c r="M128" s="269">
        <f t="shared" si="28"/>
        <v>0.15491667182952687</v>
      </c>
      <c r="N128" s="269">
        <f t="shared" si="28"/>
        <v>0.1408255821894881</v>
      </c>
      <c r="O128" s="269">
        <f t="shared" si="28"/>
        <v>0.15167337893621699</v>
      </c>
      <c r="P128" s="269">
        <f t="shared" si="28"/>
        <v>0.16831056407437928</v>
      </c>
      <c r="Q128" s="269">
        <f t="shared" si="28"/>
        <v>0.16925325302256733</v>
      </c>
      <c r="R128" s="269">
        <f t="shared" si="28"/>
        <v>0.17756010330061248</v>
      </c>
      <c r="S128" s="269">
        <f t="shared" si="28"/>
        <v>0.18800317302725117</v>
      </c>
      <c r="T128" s="269">
        <f t="shared" si="28"/>
        <v>0.17602174088738645</v>
      </c>
      <c r="U128" s="269">
        <f t="shared" si="28"/>
        <v>0.18784911608890992</v>
      </c>
      <c r="V128" s="269">
        <f t="shared" si="28"/>
        <v>0.20218827294104152</v>
      </c>
      <c r="W128" s="269">
        <f t="shared" si="28"/>
        <v>0.22971014643728777</v>
      </c>
      <c r="X128" s="269">
        <f t="shared" si="28"/>
        <v>0.23276755649170397</v>
      </c>
      <c r="Y128" s="269">
        <f t="shared" si="28"/>
        <v>0.26141752996573869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4.8993260451403418E-2</v>
      </c>
      <c r="C129" s="270">
        <f t="shared" si="29"/>
        <v>5.1911544493445698E-2</v>
      </c>
      <c r="D129" s="270">
        <f t="shared" si="29"/>
        <v>5.0668896613638749E-2</v>
      </c>
      <c r="E129" s="270">
        <f t="shared" si="29"/>
        <v>4.8827515666219255E-2</v>
      </c>
      <c r="F129" s="270">
        <f t="shared" si="29"/>
        <v>3.5969057771899557E-2</v>
      </c>
      <c r="G129" s="270">
        <f t="shared" si="29"/>
        <v>3.3838994986673455E-2</v>
      </c>
      <c r="H129" s="270">
        <f t="shared" si="29"/>
        <v>3.4122366415053812E-2</v>
      </c>
      <c r="I129" s="270">
        <f t="shared" si="29"/>
        <v>3.2731676086816208E-2</v>
      </c>
      <c r="J129" s="270">
        <f t="shared" si="29"/>
        <v>3.1149993378568233E-2</v>
      </c>
      <c r="K129" s="270">
        <f t="shared" si="29"/>
        <v>2.7719646608859051E-2</v>
      </c>
      <c r="L129" s="270">
        <f t="shared" si="29"/>
        <v>2.6148391050844811E-2</v>
      </c>
      <c r="M129" s="270">
        <f t="shared" si="29"/>
        <v>2.6145312556791048E-2</v>
      </c>
      <c r="N129" s="270">
        <f t="shared" si="29"/>
        <v>3.0306678563620237E-2</v>
      </c>
      <c r="O129" s="270">
        <f t="shared" si="29"/>
        <v>3.4925512052769406E-2</v>
      </c>
      <c r="P129" s="270">
        <f t="shared" si="29"/>
        <v>2.9753875328737377E-2</v>
      </c>
      <c r="Q129" s="270">
        <f t="shared" si="29"/>
        <v>2.6243612907081007E-2</v>
      </c>
      <c r="R129" s="270">
        <f t="shared" si="29"/>
        <v>3.0348229840765756E-2</v>
      </c>
      <c r="S129" s="270">
        <f t="shared" si="29"/>
        <v>2.9474039267195915E-2</v>
      </c>
      <c r="T129" s="270">
        <f t="shared" si="29"/>
        <v>3.2044385452379434E-2</v>
      </c>
      <c r="U129" s="270">
        <f t="shared" si="29"/>
        <v>3.0839945518868678E-2</v>
      </c>
      <c r="V129" s="270">
        <f t="shared" si="29"/>
        <v>3.1563320520059147E-2</v>
      </c>
      <c r="W129" s="270">
        <f t="shared" si="29"/>
        <v>2.5530558485051348E-2</v>
      </c>
      <c r="X129" s="270">
        <f t="shared" si="29"/>
        <v>2.6959825867646951E-2</v>
      </c>
      <c r="Y129" s="270">
        <f t="shared" si="29"/>
        <v>2.413509142945304E-2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6.814522943683729E-2</v>
      </c>
      <c r="C130" s="270">
        <f t="shared" si="30"/>
        <v>6.5709008174659606E-2</v>
      </c>
      <c r="D130" s="270">
        <f t="shared" si="30"/>
        <v>6.5908369818990994E-2</v>
      </c>
      <c r="E130" s="270">
        <f t="shared" si="30"/>
        <v>7.1278854133387415E-2</v>
      </c>
      <c r="F130" s="270">
        <f t="shared" si="30"/>
        <v>9.5072129039352443E-2</v>
      </c>
      <c r="G130" s="270">
        <f t="shared" si="30"/>
        <v>0.10405404315041389</v>
      </c>
      <c r="H130" s="270">
        <f t="shared" si="30"/>
        <v>9.396719647309501E-2</v>
      </c>
      <c r="I130" s="270">
        <f t="shared" si="30"/>
        <v>9.0121057994028503E-2</v>
      </c>
      <c r="J130" s="270">
        <f t="shared" si="30"/>
        <v>9.7263964321252214E-2</v>
      </c>
      <c r="K130" s="270">
        <f t="shared" si="30"/>
        <v>0.11985797521365003</v>
      </c>
      <c r="L130" s="270">
        <f t="shared" si="30"/>
        <v>0.10296409666435219</v>
      </c>
      <c r="M130" s="270">
        <f t="shared" si="30"/>
        <v>0.10234908474147437</v>
      </c>
      <c r="N130" s="270">
        <f t="shared" si="30"/>
        <v>8.4223906771896076E-2</v>
      </c>
      <c r="O130" s="270">
        <f t="shared" si="30"/>
        <v>9.1972552619617412E-2</v>
      </c>
      <c r="P130" s="270">
        <f t="shared" si="30"/>
        <v>0.10889502308808222</v>
      </c>
      <c r="Q130" s="270">
        <f t="shared" si="30"/>
        <v>0.11106430521200465</v>
      </c>
      <c r="R130" s="270">
        <f t="shared" si="30"/>
        <v>0.11807003102000022</v>
      </c>
      <c r="S130" s="270">
        <f t="shared" si="30"/>
        <v>0.12970641073655118</v>
      </c>
      <c r="T130" s="270">
        <f t="shared" si="30"/>
        <v>0.11609420481725072</v>
      </c>
      <c r="U130" s="270">
        <f t="shared" si="30"/>
        <v>0.12888473536768866</v>
      </c>
      <c r="V130" s="270">
        <f t="shared" si="30"/>
        <v>0.14384233728895307</v>
      </c>
      <c r="W130" s="270">
        <f t="shared" si="30"/>
        <v>0.17450402185259578</v>
      </c>
      <c r="X130" s="270">
        <f t="shared" si="30"/>
        <v>0.17661065235654849</v>
      </c>
      <c r="Y130" s="270">
        <f t="shared" si="30"/>
        <v>0.20685047739485962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1.3677028012482436E-2</v>
      </c>
      <c r="C131" s="271">
        <f t="shared" si="31"/>
        <v>1.3089738018245199E-2</v>
      </c>
      <c r="D131" s="271">
        <f t="shared" si="31"/>
        <v>1.421286985995223E-2</v>
      </c>
      <c r="E131" s="271">
        <f t="shared" si="31"/>
        <v>1.4738384994356807E-2</v>
      </c>
      <c r="F131" s="271">
        <f t="shared" si="31"/>
        <v>2.0890955547769499E-2</v>
      </c>
      <c r="G131" s="271">
        <f t="shared" si="31"/>
        <v>2.371198852379626E-2</v>
      </c>
      <c r="H131" s="271">
        <f t="shared" si="31"/>
        <v>2.2988746171934804E-2</v>
      </c>
      <c r="I131" s="271">
        <f t="shared" si="31"/>
        <v>2.316094409080904E-2</v>
      </c>
      <c r="J131" s="271">
        <f t="shared" si="31"/>
        <v>2.401502749901268E-2</v>
      </c>
      <c r="K131" s="271">
        <f t="shared" si="31"/>
        <v>2.513588130567973E-2</v>
      </c>
      <c r="L131" s="271">
        <f t="shared" si="31"/>
        <v>2.6728884346528321E-2</v>
      </c>
      <c r="M131" s="271">
        <f t="shared" si="31"/>
        <v>2.6422274531261447E-2</v>
      </c>
      <c r="N131" s="271">
        <f t="shared" si="31"/>
        <v>2.629499685397178E-2</v>
      </c>
      <c r="O131" s="271">
        <f t="shared" si="31"/>
        <v>2.4775314263830159E-2</v>
      </c>
      <c r="P131" s="271">
        <f t="shared" si="31"/>
        <v>2.9661665657559684E-2</v>
      </c>
      <c r="Q131" s="271">
        <f t="shared" si="31"/>
        <v>3.1945334903481663E-2</v>
      </c>
      <c r="R131" s="271">
        <f t="shared" si="31"/>
        <v>2.914184243984648E-2</v>
      </c>
      <c r="S131" s="271">
        <f t="shared" si="31"/>
        <v>2.8822723023504082E-2</v>
      </c>
      <c r="T131" s="271">
        <f t="shared" si="31"/>
        <v>2.78831506177563E-2</v>
      </c>
      <c r="U131" s="271">
        <f t="shared" si="31"/>
        <v>2.8124435202352582E-2</v>
      </c>
      <c r="V131" s="271">
        <f t="shared" si="31"/>
        <v>2.6782615132029289E-2</v>
      </c>
      <c r="W131" s="271">
        <f t="shared" si="31"/>
        <v>2.9675566099640664E-2</v>
      </c>
      <c r="X131" s="271">
        <f t="shared" si="31"/>
        <v>2.9197078267508531E-2</v>
      </c>
      <c r="Y131" s="271">
        <f t="shared" si="31"/>
        <v>3.0431961141426073E-2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255.9669817408504</v>
      </c>
      <c r="C136" s="272">
        <f t="shared" si="32"/>
        <v>227.71927191208289</v>
      </c>
      <c r="D136" s="272">
        <f t="shared" si="32"/>
        <v>209.57662639899752</v>
      </c>
      <c r="E136" s="272">
        <f t="shared" si="32"/>
        <v>222.4678463143382</v>
      </c>
      <c r="F136" s="272">
        <f t="shared" si="32"/>
        <v>199.46566922243503</v>
      </c>
      <c r="G136" s="272">
        <f t="shared" si="32"/>
        <v>202.34723347183774</v>
      </c>
      <c r="H136" s="272">
        <f t="shared" si="32"/>
        <v>204.71926899790824</v>
      </c>
      <c r="I136" s="272">
        <f t="shared" si="32"/>
        <v>191.30301946134961</v>
      </c>
      <c r="J136" s="272">
        <f t="shared" si="32"/>
        <v>199.80562844541004</v>
      </c>
      <c r="K136" s="272">
        <f t="shared" si="32"/>
        <v>174.60517497450869</v>
      </c>
      <c r="L136" s="272">
        <f t="shared" si="32"/>
        <v>175.34729396451462</v>
      </c>
      <c r="M136" s="272">
        <f t="shared" si="32"/>
        <v>169.94191693159308</v>
      </c>
      <c r="N136" s="272">
        <f t="shared" si="32"/>
        <v>183.22081699269398</v>
      </c>
      <c r="O136" s="272">
        <f t="shared" si="32"/>
        <v>289.39480915236817</v>
      </c>
      <c r="P136" s="272">
        <f t="shared" si="32"/>
        <v>177.30551549893298</v>
      </c>
      <c r="Q136" s="272">
        <f t="shared" si="32"/>
        <v>129.3952961007179</v>
      </c>
      <c r="R136" s="272">
        <f t="shared" si="32"/>
        <v>161.27019657003257</v>
      </c>
      <c r="S136" s="272">
        <f t="shared" si="32"/>
        <v>127.63627916030647</v>
      </c>
      <c r="T136" s="272">
        <f t="shared" si="32"/>
        <v>125.34245491214384</v>
      </c>
      <c r="U136" s="272">
        <f t="shared" si="32"/>
        <v>135.89080447597095</v>
      </c>
      <c r="V136" s="272">
        <f t="shared" si="32"/>
        <v>147.35052866505433</v>
      </c>
      <c r="W136" s="272">
        <f t="shared" si="32"/>
        <v>193.17048177827647</v>
      </c>
      <c r="X136" s="272">
        <f t="shared" si="32"/>
        <v>190.40319795342828</v>
      </c>
      <c r="Y136" s="272">
        <f t="shared" si="32"/>
        <v>266.99120908762495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0.40440331593817991</v>
      </c>
      <c r="C137" s="273">
        <f>IF(C$6=0,0,C$6/ISI!C$8*1000)</f>
        <v>0.34933686779090634</v>
      </c>
      <c r="D137" s="273">
        <f>IF(D$6=0,0,D$6/ISI!D$8*1000)</f>
        <v>0.35588862396360094</v>
      </c>
      <c r="E137" s="273">
        <f>IF(E$6=0,0,E$6/ISI!E$8*1000)</f>
        <v>0.33345926161231315</v>
      </c>
      <c r="F137" s="273">
        <f>IF(F$6=0,0,F$6/ISI!F$8*1000)</f>
        <v>0.23747393888935725</v>
      </c>
      <c r="G137" s="273">
        <f>IF(G$6=0,0,G$6/ISI!G$8*1000)</f>
        <v>0.28654468640572245</v>
      </c>
      <c r="H137" s="273">
        <f>IF(H$6=0,0,H$6/ISI!H$8*1000)</f>
        <v>0.27111406239007491</v>
      </c>
      <c r="I137" s="273">
        <f>IF(I$6=0,0,I$6/ISI!I$8*1000)</f>
        <v>0.22468158525577772</v>
      </c>
      <c r="J137" s="273">
        <f>IF(J$6=0,0,J$6/ISI!J$8*1000)</f>
        <v>0.23267116265530496</v>
      </c>
      <c r="K137" s="273">
        <f>IF(K$6=0,0,K$6/ISI!K$8*1000)</f>
        <v>0.21872102627607615</v>
      </c>
      <c r="L137" s="273">
        <f>IF(L$6=0,0,L$6/ISI!L$8*1000)</f>
        <v>0.21500685153172169</v>
      </c>
      <c r="M137" s="273">
        <f>IF(M$6=0,0,M$6/ISI!M$8*1000)</f>
        <v>0.20052225092659906</v>
      </c>
      <c r="N137" s="273">
        <f>IF(N$6=0,0,N$6/ISI!N$8*1000)</f>
        <v>0.26724034924023876</v>
      </c>
      <c r="O137" s="273">
        <f>IF(O$6=0,0,O$6/ISI!O$8*1000)</f>
        <v>0.51434457792084198</v>
      </c>
      <c r="P137" s="273">
        <f>IF(P$6=0,0,P$6/ISI!P$8*1000)</f>
        <v>0.3394557987546466</v>
      </c>
      <c r="Q137" s="273">
        <f>IF(Q$6=0,0,Q$6/ISI!Q$8*1000)</f>
        <v>0.22522680382607085</v>
      </c>
      <c r="R137" s="273">
        <f>IF(R$6=0,0,R$6/ISI!R$8*1000)</f>
        <v>0.31325651220179079</v>
      </c>
      <c r="S137" s="273">
        <f>IF(S$6=0,0,S$6/ISI!S$8*1000)</f>
        <v>0.23173219068320947</v>
      </c>
      <c r="T137" s="273">
        <f>IF(T$6=0,0,T$6/ISI!T$8*1000)</f>
        <v>0.2436960935782114</v>
      </c>
      <c r="U137" s="273">
        <f>IF(U$6=0,0,U$6/ISI!U$8*1000)</f>
        <v>0.25777037903575534</v>
      </c>
      <c r="V137" s="273">
        <f>IF(V$6=0,0,V$6/ISI!V$8*1000)</f>
        <v>0.27919927421511193</v>
      </c>
      <c r="W137" s="273">
        <f>IF(W$6=0,0,W$6/ISI!W$8*1000)</f>
        <v>0.34063708397403886</v>
      </c>
      <c r="X137" s="273">
        <f>IF(X$6=0,0,X$6/ISI!X$8*1000)</f>
        <v>0.35666617479789342</v>
      </c>
      <c r="Y137" s="273">
        <f>IF(Y$6=0,0,Y$6/ISI!Y$8*1000)</f>
        <v>0.51238714488392489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0.21568176850036258</v>
      </c>
      <c r="C138" s="274">
        <f>IF(C$7=0,0,C$7/ISI!C$8*1000)</f>
        <v>0.18631299615515012</v>
      </c>
      <c r="D138" s="274">
        <f>IF(D$7=0,0,D$7/ISI!D$8*1000)</f>
        <v>0.18980726611392051</v>
      </c>
      <c r="E138" s="274">
        <f>IF(E$7=0,0,E$7/ISI!E$8*1000)</f>
        <v>0.17784493952656702</v>
      </c>
      <c r="F138" s="274">
        <f>IF(F$7=0,0,F$7/ISI!F$8*1000)</f>
        <v>0.12665276740765724</v>
      </c>
      <c r="G138" s="274">
        <f>IF(G$7=0,0,G$7/ISI!G$8*1000)</f>
        <v>0.15282383274971864</v>
      </c>
      <c r="H138" s="274">
        <f>IF(H$7=0,0,H$7/ISI!H$8*1000)</f>
        <v>0.14459416660803995</v>
      </c>
      <c r="I138" s="274">
        <f>IF(I$7=0,0,I$7/ISI!I$8*1000)</f>
        <v>0.1198301788030815</v>
      </c>
      <c r="J138" s="274">
        <f>IF(J$7=0,0,J$7/ISI!J$8*1000)</f>
        <v>0.12409128674949595</v>
      </c>
      <c r="K138" s="274">
        <f>IF(K$7=0,0,K$7/ISI!K$8*1000)</f>
        <v>0.11665121401390724</v>
      </c>
      <c r="L138" s="274">
        <f>IF(L$7=0,0,L$7/ISI!L$8*1000)</f>
        <v>0.11467032081691828</v>
      </c>
      <c r="M138" s="274">
        <f>IF(M$7=0,0,M$7/ISI!M$8*1000)</f>
        <v>0.10694520049418613</v>
      </c>
      <c r="N138" s="274">
        <f>IF(N$7=0,0,N$7/ISI!N$8*1000)</f>
        <v>0.14252818626146069</v>
      </c>
      <c r="O138" s="274">
        <f>IF(O$7=0,0,O$7/ISI!O$8*1000)</f>
        <v>0.2743171082244491</v>
      </c>
      <c r="P138" s="274">
        <f>IF(P$7=0,0,P$7/ISI!P$8*1000)</f>
        <v>0.18104309266914478</v>
      </c>
      <c r="Q138" s="274">
        <f>IF(Q$7=0,0,Q$7/ISI!Q$8*1000)</f>
        <v>0.12012096204057114</v>
      </c>
      <c r="R138" s="274">
        <f>IF(R$7=0,0,R$7/ISI!R$8*1000)</f>
        <v>0.16707013984095503</v>
      </c>
      <c r="S138" s="274">
        <f>IF(S$7=0,0,S$7/ISI!S$8*1000)</f>
        <v>0.1235905016977117</v>
      </c>
      <c r="T138" s="274">
        <f>IF(T$7=0,0,T$7/ISI!T$8*1000)</f>
        <v>0.12997124990837941</v>
      </c>
      <c r="U138" s="274">
        <f>IF(U$7=0,0,U$7/ISI!U$8*1000)</f>
        <v>0.13747753548573621</v>
      </c>
      <c r="V138" s="274">
        <f>IF(V$7=0,0,V$7/ISI!V$8*1000)</f>
        <v>0.14890627958139299</v>
      </c>
      <c r="W138" s="274">
        <f>IF(W$7=0,0,W$7/ISI!W$8*1000)</f>
        <v>0.18167311145282067</v>
      </c>
      <c r="X138" s="274">
        <f>IF(X$7=0,0,X$7/ISI!X$8*1000)</f>
        <v>0.19022195989220975</v>
      </c>
      <c r="Y138" s="274">
        <f>IF(Y$7=0,0,Y$7/ISI!Y$8*1000)</f>
        <v>0.27327314393809343</v>
      </c>
      <c r="DA138" s="77"/>
    </row>
    <row r="139" spans="1:105" ht="12" customHeight="1" x14ac:dyDescent="0.25">
      <c r="A139" s="173" t="s">
        <v>93</v>
      </c>
      <c r="B139" s="274">
        <f>IF(B$8=0,0,B$8/ISI!B$8*1000)</f>
        <v>5.3920442125090666</v>
      </c>
      <c r="C139" s="274">
        <f>IF(C$8=0,0,C$8/ISI!C$8*1000)</f>
        <v>4.6578249038787538</v>
      </c>
      <c r="D139" s="274">
        <f>IF(D$8=0,0,D$8/ISI!D$8*1000)</f>
        <v>4.7451816528480109</v>
      </c>
      <c r="E139" s="274">
        <f>IF(E$8=0,0,E$8/ISI!E$8*1000)</f>
        <v>4.446123488164174</v>
      </c>
      <c r="F139" s="274">
        <f>IF(F$8=0,0,F$8/ISI!F$8*1000)</f>
        <v>3.1663191851914299</v>
      </c>
      <c r="G139" s="274">
        <f>IF(G$8=0,0,G$8/ISI!G$8*1000)</f>
        <v>3.8205958187429672</v>
      </c>
      <c r="H139" s="274">
        <f>IF(H$8=0,0,H$8/ISI!H$8*1000)</f>
        <v>3.614854165200998</v>
      </c>
      <c r="I139" s="274">
        <f>IF(I$8=0,0,I$8/ISI!I$8*1000)</f>
        <v>2.9957544700770371</v>
      </c>
      <c r="J139" s="274">
        <f>IF(J$8=0,0,J$8/ISI!J$8*1000)</f>
        <v>3.1022821687373989</v>
      </c>
      <c r="K139" s="274">
        <f>IF(K$8=0,0,K$8/ISI!K$8*1000)</f>
        <v>2.916280350347682</v>
      </c>
      <c r="L139" s="274">
        <f>IF(L$8=0,0,L$8/ISI!L$8*1000)</f>
        <v>2.8667580204229566</v>
      </c>
      <c r="M139" s="274">
        <f>IF(M$8=0,0,M$8/ISI!M$8*1000)</f>
        <v>2.673630012354653</v>
      </c>
      <c r="N139" s="274">
        <f>IF(N$8=0,0,N$8/ISI!N$8*1000)</f>
        <v>3.563204656536517</v>
      </c>
      <c r="O139" s="274">
        <f>IF(O$8=0,0,O$8/ISI!O$8*1000)</f>
        <v>6.8579277056112273</v>
      </c>
      <c r="P139" s="274">
        <f>IF(P$8=0,0,P$8/ISI!P$8*1000)</f>
        <v>4.526077316728621</v>
      </c>
      <c r="Q139" s="274">
        <f>IF(Q$8=0,0,Q$8/ISI!Q$8*1000)</f>
        <v>3.0030240510142781</v>
      </c>
      <c r="R139" s="274">
        <f>IF(R$8=0,0,R$8/ISI!R$8*1000)</f>
        <v>4.1767534960238777</v>
      </c>
      <c r="S139" s="274">
        <f>IF(S$8=0,0,S$8/ISI!S$8*1000)</f>
        <v>3.0897625424427928</v>
      </c>
      <c r="T139" s="274">
        <f>IF(T$8=0,0,T$8/ISI!T$8*1000)</f>
        <v>3.2492812477094852</v>
      </c>
      <c r="U139" s="274">
        <f>IF(U$8=0,0,U$8/ISI!U$8*1000)</f>
        <v>3.4369383871434045</v>
      </c>
      <c r="V139" s="274">
        <f>IF(V$8=0,0,V$8/ISI!V$8*1000)</f>
        <v>3.7226569895348254</v>
      </c>
      <c r="W139" s="274">
        <f>IF(W$8=0,0,W$8/ISI!W$8*1000)</f>
        <v>4.5418277863205194</v>
      </c>
      <c r="X139" s="274">
        <f>IF(X$8=0,0,X$8/ISI!X$8*1000)</f>
        <v>4.7555489973052456</v>
      </c>
      <c r="Y139" s="274">
        <f>IF(Y$8=0,0,Y$8/ISI!Y$8*1000)</f>
        <v>6.8318285984523346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0.13480110531272663</v>
      </c>
      <c r="C140" s="274">
        <f>IF(C$9=0,0,C$9/ISI!C$8*1000)</f>
        <v>0.11644562259696875</v>
      </c>
      <c r="D140" s="274">
        <f>IF(D$9=0,0,D$9/ISI!D$8*1000)</f>
        <v>0.11862954132120025</v>
      </c>
      <c r="E140" s="274">
        <f>IF(E$9=0,0,E$9/ISI!E$8*1000)</f>
        <v>0.11115308720410441</v>
      </c>
      <c r="F140" s="274">
        <f>IF(F$9=0,0,F$9/ISI!F$8*1000)</f>
        <v>7.9157979629785755E-2</v>
      </c>
      <c r="G140" s="274">
        <f>IF(G$9=0,0,G$9/ISI!G$8*1000)</f>
        <v>9.5514895468574182E-2</v>
      </c>
      <c r="H140" s="274">
        <f>IF(H$9=0,0,H$9/ISI!H$8*1000)</f>
        <v>9.0371354130024936E-2</v>
      </c>
      <c r="I140" s="274">
        <f>IF(I$9=0,0,I$9/ISI!I$8*1000)</f>
        <v>7.4893861751925903E-2</v>
      </c>
      <c r="J140" s="274">
        <f>IF(J$9=0,0,J$9/ISI!J$8*1000)</f>
        <v>7.7557054218434965E-2</v>
      </c>
      <c r="K140" s="274">
        <f>IF(K$9=0,0,K$9/ISI!K$8*1000)</f>
        <v>7.2907008758692021E-2</v>
      </c>
      <c r="L140" s="274">
        <f>IF(L$9=0,0,L$9/ISI!L$8*1000)</f>
        <v>7.1668950510573898E-2</v>
      </c>
      <c r="M140" s="274">
        <f>IF(M$9=0,0,M$9/ISI!M$8*1000)</f>
        <v>6.6840750308866312E-2</v>
      </c>
      <c r="N140" s="274">
        <f>IF(N$9=0,0,N$9/ISI!N$8*1000)</f>
        <v>8.908011641341293E-2</v>
      </c>
      <c r="O140" s="274">
        <f>IF(O$9=0,0,O$9/ISI!O$8*1000)</f>
        <v>0.17144819264028063</v>
      </c>
      <c r="P140" s="274">
        <f>IF(P$9=0,0,P$9/ISI!P$8*1000)</f>
        <v>0.1131519329182155</v>
      </c>
      <c r="Q140" s="274">
        <f>IF(Q$9=0,0,Q$9/ISI!Q$8*1000)</f>
        <v>7.5075601275356937E-2</v>
      </c>
      <c r="R140" s="274">
        <f>IF(R$9=0,0,R$9/ISI!R$8*1000)</f>
        <v>0.10441883740059692</v>
      </c>
      <c r="S140" s="274">
        <f>IF(S$9=0,0,S$9/ISI!S$8*1000)</f>
        <v>7.7244063561069845E-2</v>
      </c>
      <c r="T140" s="274">
        <f>IF(T$9=0,0,T$9/ISI!T$8*1000)</f>
        <v>8.1232031192737156E-2</v>
      </c>
      <c r="U140" s="274">
        <f>IF(U$9=0,0,U$9/ISI!U$8*1000)</f>
        <v>8.5923459678585126E-2</v>
      </c>
      <c r="V140" s="274">
        <f>IF(V$9=0,0,V$9/ISI!V$8*1000)</f>
        <v>9.3066424738370679E-2</v>
      </c>
      <c r="W140" s="274">
        <f>IF(W$9=0,0,W$9/ISI!W$8*1000)</f>
        <v>0.11354569465801295</v>
      </c>
      <c r="X140" s="274">
        <f>IF(X$9=0,0,X$9/ISI!X$8*1000)</f>
        <v>0.11888872493263113</v>
      </c>
      <c r="Y140" s="274">
        <f>IF(Y$9=0,0,Y$9/ISI!Y$8*1000)</f>
        <v>0.17079571496130833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0.30669043416463537</v>
      </c>
      <c r="C141" s="275">
        <f>IF(C$10=0,0,C$10/ISI!C$8*1000)</f>
        <v>0.27352263836130836</v>
      </c>
      <c r="D141" s="275">
        <f>IF(D$10=0,0,D$10/ISI!D$8*1000)</f>
        <v>0.2677296679018365</v>
      </c>
      <c r="E141" s="275">
        <f>IF(E$10=0,0,E$10/ISI!E$8*1000)</f>
        <v>0.251920928634426</v>
      </c>
      <c r="F141" s="275">
        <f>IF(F$10=0,0,F$10/ISI!F$8*1000)</f>
        <v>0.17174627643523788</v>
      </c>
      <c r="G141" s="275">
        <f>IF(G$10=0,0,G$10/ISI!G$8*1000)</f>
        <v>0.20269683960272719</v>
      </c>
      <c r="H141" s="275">
        <f>IF(H$10=0,0,H$10/ISI!H$8*1000)</f>
        <v>0.19510330669783826</v>
      </c>
      <c r="I141" s="275">
        <f>IF(I$10=0,0,I$10/ISI!I$8*1000)</f>
        <v>0.16312355902711731</v>
      </c>
      <c r="J141" s="275">
        <f>IF(J$10=0,0,J$10/ISI!J$8*1000)</f>
        <v>0.1685690498820048</v>
      </c>
      <c r="K141" s="275">
        <f>IF(K$10=0,0,K$10/ISI!K$8*1000)</f>
        <v>0.15220480486280111</v>
      </c>
      <c r="L141" s="275">
        <f>IF(L$10=0,0,L$10/ISI!L$8*1000)</f>
        <v>0.14807856910998951</v>
      </c>
      <c r="M141" s="275">
        <f>IF(M$10=0,0,M$10/ISI!M$8*1000)</f>
        <v>0.13946598179037162</v>
      </c>
      <c r="N141" s="275">
        <f>IF(N$10=0,0,N$10/ISI!N$8*1000)</f>
        <v>0.18283196126521076</v>
      </c>
      <c r="O141" s="275">
        <f>IF(O$10=0,0,O$10/ISI!O$8*1000)</f>
        <v>0.35425601763237835</v>
      </c>
      <c r="P141" s="275">
        <f>IF(P$10=0,0,P$10/ISI!P$8*1000)</f>
        <v>0.22810698615555053</v>
      </c>
      <c r="Q141" s="275">
        <f>IF(Q$10=0,0,Q$10/ISI!Q$8*1000)</f>
        <v>0.15175126671130226</v>
      </c>
      <c r="R141" s="275">
        <f>IF(R$10=0,0,R$10/ISI!R$8*1000)</f>
        <v>0.2104806167332661</v>
      </c>
      <c r="S141" s="275">
        <f>IF(S$10=0,0,S$10/ISI!S$8*1000)</f>
        <v>0.17865668140589458</v>
      </c>
      <c r="T141" s="275">
        <f>IF(T$10=0,0,T$10/ISI!T$8*1000)</f>
        <v>0.17634959074932521</v>
      </c>
      <c r="U141" s="275">
        <f>IF(U$10=0,0,U$10/ISI!U$8*1000)</f>
        <v>0.19081956564183747</v>
      </c>
      <c r="V141" s="275">
        <f>IF(V$10=0,0,V$10/ISI!V$8*1000)</f>
        <v>0.23517854935459728</v>
      </c>
      <c r="W141" s="275">
        <f>IF(W$10=0,0,W$10/ISI!W$8*1000)</f>
        <v>0.30037834034558247</v>
      </c>
      <c r="X141" s="275">
        <f>IF(X$10=0,0,X$10/ISI!X$8*1000)</f>
        <v>0.62271686268255555</v>
      </c>
      <c r="Y141" s="275">
        <f>IF(Y$10=0,0,Y$10/ISI!Y$8*1000)</f>
        <v>1.4190721725574331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45.994276512068474</v>
      </c>
      <c r="C142" s="276">
        <f>IF(C$16=0,0,C$16/ISI!C$8*1000)</f>
        <v>37.514735434383624</v>
      </c>
      <c r="D142" s="276">
        <f>IF(D$16=0,0,D$16/ISI!D$8*1000)</f>
        <v>33.850611187555621</v>
      </c>
      <c r="E142" s="276">
        <f>IF(E$16=0,0,E$16/ISI!E$8*1000)</f>
        <v>35.515627836056055</v>
      </c>
      <c r="F142" s="276">
        <f>IF(F$16=0,0,F$16/ISI!F$8*1000)</f>
        <v>35.668234230561971</v>
      </c>
      <c r="G142" s="276">
        <f>IF(G$16=0,0,G$16/ISI!G$8*1000)</f>
        <v>35.693821989127855</v>
      </c>
      <c r="H142" s="276">
        <f>IF(H$16=0,0,H$16/ISI!H$8*1000)</f>
        <v>39.417094296672488</v>
      </c>
      <c r="I142" s="276">
        <f>IF(I$16=0,0,I$16/ISI!I$8*1000)</f>
        <v>37.632061762616623</v>
      </c>
      <c r="J142" s="276">
        <f>IF(J$16=0,0,J$16/ISI!J$8*1000)</f>
        <v>39.450056188538824</v>
      </c>
      <c r="K142" s="276">
        <f>IF(K$16=0,0,K$16/ISI!K$8*1000)</f>
        <v>37.419519033101409</v>
      </c>
      <c r="L142" s="276">
        <f>IF(L$16=0,0,L$16/ISI!L$8*1000)</f>
        <v>39.049726541537204</v>
      </c>
      <c r="M142" s="276">
        <f>IF(M$16=0,0,M$16/ISI!M$8*1000)</f>
        <v>38.175764933903601</v>
      </c>
      <c r="N142" s="276">
        <f>IF(N$16=0,0,N$16/ISI!N$8*1000)</f>
        <v>38.257950147848746</v>
      </c>
      <c r="O142" s="276">
        <f>IF(O$16=0,0,O$16/ISI!O$8*1000)</f>
        <v>51.981796781963425</v>
      </c>
      <c r="P142" s="276">
        <f>IF(P$16=0,0,P$16/ISI!P$8*1000)</f>
        <v>27.985786755989086</v>
      </c>
      <c r="Q142" s="276">
        <f>IF(Q$16=0,0,Q$16/ISI!Q$8*1000)</f>
        <v>20.965445003784215</v>
      </c>
      <c r="R142" s="276">
        <f>IF(R$16=0,0,R$16/ISI!R$8*1000)</f>
        <v>23.681559106524478</v>
      </c>
      <c r="S142" s="276">
        <f>IF(S$16=0,0,S$16/ISI!S$8*1000)</f>
        <v>18.819130768421434</v>
      </c>
      <c r="T142" s="276">
        <f>IF(T$16=0,0,T$16/ISI!T$8*1000)</f>
        <v>17.992746465312944</v>
      </c>
      <c r="U142" s="276">
        <f>IF(U$16=0,0,U$16/ISI!U$8*1000)</f>
        <v>19.384201176404819</v>
      </c>
      <c r="V142" s="276">
        <f>IF(V$16=0,0,V$16/ISI!V$8*1000)</f>
        <v>20.055115480105179</v>
      </c>
      <c r="W142" s="276">
        <f>IF(W$16=0,0,W$16/ISI!W$8*1000)</f>
        <v>27.199849886762575</v>
      </c>
      <c r="X142" s="276">
        <f>IF(X$16=0,0,X$16/ISI!X$8*1000)</f>
        <v>24.247426258200434</v>
      </c>
      <c r="Y142" s="276">
        <f>IF(Y$16=0,0,Y$16/ISI!Y$8*1000)</f>
        <v>31.392540208631747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96.937448150255733</v>
      </c>
      <c r="C143" s="276">
        <f>IF(C$22=0,0,C$22/ISI!C$8*1000)</f>
        <v>92.549234777010597</v>
      </c>
      <c r="D143" s="276">
        <f>IF(D$22=0,0,D$22/ISI!D$8*1000)</f>
        <v>79.858219203587197</v>
      </c>
      <c r="E143" s="276">
        <f>IF(E$22=0,0,E$22/ISI!E$8*1000)</f>
        <v>95.384437302157153</v>
      </c>
      <c r="F143" s="276">
        <f>IF(F$22=0,0,F$22/ISI!F$8*1000)</f>
        <v>96.299081675527887</v>
      </c>
      <c r="G143" s="276">
        <f>IF(G$22=0,0,G$22/ISI!G$8*1000)</f>
        <v>85.462321012964381</v>
      </c>
      <c r="H143" s="276">
        <f>IF(H$22=0,0,H$22/ISI!H$8*1000)</f>
        <v>88.874660004045495</v>
      </c>
      <c r="I143" s="276">
        <f>IF(I$22=0,0,I$22/ISI!I$8*1000)</f>
        <v>90.080565118321729</v>
      </c>
      <c r="J143" s="276">
        <f>IF(J$22=0,0,J$22/ISI!J$8*1000)</f>
        <v>93.313525430622903</v>
      </c>
      <c r="K143" s="276">
        <f>IF(K$22=0,0,K$22/ISI!K$8*1000)</f>
        <v>72.527598494918664</v>
      </c>
      <c r="L143" s="276">
        <f>IF(L$22=0,0,L$22/ISI!L$8*1000)</f>
        <v>75.826000801156354</v>
      </c>
      <c r="M143" s="276">
        <f>IF(M$22=0,0,M$22/ISI!M$8*1000)</f>
        <v>74.84348767588547</v>
      </c>
      <c r="N143" s="276">
        <f>IF(N$22=0,0,N$22/ISI!N$8*1000)</f>
        <v>74.637843945628376</v>
      </c>
      <c r="O143" s="276">
        <f>IF(O$22=0,0,O$22/ISI!O$8*1000)</f>
        <v>100.23557408593587</v>
      </c>
      <c r="P143" s="276">
        <f>IF(P$22=0,0,P$22/ISI!P$8*1000)</f>
        <v>57.398823375883566</v>
      </c>
      <c r="Q143" s="276">
        <f>IF(Q$22=0,0,Q$22/ISI!Q$8*1000)</f>
        <v>46.688312693705534</v>
      </c>
      <c r="R143" s="276">
        <f>IF(R$22=0,0,R$22/ISI!R$8*1000)</f>
        <v>51.107315967986381</v>
      </c>
      <c r="S143" s="276">
        <f>IF(S$22=0,0,S$22/ISI!S$8*1000)</f>
        <v>42.372581144012663</v>
      </c>
      <c r="T143" s="276">
        <f>IF(T$22=0,0,T$22/ISI!T$8*1000)</f>
        <v>40.255147134952828</v>
      </c>
      <c r="U143" s="276">
        <f>IF(U$22=0,0,U$22/ISI!U$8*1000)</f>
        <v>43.087445839572879</v>
      </c>
      <c r="V143" s="276">
        <f>IF(V$22=0,0,V$22/ISI!V$8*1000)</f>
        <v>44.946219958975014</v>
      </c>
      <c r="W143" s="276">
        <f>IF(W$22=0,0,W$22/ISI!W$8*1000)</f>
        <v>57.621108467188648</v>
      </c>
      <c r="X143" s="276">
        <f>IF(X$22=0,0,X$22/ISI!X$8*1000)</f>
        <v>52.900461699730478</v>
      </c>
      <c r="Y143" s="276">
        <f>IF(Y$22=0,0,Y$22/ISI!Y$8*1000)</f>
        <v>62.790030563994115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73.292605887863857</v>
      </c>
      <c r="C144" s="276">
        <f>IF(C$28=0,0,C$28/ISI!C$8*1000)</f>
        <v>63.470644145410027</v>
      </c>
      <c r="D144" s="276">
        <f>IF(D$28=0,0,D$28/ISI!D$8*1000)</f>
        <v>62.126391366989829</v>
      </c>
      <c r="E144" s="276">
        <f>IF(E$28=0,0,E$28/ISI!E$8*1000)</f>
        <v>58.457989839274411</v>
      </c>
      <c r="F144" s="276">
        <f>IF(F$28=0,0,F$28/ISI!F$8*1000)</f>
        <v>39.853545067523008</v>
      </c>
      <c r="G144" s="276">
        <f>IF(G$28=0,0,G$28/ISI!G$8*1000)</f>
        <v>47.035591104636843</v>
      </c>
      <c r="H144" s="276">
        <f>IF(H$28=0,0,H$28/ISI!H$8*1000)</f>
        <v>45.273519680859394</v>
      </c>
      <c r="I144" s="276">
        <f>IF(I$28=0,0,I$28/ISI!I$8*1000)</f>
        <v>37.852652448703232</v>
      </c>
      <c r="J144" s="276">
        <f>IF(J$28=0,0,J$28/ISI!J$8*1000)</f>
        <v>39.116272945779222</v>
      </c>
      <c r="K144" s="276">
        <f>IF(K$28=0,0,K$28/ISI!K$8*1000)</f>
        <v>35.318966885320066</v>
      </c>
      <c r="L144" s="276">
        <f>IF(L$28=0,0,L$28/ISI!L$8*1000)</f>
        <v>34.361478164474853</v>
      </c>
      <c r="M144" s="276">
        <f>IF(M$28=0,0,M$28/ISI!M$8*1000)</f>
        <v>32.362936222170802</v>
      </c>
      <c r="N144" s="276">
        <f>IF(N$28=0,0,N$28/ISI!N$8*1000)</f>
        <v>42.42596671849418</v>
      </c>
      <c r="O144" s="276">
        <f>IF(O$28=0,0,O$28/ISI!O$8*1000)</f>
        <v>82.204740953886002</v>
      </c>
      <c r="P144" s="276">
        <f>IF(P$28=0,0,P$28/ISI!P$8*1000)</f>
        <v>52.931989220709966</v>
      </c>
      <c r="Q144" s="276">
        <f>IF(Q$28=0,0,Q$28/ISI!Q$8*1000)</f>
        <v>35.213723828318955</v>
      </c>
      <c r="R144" s="276">
        <f>IF(R$28=0,0,R$28/ISI!R$8*1000)</f>
        <v>48.841808503384705</v>
      </c>
      <c r="S144" s="276">
        <f>IF(S$28=0,0,S$28/ISI!S$8*1000)</f>
        <v>36.422131139981268</v>
      </c>
      <c r="T144" s="276">
        <f>IF(T$28=0,0,T$28/ISI!T$8*1000)</f>
        <v>38.12187928457972</v>
      </c>
      <c r="U144" s="276">
        <f>IF(U$28=0,0,U$28/ISI!U$8*1000)</f>
        <v>40.439842522245755</v>
      </c>
      <c r="V144" s="276">
        <f>IF(V$28=0,0,V$28/ISI!V$8*1000)</f>
        <v>43.832266789137009</v>
      </c>
      <c r="W144" s="276">
        <f>IF(W$28=0,0,W$28/ISI!W$8*1000)</f>
        <v>53.234226521679439</v>
      </c>
      <c r="X144" s="276">
        <f>IF(X$28=0,0,X$28/ISI!X$8*1000)</f>
        <v>55.583157880120545</v>
      </c>
      <c r="Y144" s="276">
        <f>IF(Y$28=0,0,Y$28/ISI!Y$8*1000)</f>
        <v>78.898594077672399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33.289030354237362</v>
      </c>
      <c r="C145" s="277">
        <f>IF(C$35=0,0,C$35/ISI!C$8*1000)</f>
        <v>28.601214526495554</v>
      </c>
      <c r="D145" s="277">
        <f>IF(D$35=0,0,D$35/ISI!D$8*1000)</f>
        <v>28.064167888716295</v>
      </c>
      <c r="E145" s="277">
        <f>IF(E$35=0,0,E$35/ISI!E$8*1000)</f>
        <v>27.789289631709007</v>
      </c>
      <c r="F145" s="277">
        <f>IF(F$35=0,0,F$35/ISI!F$8*1000)</f>
        <v>23.86345810126868</v>
      </c>
      <c r="G145" s="277">
        <f>IF(G$35=0,0,G$35/ISI!G$8*1000)</f>
        <v>29.597323292138945</v>
      </c>
      <c r="H145" s="277">
        <f>IF(H$35=0,0,H$35/ISI!H$8*1000)</f>
        <v>26.837957961303886</v>
      </c>
      <c r="I145" s="277">
        <f>IF(I$35=0,0,I$35/ISI!I$8*1000)</f>
        <v>22.159456476793078</v>
      </c>
      <c r="J145" s="277">
        <f>IF(J$35=0,0,J$35/ISI!J$8*1000)</f>
        <v>24.220603158226439</v>
      </c>
      <c r="K145" s="277">
        <f>IF(K$35=0,0,K$35/ISI!K$8*1000)</f>
        <v>25.862326156909411</v>
      </c>
      <c r="L145" s="277">
        <f>IF(L$35=0,0,L$35/ISI!L$8*1000)</f>
        <v>22.693905744954051</v>
      </c>
      <c r="M145" s="277">
        <f>IF(M$35=0,0,M$35/ISI!M$8*1000)</f>
        <v>21.372323903758502</v>
      </c>
      <c r="N145" s="277">
        <f>IF(N$35=0,0,N$35/ISI!N$8*1000)</f>
        <v>23.65417091100586</v>
      </c>
      <c r="O145" s="277">
        <f>IF(O$35=0,0,O$35/ISI!O$8*1000)</f>
        <v>46.800403728553725</v>
      </c>
      <c r="P145" s="277">
        <f>IF(P$35=0,0,P$35/ISI!P$8*1000)</f>
        <v>33.601081019124166</v>
      </c>
      <c r="Q145" s="277">
        <f>IF(Q$35=0,0,Q$35/ISI!Q$8*1000)</f>
        <v>22.952615890041606</v>
      </c>
      <c r="R145" s="277">
        <f>IF(R$35=0,0,R$35/ISI!R$8*1000)</f>
        <v>32.667533389936516</v>
      </c>
      <c r="S145" s="277">
        <f>IF(S$35=0,0,S$35/ISI!S$8*1000)</f>
        <v>26.321450128100434</v>
      </c>
      <c r="T145" s="277">
        <f>IF(T$35=0,0,T$35/ISI!T$8*1000)</f>
        <v>25.092151814160204</v>
      </c>
      <c r="U145" s="277">
        <f>IF(U$35=0,0,U$35/ISI!U$8*1000)</f>
        <v>28.870385610762188</v>
      </c>
      <c r="V145" s="277">
        <f>IF(V$35=0,0,V$35/ISI!V$8*1000)</f>
        <v>34.03791891941281</v>
      </c>
      <c r="W145" s="277">
        <f>IF(W$35=0,0,W$35/ISI!W$8*1000)</f>
        <v>49.637234885894827</v>
      </c>
      <c r="X145" s="277">
        <f>IF(X$35=0,0,X$35/ISI!X$8*1000)</f>
        <v>51.62810939576628</v>
      </c>
      <c r="Y145" s="277">
        <f>IF(Y$35=0,0,Y$35/ISI!Y$8*1000)</f>
        <v>84.702687462533646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118.52075469158262</v>
      </c>
      <c r="C147" s="272">
        <f t="shared" si="33"/>
        <v>109.13492615162633</v>
      </c>
      <c r="D147" s="272">
        <f t="shared" si="33"/>
        <v>102.87756520912912</v>
      </c>
      <c r="E147" s="272">
        <f t="shared" si="33"/>
        <v>107.32638194679336</v>
      </c>
      <c r="F147" s="272">
        <f t="shared" si="33"/>
        <v>99.342412912743086</v>
      </c>
      <c r="G147" s="272">
        <f t="shared" si="33"/>
        <v>100.35469282260621</v>
      </c>
      <c r="H147" s="272">
        <f t="shared" si="33"/>
        <v>101.18574881361312</v>
      </c>
      <c r="I147" s="272">
        <f t="shared" si="33"/>
        <v>96.431004079472586</v>
      </c>
      <c r="J147" s="272">
        <f t="shared" si="33"/>
        <v>99.458871905614998</v>
      </c>
      <c r="K147" s="272">
        <f t="shared" si="33"/>
        <v>90.350723337157149</v>
      </c>
      <c r="L147" s="272">
        <f t="shared" si="33"/>
        <v>90.62109809102715</v>
      </c>
      <c r="M147" s="272">
        <f t="shared" si="33"/>
        <v>88.642946410071616</v>
      </c>
      <c r="N147" s="272">
        <f t="shared" si="33"/>
        <v>93.447942915031661</v>
      </c>
      <c r="O147" s="272">
        <f t="shared" si="33"/>
        <v>129.10962528756608</v>
      </c>
      <c r="P147" s="272">
        <f t="shared" si="33"/>
        <v>91.309040221423089</v>
      </c>
      <c r="Q147" s="272">
        <f t="shared" si="33"/>
        <v>73.124712600528412</v>
      </c>
      <c r="R147" s="272">
        <f t="shared" si="33"/>
        <v>85.490459568918737</v>
      </c>
      <c r="S147" s="272">
        <f t="shared" si="33"/>
        <v>72.441437749883519</v>
      </c>
      <c r="T147" s="272">
        <f t="shared" si="33"/>
        <v>71.516140009638875</v>
      </c>
      <c r="U147" s="272">
        <f t="shared" si="33"/>
        <v>75.742935249322315</v>
      </c>
      <c r="V147" s="272">
        <f t="shared" si="33"/>
        <v>80.234361237954545</v>
      </c>
      <c r="W147" s="272">
        <f t="shared" si="33"/>
        <v>97.268312320232738</v>
      </c>
      <c r="X147" s="272">
        <f t="shared" si="33"/>
        <v>96.26883298002565</v>
      </c>
      <c r="Y147" s="272">
        <f t="shared" si="33"/>
        <v>123.01600812948189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0.22904314385185473</v>
      </c>
      <c r="C148" s="273">
        <f>IF(C$55=0,0,C$55/ISI!C$9*1000)</f>
        <v>0.21187686880229525</v>
      </c>
      <c r="D148" s="273">
        <f>IF(D$55=0,0,D$55/ISI!D$9*1000)</f>
        <v>0.20749501435810136</v>
      </c>
      <c r="E148" s="273">
        <f>IF(E$55=0,0,E$55/ISI!E$9*1000)</f>
        <v>0.21118153696072584</v>
      </c>
      <c r="F148" s="273">
        <f>IF(F$55=0,0,F$55/ISI!F$9*1000)</f>
        <v>0.18264887589881973</v>
      </c>
      <c r="G148" s="273">
        <f>IF(G$55=0,0,G$55/ISI!G$9*1000)</f>
        <v>0.19093367622070986</v>
      </c>
      <c r="H148" s="273">
        <f>IF(H$55=0,0,H$55/ISI!H$9*1000)</f>
        <v>0.187790709096708</v>
      </c>
      <c r="I148" s="273">
        <f>IF(I$55=0,0,I$55/ISI!I$9*1000)</f>
        <v>0.17360757302648491</v>
      </c>
      <c r="J148" s="273">
        <f>IF(J$55=0,0,J$55/ISI!J$9*1000)</f>
        <v>0.17710007843795073</v>
      </c>
      <c r="K148" s="273">
        <f>IF(K$55=0,0,K$55/ISI!K$9*1000)</f>
        <v>0.16048370335897708</v>
      </c>
      <c r="L148" s="273">
        <f>IF(L$55=0,0,L$55/ISI!L$9*1000)</f>
        <v>0.16270661001129064</v>
      </c>
      <c r="M148" s="273">
        <f>IF(M$55=0,0,M$55/ISI!M$9*1000)</f>
        <v>0.15667627055253158</v>
      </c>
      <c r="N148" s="273">
        <f>IF(N$55=0,0,N$55/ISI!N$9*1000)</f>
        <v>0.18079884902149199</v>
      </c>
      <c r="O148" s="273">
        <f>IF(O$55=0,0,O$55/ISI!O$9*1000)</f>
        <v>0.26171138109021358</v>
      </c>
      <c r="P148" s="273">
        <f>IF(P$55=0,0,P$55/ISI!P$9*1000)</f>
        <v>0.18880139359964682</v>
      </c>
      <c r="Q148" s="273">
        <f>IF(Q$55=0,0,Q$55/ISI!Q$9*1000)</f>
        <v>0.14768593672360453</v>
      </c>
      <c r="R148" s="273">
        <f>IF(R$55=0,0,R$55/ISI!R$9*1000)</f>
        <v>0.17700961826413877</v>
      </c>
      <c r="S148" s="273">
        <f>IF(S$55=0,0,S$55/ISI!S$9*1000)</f>
        <v>0.14580716157650184</v>
      </c>
      <c r="T148" s="273">
        <f>IF(T$55=0,0,T$55/ISI!T$9*1000)</f>
        <v>0.14867265570335678</v>
      </c>
      <c r="U148" s="273">
        <f>IF(U$55=0,0,U$55/ISI!U$9*1000)</f>
        <v>0.15448338351686763</v>
      </c>
      <c r="V148" s="273">
        <f>IF(V$55=0,0,V$55/ISI!V$9*1000)</f>
        <v>0.1618146014390866</v>
      </c>
      <c r="W148" s="273">
        <f>IF(W$55=0,0,W$55/ISI!W$9*1000)</f>
        <v>0.18646012255996436</v>
      </c>
      <c r="X148" s="273">
        <f>IF(X$55=0,0,X$55/ISI!X$9*1000)</f>
        <v>0.1882495372585814</v>
      </c>
      <c r="Y148" s="273">
        <f>IF(Y$55=0,0,Y$55/ISI!Y$9*1000)</f>
        <v>0.23656333415597969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0.16923861318189964</v>
      </c>
      <c r="C149" s="274">
        <f>IF(C$56=0,0,C$56/ISI!C$9*1000)</f>
        <v>0.15655455491222461</v>
      </c>
      <c r="D149" s="274">
        <f>IF(D$56=0,0,D$56/ISI!D$9*1000)</f>
        <v>0.15331682879290459</v>
      </c>
      <c r="E149" s="274">
        <f>IF(E$56=0,0,E$56/ISI!E$9*1000)</f>
        <v>0.15604077836083161</v>
      </c>
      <c r="F149" s="274">
        <f>IF(F$56=0,0,F$56/ISI!F$9*1000)</f>
        <v>0.13495816524568208</v>
      </c>
      <c r="G149" s="274">
        <f>IF(G$56=0,0,G$56/ISI!G$9*1000)</f>
        <v>0.14107975480032306</v>
      </c>
      <c r="H149" s="274">
        <f>IF(H$56=0,0,H$56/ISI!H$9*1000)</f>
        <v>0.13875743513426739</v>
      </c>
      <c r="I149" s="274">
        <f>IF(I$56=0,0,I$56/ISI!I$9*1000)</f>
        <v>0.12827760046762801</v>
      </c>
      <c r="J149" s="274">
        <f>IF(J$56=0,0,J$56/ISI!J$9*1000)</f>
        <v>0.13085819188995437</v>
      </c>
      <c r="K149" s="274">
        <f>IF(K$56=0,0,K$56/ISI!K$9*1000)</f>
        <v>0.11858045142942933</v>
      </c>
      <c r="L149" s="274">
        <f>IF(L$56=0,0,L$56/ISI!L$9*1000)</f>
        <v>0.12022294389937936</v>
      </c>
      <c r="M149" s="274">
        <f>IF(M$56=0,0,M$56/ISI!M$9*1000)</f>
        <v>0.1157671620329002</v>
      </c>
      <c r="N149" s="274">
        <f>IF(N$56=0,0,N$56/ISI!N$9*1000)</f>
        <v>0.13359119141794462</v>
      </c>
      <c r="O149" s="274">
        <f>IF(O$56=0,0,O$56/ISI!O$9*1000)</f>
        <v>0.19337697887292038</v>
      </c>
      <c r="P149" s="274">
        <f>IF(P$56=0,0,P$56/ISI!P$9*1000)</f>
        <v>0.13950422388666264</v>
      </c>
      <c r="Q149" s="274">
        <f>IF(Q$56=0,0,Q$56/ISI!Q$9*1000)</f>
        <v>0.10912425797708601</v>
      </c>
      <c r="R149" s="274">
        <f>IF(R$56=0,0,R$56/ISI!R$9*1000)</f>
        <v>0.13079135140694897</v>
      </c>
      <c r="S149" s="274">
        <f>IF(S$56=0,0,S$56/ISI!S$9*1000)</f>
        <v>0.10773604222424107</v>
      </c>
      <c r="T149" s="274">
        <f>IF(T$56=0,0,T$56/ISI!T$9*1000)</f>
        <v>0.10985333874730779</v>
      </c>
      <c r="U149" s="274">
        <f>IF(U$56=0,0,U$56/ISI!U$9*1000)</f>
        <v>0.11414685087868222</v>
      </c>
      <c r="V149" s="274">
        <f>IF(V$56=0,0,V$56/ISI!V$9*1000)</f>
        <v>0.11956384408452611</v>
      </c>
      <c r="W149" s="274">
        <f>IF(W$56=0,0,W$56/ISI!W$9*1000)</f>
        <v>0.13777427267670592</v>
      </c>
      <c r="X149" s="274">
        <f>IF(X$56=0,0,X$56/ISI!X$9*1000)</f>
        <v>0.13909646052703131</v>
      </c>
      <c r="Y149" s="274">
        <f>IF(Y$56=0,0,Y$56/ISI!Y$9*1000)</f>
        <v>0.17479523695387017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4.2309653295474927</v>
      </c>
      <c r="C150" s="274">
        <f>IF(C$57=0,0,C$57/ISI!C$9*1000)</f>
        <v>3.9138638728056137</v>
      </c>
      <c r="D150" s="274">
        <f>IF(D$57=0,0,D$57/ISI!D$9*1000)</f>
        <v>3.8329207198226158</v>
      </c>
      <c r="E150" s="274">
        <f>IF(E$57=0,0,E$57/ISI!E$9*1000)</f>
        <v>3.9010194590207896</v>
      </c>
      <c r="F150" s="274">
        <f>IF(F$57=0,0,F$57/ISI!F$9*1000)</f>
        <v>3.3739541311420518</v>
      </c>
      <c r="G150" s="274">
        <f>IF(G$57=0,0,G$57/ISI!G$9*1000)</f>
        <v>3.526993870008075</v>
      </c>
      <c r="H150" s="274">
        <f>IF(H$57=0,0,H$57/ISI!H$9*1000)</f>
        <v>3.4689358783566848</v>
      </c>
      <c r="I150" s="274">
        <f>IF(I$57=0,0,I$57/ISI!I$9*1000)</f>
        <v>3.2069400116907021</v>
      </c>
      <c r="J150" s="274">
        <f>IF(J$57=0,0,J$57/ISI!J$9*1000)</f>
        <v>3.2714547972488597</v>
      </c>
      <c r="K150" s="274">
        <f>IF(K$57=0,0,K$57/ISI!K$9*1000)</f>
        <v>2.9645112857357323</v>
      </c>
      <c r="L150" s="274">
        <f>IF(L$57=0,0,L$57/ISI!L$9*1000)</f>
        <v>3.005573597484485</v>
      </c>
      <c r="M150" s="274">
        <f>IF(M$57=0,0,M$57/ISI!M$9*1000)</f>
        <v>2.8941790508225043</v>
      </c>
      <c r="N150" s="274">
        <f>IF(N$57=0,0,N$57/ISI!N$9*1000)</f>
        <v>3.3397797854486164</v>
      </c>
      <c r="O150" s="274">
        <f>IF(O$57=0,0,O$57/ISI!O$9*1000)</f>
        <v>4.8344244718230094</v>
      </c>
      <c r="P150" s="274">
        <f>IF(P$57=0,0,P$57/ISI!P$9*1000)</f>
        <v>3.4876055971665649</v>
      </c>
      <c r="Q150" s="274">
        <f>IF(Q$57=0,0,Q$57/ISI!Q$9*1000)</f>
        <v>2.7281064494271501</v>
      </c>
      <c r="R150" s="274">
        <f>IF(R$57=0,0,R$57/ISI!R$9*1000)</f>
        <v>3.2697837851737259</v>
      </c>
      <c r="S150" s="274">
        <f>IF(S$57=0,0,S$57/ISI!S$9*1000)</f>
        <v>2.6934010556060262</v>
      </c>
      <c r="T150" s="274">
        <f>IF(T$57=0,0,T$57/ISI!T$9*1000)</f>
        <v>2.7463334686826952</v>
      </c>
      <c r="U150" s="274">
        <f>IF(U$57=0,0,U$57/ISI!U$9*1000)</f>
        <v>2.8536712719670558</v>
      </c>
      <c r="V150" s="274">
        <f>IF(V$57=0,0,V$57/ISI!V$9*1000)</f>
        <v>2.9890961021131517</v>
      </c>
      <c r="W150" s="274">
        <f>IF(W$57=0,0,W$57/ISI!W$9*1000)</f>
        <v>3.4443568169176486</v>
      </c>
      <c r="X150" s="274">
        <f>IF(X$57=0,0,X$57/ISI!X$9*1000)</f>
        <v>3.4774115131757815</v>
      </c>
      <c r="Y150" s="274">
        <f>IF(Y$57=0,0,Y$57/ISI!Y$9*1000)</f>
        <v>4.3698809238467531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0.10577413323868734</v>
      </c>
      <c r="C151" s="274">
        <f>IF(C$58=0,0,C$58/ISI!C$9*1000)</f>
        <v>9.7846596820140422E-2</v>
      </c>
      <c r="D151" s="274">
        <f>IF(D$58=0,0,D$58/ISI!D$9*1000)</f>
        <v>9.5823017995565404E-2</v>
      </c>
      <c r="E151" s="274">
        <f>IF(E$58=0,0,E$58/ISI!E$9*1000)</f>
        <v>9.7525486475519771E-2</v>
      </c>
      <c r="F151" s="274">
        <f>IF(F$58=0,0,F$58/ISI!F$9*1000)</f>
        <v>8.4348853278551336E-2</v>
      </c>
      <c r="G151" s="274">
        <f>IF(G$58=0,0,G$58/ISI!G$9*1000)</f>
        <v>8.8174846750201902E-2</v>
      </c>
      <c r="H151" s="274">
        <f>IF(H$58=0,0,H$58/ISI!H$9*1000)</f>
        <v>8.6723396958917134E-2</v>
      </c>
      <c r="I151" s="274">
        <f>IF(I$58=0,0,I$58/ISI!I$9*1000)</f>
        <v>8.0173500292267538E-2</v>
      </c>
      <c r="J151" s="274">
        <f>IF(J$58=0,0,J$58/ISI!J$9*1000)</f>
        <v>8.1786369931221528E-2</v>
      </c>
      <c r="K151" s="274">
        <f>IF(K$58=0,0,K$58/ISI!K$9*1000)</f>
        <v>7.4112782143393341E-2</v>
      </c>
      <c r="L151" s="274">
        <f>IF(L$58=0,0,L$58/ISI!L$9*1000)</f>
        <v>7.5139339937112137E-2</v>
      </c>
      <c r="M151" s="274">
        <f>IF(M$58=0,0,M$58/ISI!M$9*1000)</f>
        <v>7.2354476270562615E-2</v>
      </c>
      <c r="N151" s="274">
        <f>IF(N$58=0,0,N$58/ISI!N$9*1000)</f>
        <v>8.3494494636215458E-2</v>
      </c>
      <c r="O151" s="274">
        <f>IF(O$58=0,0,O$58/ISI!O$9*1000)</f>
        <v>0.12086061179557532</v>
      </c>
      <c r="P151" s="274">
        <f>IF(P$58=0,0,P$58/ISI!P$9*1000)</f>
        <v>8.7190139929164162E-2</v>
      </c>
      <c r="Q151" s="274">
        <f>IF(Q$58=0,0,Q$58/ISI!Q$9*1000)</f>
        <v>6.8202661235678808E-2</v>
      </c>
      <c r="R151" s="274">
        <f>IF(R$58=0,0,R$58/ISI!R$9*1000)</f>
        <v>8.1744594629343165E-2</v>
      </c>
      <c r="S151" s="274">
        <f>IF(S$58=0,0,S$58/ISI!S$9*1000)</f>
        <v>6.733502639015064E-2</v>
      </c>
      <c r="T151" s="274">
        <f>IF(T$58=0,0,T$58/ISI!T$9*1000)</f>
        <v>6.8658336717067392E-2</v>
      </c>
      <c r="U151" s="274">
        <f>IF(U$58=0,0,U$58/ISI!U$9*1000)</f>
        <v>7.1341781799176412E-2</v>
      </c>
      <c r="V151" s="274">
        <f>IF(V$58=0,0,V$58/ISI!V$9*1000)</f>
        <v>7.4727402552828837E-2</v>
      </c>
      <c r="W151" s="274">
        <f>IF(W$58=0,0,W$58/ISI!W$9*1000)</f>
        <v>8.6108920422941243E-2</v>
      </c>
      <c r="X151" s="274">
        <f>IF(X$58=0,0,X$58/ISI!X$9*1000)</f>
        <v>8.6935287829394567E-2</v>
      </c>
      <c r="Y151" s="274">
        <f>IF(Y$58=0,0,Y$58/ISI!Y$9*1000)</f>
        <v>0.10924702309616881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0.17370119992066677</v>
      </c>
      <c r="C152" s="275">
        <f>IF(C$59=0,0,C$59/ISI!C$9*1000)</f>
        <v>0.1658946578670995</v>
      </c>
      <c r="D152" s="275">
        <f>IF(D$59=0,0,D$59/ISI!D$9*1000)</f>
        <v>0.15609538362502703</v>
      </c>
      <c r="E152" s="275">
        <f>IF(E$59=0,0,E$59/ISI!E$9*1000)</f>
        <v>0.15954287382620105</v>
      </c>
      <c r="F152" s="275">
        <f>IF(F$59=0,0,F$59/ISI!F$9*1000)</f>
        <v>0.1320956079535093</v>
      </c>
      <c r="G152" s="275">
        <f>IF(G$59=0,0,G$59/ISI!G$9*1000)</f>
        <v>0.13506323648546067</v>
      </c>
      <c r="H152" s="275">
        <f>IF(H$59=0,0,H$59/ISI!H$9*1000)</f>
        <v>0.13514086281214169</v>
      </c>
      <c r="I152" s="275">
        <f>IF(I$59=0,0,I$59/ISI!I$9*1000)</f>
        <v>0.1260427513625626</v>
      </c>
      <c r="J152" s="275">
        <f>IF(J$59=0,0,J$59/ISI!J$9*1000)</f>
        <v>0.12830808775619973</v>
      </c>
      <c r="K152" s="275">
        <f>IF(K$59=0,0,K$59/ISI!K$9*1000)</f>
        <v>0.11167829252310231</v>
      </c>
      <c r="L152" s="275">
        <f>IF(L$59=0,0,L$59/ISI!L$9*1000)</f>
        <v>0.11205857777817986</v>
      </c>
      <c r="M152" s="275">
        <f>IF(M$59=0,0,M$59/ISI!M$9*1000)</f>
        <v>0.10897049975696335</v>
      </c>
      <c r="N152" s="275">
        <f>IF(N$59=0,0,N$59/ISI!N$9*1000)</f>
        <v>0.12369317827592058</v>
      </c>
      <c r="O152" s="275">
        <f>IF(O$59=0,0,O$59/ISI!O$9*1000)</f>
        <v>0.18025431901871308</v>
      </c>
      <c r="P152" s="275">
        <f>IF(P$59=0,0,P$59/ISI!P$9*1000)</f>
        <v>0.1268704704234892</v>
      </c>
      <c r="Q152" s="275">
        <f>IF(Q$59=0,0,Q$59/ISI!Q$9*1000)</f>
        <v>9.9506486761492666E-2</v>
      </c>
      <c r="R152" s="275">
        <f>IF(R$59=0,0,R$59/ISI!R$9*1000)</f>
        <v>0.11893477763027641</v>
      </c>
      <c r="S152" s="275">
        <f>IF(S$59=0,0,S$59/ISI!S$9*1000)</f>
        <v>0.11241176090240257</v>
      </c>
      <c r="T152" s="275">
        <f>IF(T$59=0,0,T$59/ISI!T$9*1000)</f>
        <v>0.10758630392443215</v>
      </c>
      <c r="U152" s="275">
        <f>IF(U$59=0,0,U$59/ISI!U$9*1000)</f>
        <v>0.11435934668614933</v>
      </c>
      <c r="V152" s="275">
        <f>IF(V$59=0,0,V$59/ISI!V$9*1000)</f>
        <v>0.13630165528838956</v>
      </c>
      <c r="W152" s="275">
        <f>IF(W$59=0,0,W$59/ISI!W$9*1000)</f>
        <v>0.16442303198985994</v>
      </c>
      <c r="X152" s="275">
        <f>IF(X$59=0,0,X$59/ISI!X$9*1000)</f>
        <v>0.32867193338289907</v>
      </c>
      <c r="Y152" s="275">
        <f>IF(Y$59=0,0,Y$59/ISI!Y$9*1000)</f>
        <v>0.65516952932963413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16.09793583646675</v>
      </c>
      <c r="C153" s="276">
        <f>IF(C$65=0,0,C$65/ISI!C$9*1000)</f>
        <v>14.343696350832833</v>
      </c>
      <c r="D153" s="276">
        <f>IF(D$65=0,0,D$65/ISI!D$9*1000)</f>
        <v>12.368613492037168</v>
      </c>
      <c r="E153" s="276">
        <f>IF(E$65=0,0,E$65/ISI!E$9*1000)</f>
        <v>14.240088648925482</v>
      </c>
      <c r="F153" s="276">
        <f>IF(F$65=0,0,F$65/ISI!F$9*1000)</f>
        <v>17.928592515168067</v>
      </c>
      <c r="G153" s="276">
        <f>IF(G$65=0,0,G$65/ISI!G$9*1000)</f>
        <v>15.666295391320626</v>
      </c>
      <c r="H153" s="276">
        <f>IF(H$65=0,0,H$65/ISI!H$9*1000)</f>
        <v>17.902348366618124</v>
      </c>
      <c r="I153" s="276">
        <f>IF(I$65=0,0,I$65/ISI!I$9*1000)</f>
        <v>19.175256411243563</v>
      </c>
      <c r="J153" s="276">
        <f>IF(J$65=0,0,J$65/ISI!J$9*1000)</f>
        <v>19.928742637282195</v>
      </c>
      <c r="K153" s="276">
        <f>IF(K$65=0,0,K$65/ISI!K$9*1000)</f>
        <v>17.718615824682825</v>
      </c>
      <c r="L153" s="276">
        <f>IF(L$65=0,0,L$65/ISI!L$9*1000)</f>
        <v>19.012420586524811</v>
      </c>
      <c r="M153" s="276">
        <f>IF(M$65=0,0,M$65/ISI!M$9*1000)</f>
        <v>19.252848060308185</v>
      </c>
      <c r="N153" s="276">
        <f>IF(N$65=0,0,N$65/ISI!N$9*1000)</f>
        <v>16.644066733398247</v>
      </c>
      <c r="O153" s="276">
        <f>IF(O$65=0,0,O$65/ISI!O$9*1000)</f>
        <v>17.058691629451857</v>
      </c>
      <c r="P153" s="276">
        <f>IF(P$65=0,0,P$65/ISI!P$9*1000)</f>
        <v>10.131750041889308</v>
      </c>
      <c r="Q153" s="276">
        <f>IF(Q$65=0,0,Q$65/ISI!Q$9*1000)</f>
        <v>9.1952722740594819</v>
      </c>
      <c r="R153" s="276">
        <f>IF(R$65=0,0,R$65/ISI!R$9*1000)</f>
        <v>8.6152863581195902</v>
      </c>
      <c r="S153" s="276">
        <f>IF(S$65=0,0,S$65/ISI!S$9*1000)</f>
        <v>7.7643421957913894</v>
      </c>
      <c r="T153" s="276">
        <f>IF(T$65=0,0,T$65/ISI!T$9*1000)</f>
        <v>7.0077929339539065</v>
      </c>
      <c r="U153" s="276">
        <f>IF(U$65=0,0,U$65/ISI!U$9*1000)</f>
        <v>7.4779980799747916</v>
      </c>
      <c r="V153" s="276">
        <f>IF(V$65=0,0,V$65/ISI!V$9*1000)</f>
        <v>7.3727156878989346</v>
      </c>
      <c r="W153" s="276">
        <f>IF(W$65=0,0,W$65/ISI!W$9*1000)</f>
        <v>9.8139949740571844</v>
      </c>
      <c r="X153" s="276">
        <f>IF(X$65=0,0,X$65/ISI!X$9*1000)</f>
        <v>8.0626313880880165</v>
      </c>
      <c r="Y153" s="276">
        <f>IF(Y$65=0,0,Y$65/ISI!Y$9*1000)</f>
        <v>8.466255460841321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31.423623689115882</v>
      </c>
      <c r="C154" s="276">
        <f>IF(C$71=0,0,C$71/ISI!C$9*1000)</f>
        <v>29.068492868653017</v>
      </c>
      <c r="D154" s="276">
        <f>IF(D$71=0,0,D$71/ISI!D$9*1000)</f>
        <v>28.467323399883025</v>
      </c>
      <c r="E154" s="276">
        <f>IF(E$71=0,0,E$71/ISI!E$9*1000)</f>
        <v>28.973096666168711</v>
      </c>
      <c r="F154" s="276">
        <f>IF(F$71=0,0,F$71/ISI!F$9*1000)</f>
        <v>25.05855205688604</v>
      </c>
      <c r="G154" s="276">
        <f>IF(G$71=0,0,G$71/ISI!G$9*1000)</f>
        <v>26.195187030002408</v>
      </c>
      <c r="H154" s="276">
        <f>IF(H$71=0,0,H$71/ISI!H$9*1000)</f>
        <v>25.763986975239902</v>
      </c>
      <c r="I154" s="276">
        <f>IF(I$71=0,0,I$71/ISI!I$9*1000)</f>
        <v>23.818128552642957</v>
      </c>
      <c r="J154" s="276">
        <f>IF(J$71=0,0,J$71/ISI!J$9*1000)</f>
        <v>24.297283588399399</v>
      </c>
      <c r="K154" s="276">
        <f>IF(K$71=0,0,K$71/ISI!K$9*1000)</f>
        <v>22.017596413407606</v>
      </c>
      <c r="L154" s="276">
        <f>IF(L$71=0,0,L$71/ISI!L$9*1000)</f>
        <v>22.322568572641998</v>
      </c>
      <c r="M154" s="276">
        <f>IF(M$71=0,0,M$71/ISI!M$9*1000)</f>
        <v>21.495234845541926</v>
      </c>
      <c r="N154" s="276">
        <f>IF(N$71=0,0,N$71/ISI!N$9*1000)</f>
        <v>24.804737219077584</v>
      </c>
      <c r="O154" s="276">
        <f>IF(O$71=0,0,O$71/ISI!O$9*1000)</f>
        <v>35.905549566927476</v>
      </c>
      <c r="P154" s="276">
        <f>IF(P$71=0,0,P$71/ISI!P$9*1000)</f>
        <v>25.902648054347832</v>
      </c>
      <c r="Q154" s="276">
        <f>IF(Q$71=0,0,Q$71/ISI!Q$9*1000)</f>
        <v>20.261804050239643</v>
      </c>
      <c r="R154" s="276">
        <f>IF(R$71=0,0,R$71/ISI!R$9*1000)</f>
        <v>24.284872885276339</v>
      </c>
      <c r="S154" s="276">
        <f>IF(S$71=0,0,S$71/ISI!S$9*1000)</f>
        <v>20.004045087337854</v>
      </c>
      <c r="T154" s="276">
        <f>IF(T$71=0,0,T$71/ISI!T$9*1000)</f>
        <v>20.397177174207492</v>
      </c>
      <c r="U154" s="276">
        <f>IF(U$71=0,0,U$71/ISI!U$9*1000)</f>
        <v>21.194381234110487</v>
      </c>
      <c r="V154" s="276">
        <f>IF(V$71=0,0,V$71/ISI!V$9*1000)</f>
        <v>22.200189263534472</v>
      </c>
      <c r="W154" s="276">
        <f>IF(W$71=0,0,W$71/ISI!W$9*1000)</f>
        <v>25.581436867372549</v>
      </c>
      <c r="X154" s="276">
        <f>IF(X$71=0,0,X$71/ISI!X$9*1000)</f>
        <v>25.826936004205404</v>
      </c>
      <c r="Y154" s="276">
        <f>IF(Y$71=0,0,Y$71/ISI!Y$9*1000)</f>
        <v>32.455357825371919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50.586118839295452</v>
      </c>
      <c r="C155" s="276">
        <f>IF(C$72=0,0,C$72/ISI!C$9*1000)</f>
        <v>46.911642459620637</v>
      </c>
      <c r="D155" s="276">
        <f>IF(D$72=0,0,D$72/ISI!D$9*1000)</f>
        <v>44.140606577463721</v>
      </c>
      <c r="E155" s="276">
        <f>IF(E$72=0,0,E$72/ISI!E$9*1000)</f>
        <v>45.115486840516482</v>
      </c>
      <c r="F155" s="276">
        <f>IF(F$72=0,0,F$72/ISI!F$9*1000)</f>
        <v>37.353957086222792</v>
      </c>
      <c r="G155" s="276">
        <f>IF(G$72=0,0,G$72/ISI!G$9*1000)</f>
        <v>38.193142207876342</v>
      </c>
      <c r="H155" s="276">
        <f>IF(H$72=0,0,H$72/ISI!H$9*1000)</f>
        <v>38.215093357657338</v>
      </c>
      <c r="I155" s="276">
        <f>IF(I$72=0,0,I$72/ISI!I$9*1000)</f>
        <v>35.64233208331688</v>
      </c>
      <c r="J155" s="276">
        <f>IF(J$72=0,0,J$72/ISI!J$9*1000)</f>
        <v>36.282923241075594</v>
      </c>
      <c r="K155" s="276">
        <f>IF(K$72=0,0,K$72/ISI!K$9*1000)</f>
        <v>31.580354646149868</v>
      </c>
      <c r="L155" s="276">
        <f>IF(L$72=0,0,L$72/ISI!L$9*1000)</f>
        <v>31.687891598504034</v>
      </c>
      <c r="M155" s="276">
        <f>IF(M$72=0,0,M$72/ISI!M$9*1000)</f>
        <v>30.814645805774649</v>
      </c>
      <c r="N155" s="276">
        <f>IF(N$72=0,0,N$72/ISI!N$9*1000)</f>
        <v>34.97792049833626</v>
      </c>
      <c r="O155" s="276">
        <f>IF(O$72=0,0,O$72/ISI!O$9*1000)</f>
        <v>50.972263208032317</v>
      </c>
      <c r="P155" s="276">
        <f>IF(P$72=0,0,P$72/ISI!P$9*1000)</f>
        <v>35.876394235422524</v>
      </c>
      <c r="Q155" s="276">
        <f>IF(Q$72=0,0,Q$72/ISI!Q$9*1000)</f>
        <v>28.138415000124525</v>
      </c>
      <c r="R155" s="276">
        <f>IF(R$72=0,0,R$72/ISI!R$9*1000)</f>
        <v>33.632341366144324</v>
      </c>
      <c r="S155" s="276">
        <f>IF(S$72=0,0,S$72/ISI!S$9*1000)</f>
        <v>27.927139264420767</v>
      </c>
      <c r="T155" s="276">
        <f>IF(T$72=0,0,T$72/ISI!T$9*1000)</f>
        <v>28.341670331659909</v>
      </c>
      <c r="U155" s="276">
        <f>IF(U$72=0,0,U$72/ISI!U$9*1000)</f>
        <v>29.534309863824362</v>
      </c>
      <c r="V155" s="276">
        <f>IF(V$72=0,0,V$72/ISI!V$9*1000)</f>
        <v>30.957505751813489</v>
      </c>
      <c r="W155" s="276">
        <f>IF(W$72=0,0,W$72/ISI!W$9*1000)</f>
        <v>35.510239047447392</v>
      </c>
      <c r="X155" s="276">
        <f>IF(X$72=0,0,X$72/ISI!X$9*1000)</f>
        <v>35.750639836490002</v>
      </c>
      <c r="Y155" s="276">
        <f>IF(Y$72=0,0,Y$72/ISI!Y$9*1000)</f>
        <v>44.39019780443185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15.504353906963944</v>
      </c>
      <c r="C156" s="277">
        <f>IF(C$79=0,0,C$79/ISI!C$9*1000)</f>
        <v>14.265057921312474</v>
      </c>
      <c r="D156" s="277">
        <f>IF(D$79=0,0,D$79/ISI!D$9*1000)</f>
        <v>13.455370775150982</v>
      </c>
      <c r="E156" s="277">
        <f>IF(E$79=0,0,E$79/ISI!E$9*1000)</f>
        <v>14.47239965653862</v>
      </c>
      <c r="F156" s="277">
        <f>IF(F$79=0,0,F$79/ISI!F$9*1000)</f>
        <v>15.093305620947579</v>
      </c>
      <c r="G156" s="277">
        <f>IF(G$79=0,0,G$79/ISI!G$9*1000)</f>
        <v>16.21782280914206</v>
      </c>
      <c r="H156" s="277">
        <f>IF(H$79=0,0,H$79/ISI!H$9*1000)</f>
        <v>15.286971831739029</v>
      </c>
      <c r="I156" s="277">
        <f>IF(I$79=0,0,I$79/ISI!I$9*1000)</f>
        <v>14.080245595429535</v>
      </c>
      <c r="J156" s="277">
        <f>IF(J$79=0,0,J$79/ISI!J$9*1000)</f>
        <v>15.16041491359363</v>
      </c>
      <c r="K156" s="277">
        <f>IF(K$79=0,0,K$79/ISI!K$9*1000)</f>
        <v>15.604789937726208</v>
      </c>
      <c r="L156" s="277">
        <f>IF(L$79=0,0,L$79/ISI!L$9*1000)</f>
        <v>14.122516264245867</v>
      </c>
      <c r="M156" s="277">
        <f>IF(M$79=0,0,M$79/ISI!M$9*1000)</f>
        <v>13.732270239011401</v>
      </c>
      <c r="N156" s="277">
        <f>IF(N$79=0,0,N$79/ISI!N$9*1000)</f>
        <v>13.15986096541938</v>
      </c>
      <c r="O156" s="277">
        <f>IF(O$79=0,0,O$79/ISI!O$9*1000)</f>
        <v>19.582493120553988</v>
      </c>
      <c r="P156" s="277">
        <f>IF(P$79=0,0,P$79/ISI!P$9*1000)</f>
        <v>15.368276064757906</v>
      </c>
      <c r="Q156" s="277">
        <f>IF(Q$79=0,0,Q$79/ISI!Q$9*1000)</f>
        <v>12.376595483979749</v>
      </c>
      <c r="R156" s="277">
        <f>IF(R$79=0,0,R$79/ISI!R$9*1000)</f>
        <v>15.179694832274041</v>
      </c>
      <c r="S156" s="277">
        <f>IF(S$79=0,0,S$79/ISI!S$9*1000)</f>
        <v>13.619220155634197</v>
      </c>
      <c r="T156" s="277">
        <f>IF(T$79=0,0,T$79/ISI!T$9*1000)</f>
        <v>12.588395466042705</v>
      </c>
      <c r="U156" s="277">
        <f>IF(U$79=0,0,U$79/ISI!U$9*1000)</f>
        <v>14.22824343656473</v>
      </c>
      <c r="V156" s="277">
        <f>IF(V$79=0,0,V$79/ISI!V$9*1000)</f>
        <v>16.222446929229676</v>
      </c>
      <c r="W156" s="277">
        <f>IF(W$79=0,0,W$79/ISI!W$9*1000)</f>
        <v>22.343518266788504</v>
      </c>
      <c r="X156" s="277">
        <f>IF(X$79=0,0,X$79/ISI!X$9*1000)</f>
        <v>22.408261019068533</v>
      </c>
      <c r="Y156" s="277">
        <f>IF(Y$79=0,0,Y$79/ISI!Y$9*1000)</f>
        <v>32.158540991454394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HU: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201.338180885345</v>
      </c>
      <c r="C5" s="223">
        <v>166.8330228464296</v>
      </c>
      <c r="D5" s="223">
        <v>169.9950722506226</v>
      </c>
      <c r="E5" s="223">
        <v>179.89919509967689</v>
      </c>
      <c r="F5" s="223">
        <v>164.50808456767859</v>
      </c>
      <c r="G5" s="223">
        <v>165.2885349057108</v>
      </c>
      <c r="H5" s="223">
        <v>166.98585401105561</v>
      </c>
      <c r="I5" s="223">
        <v>164.80753347606071</v>
      </c>
      <c r="J5" s="223">
        <v>157.15852631419611</v>
      </c>
      <c r="K5" s="223">
        <v>110.75008514997749</v>
      </c>
      <c r="L5" s="223">
        <v>138.50941623528379</v>
      </c>
      <c r="M5" s="223">
        <v>135.00866069980631</v>
      </c>
      <c r="N5" s="223">
        <v>138.53121488543101</v>
      </c>
      <c r="O5" s="223">
        <v>110.4932477441824</v>
      </c>
      <c r="P5" s="223">
        <v>90.242207336554642</v>
      </c>
      <c r="Q5" s="223">
        <v>101.70344679650729</v>
      </c>
      <c r="R5" s="223">
        <v>88.166385287885433</v>
      </c>
      <c r="S5" s="223">
        <v>109.6439782932014</v>
      </c>
      <c r="T5" s="223">
        <v>111.90543008362999</v>
      </c>
      <c r="U5" s="223">
        <v>103.7797701751887</v>
      </c>
      <c r="V5" s="223">
        <v>94.441297328390618</v>
      </c>
      <c r="W5" s="223">
        <v>90.581734581286739</v>
      </c>
      <c r="X5" s="223">
        <v>61.981379122817273</v>
      </c>
      <c r="Y5" s="223">
        <v>36.909961342804678</v>
      </c>
      <c r="DA5" s="89" t="s">
        <v>254</v>
      </c>
    </row>
    <row r="6" spans="1:105" ht="12" customHeight="1" x14ac:dyDescent="0.25">
      <c r="A6" s="55" t="s">
        <v>91</v>
      </c>
      <c r="B6" s="259">
        <v>0.29227088999103512</v>
      </c>
      <c r="C6" s="259">
        <v>0.23095594348841661</v>
      </c>
      <c r="D6" s="259">
        <v>0.25939094762614212</v>
      </c>
      <c r="E6" s="259">
        <v>0.24236732510431699</v>
      </c>
      <c r="F6" s="259">
        <v>0.17570438339666891</v>
      </c>
      <c r="G6" s="259">
        <v>0.20861406787747511</v>
      </c>
      <c r="H6" s="259">
        <v>0.19834583589675789</v>
      </c>
      <c r="I6" s="259">
        <v>0.17405411414665031</v>
      </c>
      <c r="J6" s="259">
        <v>0.16433850115305909</v>
      </c>
      <c r="K6" s="259">
        <v>0.12463137663518301</v>
      </c>
      <c r="L6" s="259">
        <v>0.15286115302207939</v>
      </c>
      <c r="M6" s="259">
        <v>0.1435118216828043</v>
      </c>
      <c r="N6" s="259">
        <v>0.18129336181333941</v>
      </c>
      <c r="O6" s="259">
        <v>0.174407609098087</v>
      </c>
      <c r="P6" s="259">
        <v>0.15068864086385211</v>
      </c>
      <c r="Q6" s="259">
        <v>0.15469335306758039</v>
      </c>
      <c r="R6" s="259">
        <v>0.1486240749977368</v>
      </c>
      <c r="S6" s="259">
        <v>0.17273287363268641</v>
      </c>
      <c r="T6" s="259">
        <v>0.18910615209619899</v>
      </c>
      <c r="U6" s="259">
        <v>0.17091671763691471</v>
      </c>
      <c r="V6" s="259">
        <v>0.15502861535886289</v>
      </c>
      <c r="W6" s="259">
        <v>0.1382358214655674</v>
      </c>
      <c r="X6" s="259">
        <v>9.9496747219544213E-2</v>
      </c>
      <c r="Y6" s="259">
        <v>5.9851169791698612E-2</v>
      </c>
      <c r="DA6" s="67" t="s">
        <v>255</v>
      </c>
    </row>
    <row r="7" spans="1:105" ht="12" customHeight="1" x14ac:dyDescent="0.25">
      <c r="A7" s="173" t="s">
        <v>92</v>
      </c>
      <c r="B7" s="224">
        <v>4.0427604166278969E-2</v>
      </c>
      <c r="C7" s="224">
        <v>3.1946375034084318E-2</v>
      </c>
      <c r="D7" s="224">
        <v>3.587957239007733E-2</v>
      </c>
      <c r="E7" s="224">
        <v>3.35248244615046E-2</v>
      </c>
      <c r="F7" s="224">
        <v>2.430384792155843E-2</v>
      </c>
      <c r="G7" s="224">
        <v>2.8855993697923559E-2</v>
      </c>
      <c r="H7" s="224">
        <v>2.7435667445053519E-2</v>
      </c>
      <c r="I7" s="224">
        <v>2.4075578756573929E-2</v>
      </c>
      <c r="J7" s="224">
        <v>2.2731692075455199E-2</v>
      </c>
      <c r="K7" s="224">
        <v>1.7239308237163659E-2</v>
      </c>
      <c r="L7" s="224">
        <v>2.1144118002881431E-2</v>
      </c>
      <c r="M7" s="224">
        <v>1.9850896270757541E-2</v>
      </c>
      <c r="N7" s="224">
        <v>2.507692869990745E-2</v>
      </c>
      <c r="O7" s="224">
        <v>2.4124475018435301E-2</v>
      </c>
      <c r="P7" s="224">
        <v>2.0843610957578581E-2</v>
      </c>
      <c r="Q7" s="224">
        <v>2.1397552267906E-2</v>
      </c>
      <c r="R7" s="224">
        <v>2.055803529996492E-2</v>
      </c>
      <c r="S7" s="224">
        <v>2.401907226001581E-2</v>
      </c>
      <c r="T7" s="224">
        <v>2.6157612421092581E-2</v>
      </c>
      <c r="U7" s="224">
        <v>2.3641606614455541E-2</v>
      </c>
      <c r="V7" s="224">
        <v>2.144392654487989E-2</v>
      </c>
      <c r="W7" s="224">
        <v>1.912110738083354E-2</v>
      </c>
      <c r="X7" s="224">
        <v>1.376262655698428E-2</v>
      </c>
      <c r="Y7" s="224">
        <v>8.2787560584694688E-3</v>
      </c>
      <c r="DA7" s="177" t="s">
        <v>256</v>
      </c>
    </row>
    <row r="8" spans="1:105" ht="12" customHeight="1" x14ac:dyDescent="0.25">
      <c r="A8" s="173" t="s">
        <v>93</v>
      </c>
      <c r="B8" s="224">
        <v>5.5826269095437837</v>
      </c>
      <c r="C8" s="224">
        <v>4.4114583736924899</v>
      </c>
      <c r="D8" s="224">
        <v>4.9545915583798976</v>
      </c>
      <c r="E8" s="224">
        <v>4.6294256371649194</v>
      </c>
      <c r="F8" s="224">
        <v>3.3561057651178641</v>
      </c>
      <c r="G8" s="224">
        <v>3.984709216432428</v>
      </c>
      <c r="H8" s="224">
        <v>3.7885771001934549</v>
      </c>
      <c r="I8" s="224">
        <v>3.3245841944153249</v>
      </c>
      <c r="J8" s="224">
        <v>3.1390075790281409</v>
      </c>
      <c r="K8" s="224">
        <v>2.380567140978016</v>
      </c>
      <c r="L8" s="224">
        <v>2.919780298034901</v>
      </c>
      <c r="M8" s="224">
        <v>2.7411999791995929</v>
      </c>
      <c r="N8" s="224">
        <v>3.4628600891859249</v>
      </c>
      <c r="O8" s="224">
        <v>3.331336253877486</v>
      </c>
      <c r="P8" s="224">
        <v>2.8782834358732181</v>
      </c>
      <c r="Q8" s="224">
        <v>2.9547769043612959</v>
      </c>
      <c r="R8" s="224">
        <v>2.8388484413000179</v>
      </c>
      <c r="S8" s="224">
        <v>3.2885787423159898</v>
      </c>
      <c r="T8" s="224">
        <v>3.612091144228911</v>
      </c>
      <c r="U8" s="224">
        <v>3.264657206196635</v>
      </c>
      <c r="V8" s="224">
        <v>2.9611807042372469</v>
      </c>
      <c r="W8" s="224">
        <v>2.64042380957008</v>
      </c>
      <c r="X8" s="224">
        <v>1.9004739693951069</v>
      </c>
      <c r="Y8" s="224">
        <v>1.143209134023095</v>
      </c>
      <c r="DA8" s="177" t="s">
        <v>257</v>
      </c>
    </row>
    <row r="9" spans="1:105" ht="12" customHeight="1" x14ac:dyDescent="0.25">
      <c r="A9" s="173" t="s">
        <v>94</v>
      </c>
      <c r="B9" s="224">
        <v>9.6431834273171022E-2</v>
      </c>
      <c r="C9" s="224">
        <v>7.6201585684985529E-2</v>
      </c>
      <c r="D9" s="224">
        <v>8.5583428695933952E-2</v>
      </c>
      <c r="E9" s="224">
        <v>7.9966656030671227E-2</v>
      </c>
      <c r="F9" s="224">
        <v>5.7971890328513333E-2</v>
      </c>
      <c r="G9" s="224">
        <v>6.8830109017116906E-2</v>
      </c>
      <c r="H9" s="224">
        <v>6.5442209371437618E-2</v>
      </c>
      <c r="I9" s="224">
        <v>5.7427400622991252E-2</v>
      </c>
      <c r="J9" s="224">
        <v>5.4221832042114101E-2</v>
      </c>
      <c r="K9" s="224">
        <v>4.1120866526562959E-2</v>
      </c>
      <c r="L9" s="224">
        <v>5.0434996709672789E-2</v>
      </c>
      <c r="M9" s="224">
        <v>4.735027906878287E-2</v>
      </c>
      <c r="N9" s="224">
        <v>5.9815917424230022E-2</v>
      </c>
      <c r="O9" s="224">
        <v>5.7544032719244097E-2</v>
      </c>
      <c r="P9" s="224">
        <v>4.9718198220418362E-2</v>
      </c>
      <c r="Q9" s="224">
        <v>5.1039512647433373E-2</v>
      </c>
      <c r="R9" s="224">
        <v>4.9037015522225648E-2</v>
      </c>
      <c r="S9" s="224">
        <v>5.7292615858377527E-2</v>
      </c>
      <c r="T9" s="224">
        <v>6.2393668830779202E-2</v>
      </c>
      <c r="U9" s="224">
        <v>5.6392248267293658E-2</v>
      </c>
      <c r="V9" s="224">
        <v>5.1150129061240397E-2</v>
      </c>
      <c r="W9" s="224">
        <v>4.5609515975375228E-2</v>
      </c>
      <c r="X9" s="224">
        <v>3.2827948889774743E-2</v>
      </c>
      <c r="Y9" s="224">
        <v>1.9747290216228959E-2</v>
      </c>
      <c r="DA9" s="177" t="s">
        <v>258</v>
      </c>
    </row>
    <row r="10" spans="1:105" ht="12" customHeight="1" x14ac:dyDescent="0.25">
      <c r="A10" s="56" t="s">
        <v>95</v>
      </c>
      <c r="B10" s="260">
        <v>0.33110276413356698</v>
      </c>
      <c r="C10" s="260">
        <v>0.26908220766525343</v>
      </c>
      <c r="D10" s="260">
        <v>0.2917639337166304</v>
      </c>
      <c r="E10" s="260">
        <v>0.27459070566664412</v>
      </c>
      <c r="F10" s="260">
        <v>0.19638443364376751</v>
      </c>
      <c r="G10" s="260">
        <v>0.23038932768182629</v>
      </c>
      <c r="H10" s="260">
        <v>0.22255765760001961</v>
      </c>
      <c r="I10" s="260">
        <v>0.19738202507134209</v>
      </c>
      <c r="J10" s="260">
        <v>0.1868372882341075</v>
      </c>
      <c r="K10" s="260">
        <v>0.13703601630953291</v>
      </c>
      <c r="L10" s="260">
        <v>0.16751600156232391</v>
      </c>
      <c r="M10" s="260">
        <v>0.15891692340526101</v>
      </c>
      <c r="N10" s="260">
        <v>0.19586089257021291</v>
      </c>
      <c r="O10" s="260">
        <v>0.18762104061853249</v>
      </c>
      <c r="P10" s="260">
        <v>0.16110410664796571</v>
      </c>
      <c r="Q10" s="260">
        <v>0.16763687724272</v>
      </c>
      <c r="R10" s="260">
        <v>0.15855269572595071</v>
      </c>
      <c r="S10" s="260">
        <v>0.22553826199289459</v>
      </c>
      <c r="T10" s="260">
        <v>0.22379247696728921</v>
      </c>
      <c r="U10" s="260">
        <v>0.20935583739884819</v>
      </c>
      <c r="V10" s="260">
        <v>0.22611882893302179</v>
      </c>
      <c r="W10" s="260">
        <v>0.21628433496228469</v>
      </c>
      <c r="X10" s="260">
        <v>0.33886003869573122</v>
      </c>
      <c r="Y10" s="260">
        <v>0.32965370164259639</v>
      </c>
      <c r="DA10" s="68" t="s">
        <v>259</v>
      </c>
    </row>
    <row r="11" spans="1:105" ht="12" customHeight="1" x14ac:dyDescent="0.25">
      <c r="A11" s="37" t="s">
        <v>159</v>
      </c>
      <c r="B11" s="226">
        <v>2.2271420189925008E-3</v>
      </c>
      <c r="C11" s="226">
        <v>1.649454982240047E-3</v>
      </c>
      <c r="D11" s="226">
        <v>0</v>
      </c>
      <c r="E11" s="226">
        <v>0</v>
      </c>
      <c r="F11" s="226">
        <v>1.763298591424888E-3</v>
      </c>
      <c r="G11" s="226">
        <v>1.767227893277824E-3</v>
      </c>
      <c r="H11" s="226">
        <v>0</v>
      </c>
      <c r="I11" s="226">
        <v>1.5950679700080909E-3</v>
      </c>
      <c r="J11" s="226">
        <v>1.554952632346138E-3</v>
      </c>
      <c r="K11" s="226">
        <v>3.695836477578113E-3</v>
      </c>
      <c r="L11" s="226">
        <v>3.8242459837004648E-3</v>
      </c>
      <c r="M11" s="226">
        <v>1.855994993146345E-3</v>
      </c>
      <c r="N11" s="226">
        <v>1.9811988949747571E-3</v>
      </c>
      <c r="O11" s="226">
        <v>1.83247792515398E-3</v>
      </c>
      <c r="P11" s="226">
        <v>1.819166129683467E-3</v>
      </c>
      <c r="Q11" s="226">
        <v>1.8761200331653769E-3</v>
      </c>
      <c r="R11" s="226">
        <v>1.811671512130852E-3</v>
      </c>
      <c r="S11" s="226">
        <v>3.3016054281237378E-3</v>
      </c>
      <c r="T11" s="226">
        <v>3.478729516694467E-3</v>
      </c>
      <c r="U11" s="226">
        <v>1.6619426151968169E-3</v>
      </c>
      <c r="V11" s="226">
        <v>1.444306645815299E-3</v>
      </c>
      <c r="W11" s="226">
        <v>1.389261073306424E-3</v>
      </c>
      <c r="X11" s="226">
        <v>6.435055687010492E-4</v>
      </c>
      <c r="Y11" s="226">
        <v>3.4355650565520858E-4</v>
      </c>
      <c r="DA11" s="69" t="s">
        <v>260</v>
      </c>
    </row>
    <row r="12" spans="1:105" ht="12" customHeight="1" x14ac:dyDescent="0.25">
      <c r="A12" s="37" t="s">
        <v>35</v>
      </c>
      <c r="B12" s="226">
        <v>0.2433645977083268</v>
      </c>
      <c r="C12" s="226">
        <v>0.20305912126709039</v>
      </c>
      <c r="D12" s="226">
        <v>0.21619952207544349</v>
      </c>
      <c r="E12" s="226">
        <v>0.1995421724966705</v>
      </c>
      <c r="F12" s="226">
        <v>0.11208838801180659</v>
      </c>
      <c r="G12" s="226">
        <v>0.12114042674401659</v>
      </c>
      <c r="H12" s="226">
        <v>0.1209909629344567</v>
      </c>
      <c r="I12" s="226">
        <v>0.1032199391417251</v>
      </c>
      <c r="J12" s="226">
        <v>9.3657146457745616E-2</v>
      </c>
      <c r="K12" s="226">
        <v>6.0429708807413107E-2</v>
      </c>
      <c r="L12" s="226">
        <v>6.9617717683007577E-2</v>
      </c>
      <c r="M12" s="226">
        <v>6.8372586708489988E-2</v>
      </c>
      <c r="N12" s="226">
        <v>9.2021303389945505E-2</v>
      </c>
      <c r="O12" s="226">
        <v>9.7665758073114409E-2</v>
      </c>
      <c r="P12" s="226">
        <v>6.9923053305494323E-2</v>
      </c>
      <c r="Q12" s="226">
        <v>6.4609373612590587E-2</v>
      </c>
      <c r="R12" s="226">
        <v>7.0265210871685732E-2</v>
      </c>
      <c r="S12" s="226">
        <v>7.0408391736076548E-2</v>
      </c>
      <c r="T12" s="226">
        <v>8.6205131619393E-2</v>
      </c>
      <c r="U12" s="226">
        <v>7.6432294276749163E-2</v>
      </c>
      <c r="V12" s="226">
        <v>6.2988353145478418E-2</v>
      </c>
      <c r="W12" s="226">
        <v>4.5048513689168741E-2</v>
      </c>
      <c r="X12" s="226">
        <v>1.6709742826238539E-2</v>
      </c>
      <c r="Y12" s="226">
        <v>5.5453399096558409E-3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6.157409459128272E-2</v>
      </c>
      <c r="T14" s="226">
        <v>3.6460073378417827E-2</v>
      </c>
      <c r="U14" s="226">
        <v>4.2316601150341838E-2</v>
      </c>
      <c r="V14" s="226">
        <v>9.3395325078386562E-2</v>
      </c>
      <c r="W14" s="226">
        <v>0.1023702005585693</v>
      </c>
      <c r="X14" s="226">
        <v>0.29799509595349222</v>
      </c>
      <c r="Y14" s="226">
        <v>0.31445371322237831</v>
      </c>
      <c r="DA14" s="69" t="s">
        <v>263</v>
      </c>
    </row>
    <row r="15" spans="1:105" ht="12" customHeight="1" x14ac:dyDescent="0.25">
      <c r="A15" s="37" t="s">
        <v>40</v>
      </c>
      <c r="B15" s="226">
        <v>8.5511024406247776E-2</v>
      </c>
      <c r="C15" s="226">
        <v>6.4373631415922949E-2</v>
      </c>
      <c r="D15" s="226">
        <v>7.5564411641186935E-2</v>
      </c>
      <c r="E15" s="226">
        <v>7.504853316997355E-2</v>
      </c>
      <c r="F15" s="226">
        <v>8.253274704053605E-2</v>
      </c>
      <c r="G15" s="226">
        <v>0.10748167304453191</v>
      </c>
      <c r="H15" s="226">
        <v>0.1015666946655629</v>
      </c>
      <c r="I15" s="226">
        <v>9.2567017959608894E-2</v>
      </c>
      <c r="J15" s="226">
        <v>9.1625189144015767E-2</v>
      </c>
      <c r="K15" s="226">
        <v>7.2910471024541651E-2</v>
      </c>
      <c r="L15" s="226">
        <v>9.4074037895615858E-2</v>
      </c>
      <c r="M15" s="226">
        <v>8.8688341703624704E-2</v>
      </c>
      <c r="N15" s="226">
        <v>0.1018583902852926</v>
      </c>
      <c r="O15" s="226">
        <v>8.8122804620264145E-2</v>
      </c>
      <c r="P15" s="226">
        <v>8.9361887212787885E-2</v>
      </c>
      <c r="Q15" s="226">
        <v>0.1011513835969641</v>
      </c>
      <c r="R15" s="226">
        <v>8.6475813342134153E-2</v>
      </c>
      <c r="S15" s="226">
        <v>9.0254170237411543E-2</v>
      </c>
      <c r="T15" s="226">
        <v>9.764854245278394E-2</v>
      </c>
      <c r="U15" s="226">
        <v>8.8944999356560417E-2</v>
      </c>
      <c r="V15" s="226">
        <v>6.8290844063341544E-2</v>
      </c>
      <c r="W15" s="226">
        <v>6.7476359641240255E-2</v>
      </c>
      <c r="X15" s="226">
        <v>2.3511694347299449E-2</v>
      </c>
      <c r="Y15" s="226">
        <v>9.3110920049071268E-3</v>
      </c>
      <c r="DA15" s="69" t="s">
        <v>264</v>
      </c>
    </row>
    <row r="16" spans="1:105" ht="12" customHeight="1" x14ac:dyDescent="0.25">
      <c r="A16" s="57" t="s">
        <v>165</v>
      </c>
      <c r="B16" s="261">
        <v>30.965406274371912</v>
      </c>
      <c r="C16" s="261">
        <v>23.593315983517151</v>
      </c>
      <c r="D16" s="261">
        <v>23.782977015554501</v>
      </c>
      <c r="E16" s="261">
        <v>24.53590839402932</v>
      </c>
      <c r="F16" s="261">
        <v>24.409055273953829</v>
      </c>
      <c r="G16" s="261">
        <v>24.319521908704221</v>
      </c>
      <c r="H16" s="261">
        <v>26.706479783974469</v>
      </c>
      <c r="I16" s="261">
        <v>26.84179169600332</v>
      </c>
      <c r="J16" s="261">
        <v>25.652323491392899</v>
      </c>
      <c r="K16" s="261">
        <v>19.54909092774416</v>
      </c>
      <c r="L16" s="261">
        <v>25.40039772507216</v>
      </c>
      <c r="M16" s="261">
        <v>24.980710677618781</v>
      </c>
      <c r="N16" s="261">
        <v>23.939500585556129</v>
      </c>
      <c r="O16" s="261">
        <v>16.742514917789808</v>
      </c>
      <c r="P16" s="261">
        <v>12.29483520268565</v>
      </c>
      <c r="Q16" s="261">
        <v>13.96122807133189</v>
      </c>
      <c r="R16" s="261">
        <v>11.41940615861559</v>
      </c>
      <c r="S16" s="261">
        <v>14.058282636723691</v>
      </c>
      <c r="T16" s="261">
        <v>14.27160013253256</v>
      </c>
      <c r="U16" s="261">
        <v>13.090978120735951</v>
      </c>
      <c r="V16" s="261">
        <v>11.512809835572099</v>
      </c>
      <c r="W16" s="261">
        <v>11.065628831903361</v>
      </c>
      <c r="X16" s="261">
        <v>7.1934556664629072</v>
      </c>
      <c r="Y16" s="261">
        <v>4.1437931751892467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0.1067372313264508</v>
      </c>
      <c r="D17" s="230">
        <v>0</v>
      </c>
      <c r="E17" s="230">
        <v>0.1100419686456358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9.1272384099752427E-2</v>
      </c>
      <c r="P17" s="230">
        <v>0</v>
      </c>
      <c r="Q17" s="230">
        <v>0</v>
      </c>
      <c r="R17" s="230">
        <v>0</v>
      </c>
      <c r="S17" s="230">
        <v>0.28062393384173928</v>
      </c>
      <c r="T17" s="230">
        <v>0.27590657704624388</v>
      </c>
      <c r="U17" s="230">
        <v>0.2690561044383975</v>
      </c>
      <c r="V17" s="230">
        <v>0.2692325559599078</v>
      </c>
      <c r="W17" s="230">
        <v>0.25257397024586609</v>
      </c>
      <c r="X17" s="230">
        <v>0.23839922619048221</v>
      </c>
      <c r="Y17" s="230">
        <v>0.1216807722510844</v>
      </c>
      <c r="DA17" s="71" t="s">
        <v>266</v>
      </c>
    </row>
    <row r="18" spans="1:105" ht="12" customHeight="1" x14ac:dyDescent="0.25">
      <c r="A18" s="18" t="s">
        <v>32</v>
      </c>
      <c r="B18" s="230">
        <v>1.698366223342646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4.9210348685616969</v>
      </c>
      <c r="C19" s="230">
        <v>6.2367125665971193</v>
      </c>
      <c r="D19" s="230">
        <v>7.4992161417038661</v>
      </c>
      <c r="E19" s="230">
        <v>5.869293690150327</v>
      </c>
      <c r="F19" s="230">
        <v>1.7270303694874061</v>
      </c>
      <c r="G19" s="230">
        <v>2.3338474180682298</v>
      </c>
      <c r="H19" s="230">
        <v>1.8299814356391899</v>
      </c>
      <c r="I19" s="230">
        <v>1.307154835633894</v>
      </c>
      <c r="J19" s="230">
        <v>1.164374262347877</v>
      </c>
      <c r="K19" s="230">
        <v>0.57129768162971151</v>
      </c>
      <c r="L19" s="230">
        <v>0.56582299037346895</v>
      </c>
      <c r="M19" s="230">
        <v>0.53854166525284963</v>
      </c>
      <c r="N19" s="230">
        <v>1.1042285938987131</v>
      </c>
      <c r="O19" s="230">
        <v>2.3060940427876222</v>
      </c>
      <c r="P19" s="230">
        <v>2.3511432400921581</v>
      </c>
      <c r="Q19" s="230">
        <v>1.76425334972321</v>
      </c>
      <c r="R19" s="230">
        <v>2.8834397738088269</v>
      </c>
      <c r="S19" s="230">
        <v>2.9445399859556738</v>
      </c>
      <c r="T19" s="230">
        <v>4.0757490814506552</v>
      </c>
      <c r="U19" s="230">
        <v>3.5659332458282291</v>
      </c>
      <c r="V19" s="230">
        <v>3.7025783890967321</v>
      </c>
      <c r="W19" s="230">
        <v>2.1642077953640602</v>
      </c>
      <c r="X19" s="230">
        <v>2.2680661512299691</v>
      </c>
      <c r="Y19" s="230">
        <v>1.5048078663148601</v>
      </c>
      <c r="DA19" s="71" t="s">
        <v>268</v>
      </c>
    </row>
    <row r="20" spans="1:105" ht="12" customHeight="1" x14ac:dyDescent="0.25">
      <c r="A20" s="18" t="s">
        <v>36</v>
      </c>
      <c r="B20" s="230">
        <v>22.62332995061206</v>
      </c>
      <c r="C20" s="230">
        <v>15.280060007219589</v>
      </c>
      <c r="D20" s="230">
        <v>13.67243719846511</v>
      </c>
      <c r="E20" s="230">
        <v>16.35731760756013</v>
      </c>
      <c r="F20" s="230">
        <v>21.41510864066495</v>
      </c>
      <c r="G20" s="230">
        <v>19.922670643687791</v>
      </c>
      <c r="H20" s="230">
        <v>23.346019507590078</v>
      </c>
      <c r="I20" s="230">
        <v>24.36674678452404</v>
      </c>
      <c r="J20" s="230">
        <v>23.353072163971991</v>
      </c>
      <c r="K20" s="230">
        <v>18.291066244725901</v>
      </c>
      <c r="L20" s="230">
        <v>24.072824049981019</v>
      </c>
      <c r="M20" s="230">
        <v>23.746206107022221</v>
      </c>
      <c r="N20" s="230">
        <v>21.617545716936569</v>
      </c>
      <c r="O20" s="230">
        <v>12.272120057477951</v>
      </c>
      <c r="P20" s="230">
        <v>6.9500952301222378</v>
      </c>
      <c r="Q20" s="230">
        <v>9.4451579869259774</v>
      </c>
      <c r="R20" s="230">
        <v>5.0004940281089523</v>
      </c>
      <c r="S20" s="230">
        <v>7.0726448972932197</v>
      </c>
      <c r="T20" s="230">
        <v>5.3203203305338489</v>
      </c>
      <c r="U20" s="230">
        <v>5.1217066536378084</v>
      </c>
      <c r="V20" s="230">
        <v>3.5416550076318138</v>
      </c>
      <c r="W20" s="230">
        <v>5.4192198641018372</v>
      </c>
      <c r="X20" s="230">
        <v>1.5075392744430289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1.7226752318555101</v>
      </c>
      <c r="C21" s="230">
        <v>1.969806178373996</v>
      </c>
      <c r="D21" s="230">
        <v>2.611323675385532</v>
      </c>
      <c r="E21" s="230">
        <v>2.1992551276732279</v>
      </c>
      <c r="F21" s="230">
        <v>1.2669162638014759</v>
      </c>
      <c r="G21" s="230">
        <v>2.0630038469481988</v>
      </c>
      <c r="H21" s="230">
        <v>1.5304788407451979</v>
      </c>
      <c r="I21" s="230">
        <v>1.167890075845385</v>
      </c>
      <c r="J21" s="230">
        <v>1.1348770650730311</v>
      </c>
      <c r="K21" s="230">
        <v>0.68672700138854237</v>
      </c>
      <c r="L21" s="230">
        <v>0.76175068471767282</v>
      </c>
      <c r="M21" s="230">
        <v>0.69596290534371097</v>
      </c>
      <c r="N21" s="230">
        <v>1.217726274720847</v>
      </c>
      <c r="O21" s="230">
        <v>2.0730284334244922</v>
      </c>
      <c r="P21" s="230">
        <v>2.9935967324712549</v>
      </c>
      <c r="Q21" s="230">
        <v>2.7518167346827038</v>
      </c>
      <c r="R21" s="230">
        <v>3.5354723566978108</v>
      </c>
      <c r="S21" s="230">
        <v>3.7604738196330532</v>
      </c>
      <c r="T21" s="230">
        <v>4.5996241435018153</v>
      </c>
      <c r="U21" s="230">
        <v>4.134282116831514</v>
      </c>
      <c r="V21" s="230">
        <v>3.9993438828836441</v>
      </c>
      <c r="W21" s="230">
        <v>3.229627202191597</v>
      </c>
      <c r="X21" s="230">
        <v>3.1794510145994268</v>
      </c>
      <c r="Y21" s="230">
        <v>2.517304536623302</v>
      </c>
      <c r="DA21" s="71" t="s">
        <v>270</v>
      </c>
    </row>
    <row r="22" spans="1:105" ht="12" customHeight="1" x14ac:dyDescent="0.25">
      <c r="A22" s="57" t="s">
        <v>172</v>
      </c>
      <c r="B22" s="261">
        <v>81.421172860024853</v>
      </c>
      <c r="C22" s="261">
        <v>71.167631625928919</v>
      </c>
      <c r="D22" s="261">
        <v>67.823401479014208</v>
      </c>
      <c r="E22" s="261">
        <v>80.514619072302366</v>
      </c>
      <c r="F22" s="261">
        <v>82.592600721079776</v>
      </c>
      <c r="G22" s="261">
        <v>72.231960047211459</v>
      </c>
      <c r="H22" s="261">
        <v>75.497985646429612</v>
      </c>
      <c r="I22" s="261">
        <v>80.950947224298005</v>
      </c>
      <c r="J22" s="261">
        <v>76.465344751783149</v>
      </c>
      <c r="K22" s="261">
        <v>48.031060517850449</v>
      </c>
      <c r="L22" s="261">
        <v>62.634532722201371</v>
      </c>
      <c r="M22" s="261">
        <v>62.228187759466088</v>
      </c>
      <c r="N22" s="261">
        <v>58.865359421825929</v>
      </c>
      <c r="O22" s="261">
        <v>39.62914272230293</v>
      </c>
      <c r="P22" s="261">
        <v>29.745327893341539</v>
      </c>
      <c r="Q22" s="261">
        <v>37.301400645113233</v>
      </c>
      <c r="R22" s="261">
        <v>28.323998970916559</v>
      </c>
      <c r="S22" s="261">
        <v>36.956295825170947</v>
      </c>
      <c r="T22" s="261">
        <v>36.431693199553713</v>
      </c>
      <c r="U22" s="261">
        <v>33.316895983739698</v>
      </c>
      <c r="V22" s="261">
        <v>29.130744201012359</v>
      </c>
      <c r="W22" s="261">
        <v>27.24303587828787</v>
      </c>
      <c r="X22" s="261">
        <v>17.237022730559168</v>
      </c>
      <c r="Y22" s="261">
        <v>8.628063306585652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0.12617648258782921</v>
      </c>
      <c r="D23" s="230">
        <v>0</v>
      </c>
      <c r="E23" s="230">
        <v>0.1101152007868999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0.1841753015067488</v>
      </c>
      <c r="P23" s="230">
        <v>0</v>
      </c>
      <c r="Q23" s="230">
        <v>0</v>
      </c>
      <c r="R23" s="230">
        <v>0</v>
      </c>
      <c r="S23" s="230">
        <v>0.47752733327643332</v>
      </c>
      <c r="T23" s="230">
        <v>0.48022726162286322</v>
      </c>
      <c r="U23" s="230">
        <v>0.48395402374186869</v>
      </c>
      <c r="V23" s="230">
        <v>0.48161714819697471</v>
      </c>
      <c r="W23" s="230">
        <v>0.51309447004373177</v>
      </c>
      <c r="X23" s="230">
        <v>0.50141051512546397</v>
      </c>
      <c r="Y23" s="230">
        <v>0.34779657127419211</v>
      </c>
      <c r="DA23" s="71" t="s">
        <v>272</v>
      </c>
    </row>
    <row r="24" spans="1:105" ht="12" customHeight="1" x14ac:dyDescent="0.25">
      <c r="A24" s="18" t="s">
        <v>42</v>
      </c>
      <c r="B24" s="230">
        <v>39.191270824327447</v>
      </c>
      <c r="C24" s="230">
        <v>45.723149295116727</v>
      </c>
      <c r="D24" s="230">
        <v>40.704244327229468</v>
      </c>
      <c r="E24" s="230">
        <v>58.229490129895908</v>
      </c>
      <c r="F24" s="230">
        <v>60.986896704446707</v>
      </c>
      <c r="G24" s="230">
        <v>43.964620249705661</v>
      </c>
      <c r="H24" s="230">
        <v>40.06555493391474</v>
      </c>
      <c r="I24" s="230">
        <v>49.314938224416323</v>
      </c>
      <c r="J24" s="230">
        <v>44.900911342542848</v>
      </c>
      <c r="K24" s="230">
        <v>13.90946499856252</v>
      </c>
      <c r="L24" s="230">
        <v>19.27225556888467</v>
      </c>
      <c r="M24" s="230">
        <v>19.913275626297661</v>
      </c>
      <c r="N24" s="230">
        <v>18.194467086389679</v>
      </c>
      <c r="O24" s="230">
        <v>9.9201257670042917</v>
      </c>
      <c r="P24" s="230">
        <v>11.143222653379951</v>
      </c>
      <c r="Q24" s="230">
        <v>18.59158941615124</v>
      </c>
      <c r="R24" s="230">
        <v>13.60306028191158</v>
      </c>
      <c r="S24" s="230">
        <v>19.515797862246121</v>
      </c>
      <c r="T24" s="230">
        <v>19.820485845389431</v>
      </c>
      <c r="U24" s="230">
        <v>17.396842004449692</v>
      </c>
      <c r="V24" s="230">
        <v>15.930190980050879</v>
      </c>
      <c r="W24" s="230">
        <v>11.39112605254614</v>
      </c>
      <c r="X24" s="230">
        <v>8.9863653319014229</v>
      </c>
      <c r="Y24" s="230">
        <v>4.1909364656074173</v>
      </c>
      <c r="DA24" s="71" t="s">
        <v>273</v>
      </c>
    </row>
    <row r="25" spans="1:105" ht="12" customHeight="1" x14ac:dyDescent="0.25">
      <c r="A25" s="18" t="s">
        <v>32</v>
      </c>
      <c r="B25" s="230">
        <v>2.4919892250938682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6.7338345911493924</v>
      </c>
      <c r="C26" s="230">
        <v>7.0094833361100974</v>
      </c>
      <c r="D26" s="230">
        <v>9.2125262648141604</v>
      </c>
      <c r="E26" s="230">
        <v>5.583963370004569</v>
      </c>
      <c r="F26" s="230">
        <v>1.5194082160210669</v>
      </c>
      <c r="G26" s="230">
        <v>2.7985213550928152</v>
      </c>
      <c r="H26" s="230">
        <v>2.4267105432648459</v>
      </c>
      <c r="I26" s="230">
        <v>1.515602244748018</v>
      </c>
      <c r="J26" s="230">
        <v>1.4102343751469399</v>
      </c>
      <c r="K26" s="230">
        <v>0.97119653128096628</v>
      </c>
      <c r="L26" s="230">
        <v>0.93538350526372205</v>
      </c>
      <c r="M26" s="230">
        <v>0.88139741976864261</v>
      </c>
      <c r="N26" s="230">
        <v>1.8595431762102399</v>
      </c>
      <c r="O26" s="230">
        <v>4.4242209114154933</v>
      </c>
      <c r="P26" s="230">
        <v>4.480819879238215</v>
      </c>
      <c r="Q26" s="230">
        <v>2.7893460731677169</v>
      </c>
      <c r="R26" s="230">
        <v>5.1672848028031444</v>
      </c>
      <c r="S26" s="230">
        <v>4.7638576827491574</v>
      </c>
      <c r="T26" s="230">
        <v>6.7446589194854152</v>
      </c>
      <c r="U26" s="230">
        <v>6.0982083683604156</v>
      </c>
      <c r="V26" s="230">
        <v>6.2971846050892779</v>
      </c>
      <c r="W26" s="230">
        <v>4.1799924322582642</v>
      </c>
      <c r="X26" s="230">
        <v>4.5353635840287589</v>
      </c>
      <c r="Y26" s="230">
        <v>4.0893302697040426</v>
      </c>
      <c r="DA26" s="71" t="s">
        <v>275</v>
      </c>
    </row>
    <row r="27" spans="1:105" ht="12" customHeight="1" x14ac:dyDescent="0.25">
      <c r="A27" s="18" t="s">
        <v>36</v>
      </c>
      <c r="B27" s="230">
        <v>33.004078219454144</v>
      </c>
      <c r="C27" s="230">
        <v>18.308822512114261</v>
      </c>
      <c r="D27" s="230">
        <v>17.906630886970579</v>
      </c>
      <c r="E27" s="230">
        <v>16.59105037161499</v>
      </c>
      <c r="F27" s="230">
        <v>20.086295800612</v>
      </c>
      <c r="G27" s="230">
        <v>25.468818442412982</v>
      </c>
      <c r="H27" s="230">
        <v>33.005720169250033</v>
      </c>
      <c r="I27" s="230">
        <v>30.120406755133668</v>
      </c>
      <c r="J27" s="230">
        <v>30.154199034093359</v>
      </c>
      <c r="K27" s="230">
        <v>33.150398988006962</v>
      </c>
      <c r="L27" s="230">
        <v>42.426893648052967</v>
      </c>
      <c r="M27" s="230">
        <v>41.433514713399788</v>
      </c>
      <c r="N27" s="230">
        <v>38.811349159226012</v>
      </c>
      <c r="O27" s="230">
        <v>25.1006207423764</v>
      </c>
      <c r="P27" s="230">
        <v>14.12128536072337</v>
      </c>
      <c r="Q27" s="230">
        <v>15.920465155794259</v>
      </c>
      <c r="R27" s="230">
        <v>9.5536538862018308</v>
      </c>
      <c r="S27" s="230">
        <v>12.199112946899231</v>
      </c>
      <c r="T27" s="230">
        <v>9.3863211730559986</v>
      </c>
      <c r="U27" s="230">
        <v>9.3378915871877215</v>
      </c>
      <c r="V27" s="230">
        <v>6.4217514676752261</v>
      </c>
      <c r="W27" s="230">
        <v>11.158822923439731</v>
      </c>
      <c r="X27" s="230">
        <v>3.2138832995035251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56.064821094875683</v>
      </c>
      <c r="C28" s="261">
        <v>46.233996005546352</v>
      </c>
      <c r="D28" s="261">
        <v>50.119964925345798</v>
      </c>
      <c r="E28" s="261">
        <v>47.167389611572133</v>
      </c>
      <c r="F28" s="261">
        <v>33.722617734910443</v>
      </c>
      <c r="G28" s="261">
        <v>39.553763412645949</v>
      </c>
      <c r="H28" s="261">
        <v>38.203448859861467</v>
      </c>
      <c r="I28" s="261">
        <v>33.887027064494731</v>
      </c>
      <c r="J28" s="261">
        <v>32.074311774928162</v>
      </c>
      <c r="K28" s="261">
        <v>23.532069751342618</v>
      </c>
      <c r="L28" s="261">
        <v>28.760058943837031</v>
      </c>
      <c r="M28" s="261">
        <v>27.276603619747949</v>
      </c>
      <c r="N28" s="261">
        <v>33.621159848059072</v>
      </c>
      <c r="O28" s="261">
        <v>32.212486373987133</v>
      </c>
      <c r="P28" s="261">
        <v>27.65209981147661</v>
      </c>
      <c r="Q28" s="261">
        <v>28.768100828179779</v>
      </c>
      <c r="R28" s="261">
        <v>27.215202864094099</v>
      </c>
      <c r="S28" s="261">
        <v>32.061150926486597</v>
      </c>
      <c r="T28" s="261">
        <v>34.53731280501043</v>
      </c>
      <c r="U28" s="261">
        <v>31.407723862826611</v>
      </c>
      <c r="V28" s="261">
        <v>28.395052107279181</v>
      </c>
      <c r="W28" s="261">
        <v>25.631199053998412</v>
      </c>
      <c r="X28" s="261">
        <v>18.321893688275861</v>
      </c>
      <c r="Y28" s="261">
        <v>10.97174496746686</v>
      </c>
      <c r="DA28" s="70" t="s">
        <v>277</v>
      </c>
    </row>
    <row r="29" spans="1:105" ht="12" customHeight="1" x14ac:dyDescent="0.25">
      <c r="A29" s="60" t="s">
        <v>181</v>
      </c>
      <c r="B29" s="262">
        <v>44.550873323250897</v>
      </c>
      <c r="C29" s="262">
        <v>35.206222832565452</v>
      </c>
      <c r="D29" s="262">
        <v>37.175111991002147</v>
      </c>
      <c r="E29" s="262">
        <v>34.310911228115764</v>
      </c>
      <c r="F29" s="262">
        <v>19.58402723307162</v>
      </c>
      <c r="G29" s="262">
        <v>21.141200931443269</v>
      </c>
      <c r="H29" s="262">
        <v>20.8041745597295</v>
      </c>
      <c r="I29" s="262">
        <v>18.02947708782343</v>
      </c>
      <c r="J29" s="262">
        <v>16.37810541547541</v>
      </c>
      <c r="K29" s="262">
        <v>11.04186034869331</v>
      </c>
      <c r="L29" s="262">
        <v>12.64434310552485</v>
      </c>
      <c r="M29" s="262">
        <v>12.083505236401569</v>
      </c>
      <c r="N29" s="262">
        <v>16.171915504926911</v>
      </c>
      <c r="O29" s="262">
        <v>17.116269501579801</v>
      </c>
      <c r="P29" s="262">
        <v>12.343617117297409</v>
      </c>
      <c r="Q29" s="262">
        <v>11.43997299221331</v>
      </c>
      <c r="R29" s="262">
        <v>12.401130183859889</v>
      </c>
      <c r="S29" s="262">
        <v>14.451347252446279</v>
      </c>
      <c r="T29" s="262">
        <v>16.574763072743409</v>
      </c>
      <c r="U29" s="262">
        <v>14.716959487238579</v>
      </c>
      <c r="V29" s="262">
        <v>13.81513500855044</v>
      </c>
      <c r="W29" s="262">
        <v>10.47631773393276</v>
      </c>
      <c r="X29" s="262">
        <v>7.8011223630359172</v>
      </c>
      <c r="Y29" s="262">
        <v>4.2641891455577454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0.30838521971544819</v>
      </c>
      <c r="C31" s="230">
        <v>0.2905787023975191</v>
      </c>
      <c r="D31" s="230">
        <v>0</v>
      </c>
      <c r="E31" s="230">
        <v>0</v>
      </c>
      <c r="F31" s="230">
        <v>0.3106341319723574</v>
      </c>
      <c r="G31" s="230">
        <v>0.31132634330643338</v>
      </c>
      <c r="H31" s="230">
        <v>0</v>
      </c>
      <c r="I31" s="230">
        <v>0.28099753309505199</v>
      </c>
      <c r="J31" s="230">
        <v>0.27393055467517519</v>
      </c>
      <c r="K31" s="230">
        <v>0.65108255726361886</v>
      </c>
      <c r="L31" s="230">
        <v>0.67370400984419498</v>
      </c>
      <c r="M31" s="230">
        <v>0.32696413213553882</v>
      </c>
      <c r="N31" s="230">
        <v>0.34902086464423598</v>
      </c>
      <c r="O31" s="230">
        <v>0.32282121270154779</v>
      </c>
      <c r="P31" s="230">
        <v>0.32047612035525691</v>
      </c>
      <c r="Q31" s="230">
        <v>0.33050948989152118</v>
      </c>
      <c r="R31" s="230">
        <v>0.31915581985184621</v>
      </c>
      <c r="S31" s="230">
        <v>0.66245426977935984</v>
      </c>
      <c r="T31" s="230">
        <v>0.6580613406619541</v>
      </c>
      <c r="U31" s="230">
        <v>0.32071126245388087</v>
      </c>
      <c r="V31" s="230">
        <v>0.31709944436398713</v>
      </c>
      <c r="W31" s="230">
        <v>0.3208693687324029</v>
      </c>
      <c r="X31" s="230">
        <v>0.29611435440840328</v>
      </c>
      <c r="Y31" s="230">
        <v>0.25451029355267463</v>
      </c>
      <c r="DA31" s="71" t="s">
        <v>280</v>
      </c>
    </row>
    <row r="32" spans="1:105" ht="12" customHeight="1" x14ac:dyDescent="0.25">
      <c r="A32" s="59" t="s">
        <v>32</v>
      </c>
      <c r="B32" s="230">
        <v>11.351472193395431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32.891015910140027</v>
      </c>
      <c r="C33" s="230">
        <v>34.915644130167927</v>
      </c>
      <c r="D33" s="230">
        <v>37.175111991002147</v>
      </c>
      <c r="E33" s="230">
        <v>34.310911228115764</v>
      </c>
      <c r="F33" s="230">
        <v>19.273393101099259</v>
      </c>
      <c r="G33" s="230">
        <v>20.829874588136839</v>
      </c>
      <c r="H33" s="230">
        <v>20.8041745597295</v>
      </c>
      <c r="I33" s="230">
        <v>17.74847955472838</v>
      </c>
      <c r="J33" s="230">
        <v>16.104174860800239</v>
      </c>
      <c r="K33" s="230">
        <v>10.39077779142969</v>
      </c>
      <c r="L33" s="230">
        <v>11.970639095680649</v>
      </c>
      <c r="M33" s="230">
        <v>11.756541104266031</v>
      </c>
      <c r="N33" s="230">
        <v>15.822894640282669</v>
      </c>
      <c r="O33" s="230">
        <v>16.793448288878249</v>
      </c>
      <c r="P33" s="230">
        <v>12.023140996942161</v>
      </c>
      <c r="Q33" s="230">
        <v>11.109463502321789</v>
      </c>
      <c r="R33" s="230">
        <v>12.081974364008049</v>
      </c>
      <c r="S33" s="230">
        <v>13.788892982666921</v>
      </c>
      <c r="T33" s="230">
        <v>15.91670173208146</v>
      </c>
      <c r="U33" s="230">
        <v>14.396248224784699</v>
      </c>
      <c r="V33" s="230">
        <v>13.498035564186459</v>
      </c>
      <c r="W33" s="230">
        <v>10.15544836520036</v>
      </c>
      <c r="X33" s="230">
        <v>7.5050080086275139</v>
      </c>
      <c r="Y33" s="230">
        <v>4.009678852005071</v>
      </c>
      <c r="DA33" s="71" t="s">
        <v>282</v>
      </c>
    </row>
    <row r="34" spans="1:105" ht="12" customHeight="1" x14ac:dyDescent="0.25">
      <c r="A34" s="60" t="s">
        <v>187</v>
      </c>
      <c r="B34" s="262">
        <v>11.51394777162478</v>
      </c>
      <c r="C34" s="262">
        <v>11.02777317298089</v>
      </c>
      <c r="D34" s="262">
        <v>12.94485293434364</v>
      </c>
      <c r="E34" s="262">
        <v>12.856478383456359</v>
      </c>
      <c r="F34" s="262">
        <v>14.13859050183882</v>
      </c>
      <c r="G34" s="262">
        <v>18.412562481202681</v>
      </c>
      <c r="H34" s="262">
        <v>17.39927430013196</v>
      </c>
      <c r="I34" s="262">
        <v>15.857549976671301</v>
      </c>
      <c r="J34" s="262">
        <v>15.69620635945275</v>
      </c>
      <c r="K34" s="262">
        <v>12.490209402649301</v>
      </c>
      <c r="L34" s="262">
        <v>16.11571583831218</v>
      </c>
      <c r="M34" s="262">
        <v>15.19309838334639</v>
      </c>
      <c r="N34" s="262">
        <v>17.449244343132161</v>
      </c>
      <c r="O34" s="262">
        <v>15.09621687240733</v>
      </c>
      <c r="P34" s="262">
        <v>15.308482694179199</v>
      </c>
      <c r="Q34" s="262">
        <v>17.32812783596647</v>
      </c>
      <c r="R34" s="262">
        <v>14.814072680234201</v>
      </c>
      <c r="S34" s="262">
        <v>17.609803674040329</v>
      </c>
      <c r="T34" s="262">
        <v>17.962549732267021</v>
      </c>
      <c r="U34" s="262">
        <v>16.690764375588039</v>
      </c>
      <c r="V34" s="262">
        <v>14.579917098728741</v>
      </c>
      <c r="W34" s="262">
        <v>15.15488132006565</v>
      </c>
      <c r="X34" s="262">
        <v>10.52077132523994</v>
      </c>
      <c r="Y34" s="262">
        <v>6.707555821909116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26.543920653964694</v>
      </c>
      <c r="C35" s="261">
        <f t="shared" si="0"/>
        <v>20.818434745871965</v>
      </c>
      <c r="D35" s="261">
        <f t="shared" si="0"/>
        <v>22.641519389899425</v>
      </c>
      <c r="E35" s="261">
        <f t="shared" si="0"/>
        <v>22.42140287334496</v>
      </c>
      <c r="F35" s="261">
        <f t="shared" si="0"/>
        <v>19.973340517326157</v>
      </c>
      <c r="G35" s="261">
        <f t="shared" si="0"/>
        <v>24.661890822442391</v>
      </c>
      <c r="H35" s="261">
        <f t="shared" si="0"/>
        <v>22.275581250283295</v>
      </c>
      <c r="I35" s="261">
        <f t="shared" si="0"/>
        <v>19.350244178251753</v>
      </c>
      <c r="J35" s="261">
        <f t="shared" si="0"/>
        <v>19.399409403558998</v>
      </c>
      <c r="K35" s="261">
        <f t="shared" si="0"/>
        <v>16.937269244353764</v>
      </c>
      <c r="L35" s="261">
        <f t="shared" si="0"/>
        <v>18.402690276841398</v>
      </c>
      <c r="M35" s="261">
        <f t="shared" si="0"/>
        <v>17.412328743346229</v>
      </c>
      <c r="N35" s="261">
        <f t="shared" si="0"/>
        <v>18.180287840296234</v>
      </c>
      <c r="O35" s="261">
        <f t="shared" si="0"/>
        <v>18.134070318770764</v>
      </c>
      <c r="P35" s="261">
        <f t="shared" si="0"/>
        <v>17.289306436487795</v>
      </c>
      <c r="Q35" s="261">
        <f t="shared" si="0"/>
        <v>18.323173052295456</v>
      </c>
      <c r="R35" s="261">
        <f t="shared" si="0"/>
        <v>17.992157031413292</v>
      </c>
      <c r="S35" s="261">
        <f t="shared" si="0"/>
        <v>22.800087338760246</v>
      </c>
      <c r="T35" s="261">
        <f t="shared" si="0"/>
        <v>22.551282891989072</v>
      </c>
      <c r="U35" s="261">
        <f t="shared" si="0"/>
        <v>22.239208591772258</v>
      </c>
      <c r="V35" s="261">
        <f t="shared" si="0"/>
        <v>21.987768980391731</v>
      </c>
      <c r="W35" s="261">
        <f t="shared" si="0"/>
        <v>23.582196227742966</v>
      </c>
      <c r="X35" s="261">
        <f t="shared" si="0"/>
        <v>16.843585706762202</v>
      </c>
      <c r="Y35" s="261">
        <f t="shared" si="0"/>
        <v>11.605619841830826</v>
      </c>
      <c r="DA35" s="70"/>
    </row>
    <row r="36" spans="1:105" ht="12" customHeight="1" x14ac:dyDescent="0.25">
      <c r="A36" s="60" t="s">
        <v>190</v>
      </c>
      <c r="B36" s="262">
        <v>8.984771042586237</v>
      </c>
      <c r="C36" s="262">
        <v>7.488908571841197</v>
      </c>
      <c r="D36" s="262">
        <v>7.9077217732955392</v>
      </c>
      <c r="E36" s="262">
        <v>7.2984619345827921</v>
      </c>
      <c r="F36" s="262">
        <v>4.165825743773329</v>
      </c>
      <c r="G36" s="262">
        <v>4.497060693715027</v>
      </c>
      <c r="H36" s="262">
        <v>4.4253699674457723</v>
      </c>
      <c r="I36" s="262">
        <v>3.8351488641923281</v>
      </c>
      <c r="J36" s="262">
        <v>3.483876547046636</v>
      </c>
      <c r="K36" s="262">
        <v>2.3487746188413561</v>
      </c>
      <c r="L36" s="262">
        <v>2.6896475068798509</v>
      </c>
      <c r="M36" s="262">
        <v>2.5703486106175268</v>
      </c>
      <c r="N36" s="262">
        <v>3.440016761352569</v>
      </c>
      <c r="O36" s="262">
        <v>3.6408954745851791</v>
      </c>
      <c r="P36" s="262">
        <v>2.6256784340905739</v>
      </c>
      <c r="Q36" s="262">
        <v>2.4334593407098302</v>
      </c>
      <c r="R36" s="262">
        <v>2.6379123536229541</v>
      </c>
      <c r="S36" s="262">
        <v>3.0740252604829732</v>
      </c>
      <c r="T36" s="262">
        <v>3.525708674913254</v>
      </c>
      <c r="U36" s="262">
        <v>3.1305250943726239</v>
      </c>
      <c r="V36" s="262">
        <v>2.9386930679475478</v>
      </c>
      <c r="W36" s="262">
        <v>2.2284749503547898</v>
      </c>
      <c r="X36" s="262">
        <v>1.659419484230555</v>
      </c>
      <c r="Y36" s="262">
        <v>0.90705903885209749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8.3458450989022881E-2</v>
      </c>
      <c r="C38" s="230">
        <v>6.1810588018160917E-2</v>
      </c>
      <c r="D38" s="230">
        <v>0</v>
      </c>
      <c r="E38" s="230">
        <v>0</v>
      </c>
      <c r="F38" s="230">
        <v>6.6076688337108988E-2</v>
      </c>
      <c r="G38" s="230">
        <v>6.6223932402964591E-2</v>
      </c>
      <c r="H38" s="230">
        <v>0</v>
      </c>
      <c r="I38" s="230">
        <v>5.9772524995644977E-2</v>
      </c>
      <c r="J38" s="230">
        <v>5.8269269292318633E-2</v>
      </c>
      <c r="K38" s="230">
        <v>0.13849533837403419</v>
      </c>
      <c r="L38" s="230">
        <v>0.1433072715071016</v>
      </c>
      <c r="M38" s="230">
        <v>6.9550332152346531E-2</v>
      </c>
      <c r="N38" s="230">
        <v>7.424214058453088E-2</v>
      </c>
      <c r="O38" s="230">
        <v>6.8669069058341373E-2</v>
      </c>
      <c r="P38" s="230">
        <v>6.8170231615386434E-2</v>
      </c>
      <c r="Q38" s="230">
        <v>7.0304484627472671E-2</v>
      </c>
      <c r="R38" s="230">
        <v>6.788938326069581E-2</v>
      </c>
      <c r="S38" s="230">
        <v>0.14091427765475911</v>
      </c>
      <c r="T38" s="230">
        <v>0.13997983363106231</v>
      </c>
      <c r="U38" s="230">
        <v>6.8220249979650094E-2</v>
      </c>
      <c r="V38" s="230">
        <v>6.7451960362727117E-2</v>
      </c>
      <c r="W38" s="230">
        <v>6.8253881632500693E-2</v>
      </c>
      <c r="X38" s="230">
        <v>6.2988106890100037E-2</v>
      </c>
      <c r="Y38" s="230">
        <v>5.4138279135284191E-2</v>
      </c>
      <c r="DA38" s="71" t="s">
        <v>286</v>
      </c>
    </row>
    <row r="39" spans="1:105" ht="12" customHeight="1" x14ac:dyDescent="0.25">
      <c r="A39" s="59" t="s">
        <v>35</v>
      </c>
      <c r="B39" s="230">
        <v>8.9013125915972147</v>
      </c>
      <c r="C39" s="230">
        <v>7.4270979838230362</v>
      </c>
      <c r="D39" s="230">
        <v>7.9077217732955392</v>
      </c>
      <c r="E39" s="230">
        <v>7.2984619345827921</v>
      </c>
      <c r="F39" s="230">
        <v>4.0997490554362201</v>
      </c>
      <c r="G39" s="230">
        <v>4.4308367613120616</v>
      </c>
      <c r="H39" s="230">
        <v>4.4253699674457723</v>
      </c>
      <c r="I39" s="230">
        <v>3.7753763391966828</v>
      </c>
      <c r="J39" s="230">
        <v>3.4256072777543172</v>
      </c>
      <c r="K39" s="230">
        <v>2.2102792804673208</v>
      </c>
      <c r="L39" s="230">
        <v>2.54634023537275</v>
      </c>
      <c r="M39" s="230">
        <v>2.5007982784651799</v>
      </c>
      <c r="N39" s="230">
        <v>3.365774620768037</v>
      </c>
      <c r="O39" s="230">
        <v>3.572226405526838</v>
      </c>
      <c r="P39" s="230">
        <v>2.5575082024751881</v>
      </c>
      <c r="Q39" s="230">
        <v>2.3631548560823572</v>
      </c>
      <c r="R39" s="230">
        <v>2.5700229703622579</v>
      </c>
      <c r="S39" s="230">
        <v>2.933110982828214</v>
      </c>
      <c r="T39" s="230">
        <v>3.3857288412821909</v>
      </c>
      <c r="U39" s="230">
        <v>3.0623048443929739</v>
      </c>
      <c r="V39" s="230">
        <v>2.871241107584821</v>
      </c>
      <c r="W39" s="230">
        <v>2.16022106872229</v>
      </c>
      <c r="X39" s="230">
        <v>1.5964313773404539</v>
      </c>
      <c r="Y39" s="230">
        <v>0.85292075971681325</v>
      </c>
      <c r="DA39" s="71" t="s">
        <v>287</v>
      </c>
    </row>
    <row r="40" spans="1:105" ht="12" customHeight="1" x14ac:dyDescent="0.25">
      <c r="A40" s="60" t="s">
        <v>195</v>
      </c>
      <c r="B40" s="262">
        <v>14.443123990322469</v>
      </c>
      <c r="C40" s="262">
        <v>10.983748115526129</v>
      </c>
      <c r="D40" s="262">
        <v>11.980227017387019</v>
      </c>
      <c r="E40" s="262">
        <v>12.388168974514461</v>
      </c>
      <c r="F40" s="262">
        <v>12.80001771524776</v>
      </c>
      <c r="G40" s="262">
        <v>16.24819307138609</v>
      </c>
      <c r="H40" s="262">
        <v>14.149116306822471</v>
      </c>
      <c r="I40" s="262">
        <v>12.141948966793629</v>
      </c>
      <c r="J40" s="262">
        <v>12.576706794150351</v>
      </c>
      <c r="K40" s="262">
        <v>11.93163374314959</v>
      </c>
      <c r="L40" s="262">
        <v>12.28498054764167</v>
      </c>
      <c r="M40" s="262">
        <v>11.61017292475341</v>
      </c>
      <c r="N40" s="262">
        <v>11.028546701270299</v>
      </c>
      <c r="O40" s="262">
        <v>11.28197583326611</v>
      </c>
      <c r="P40" s="262">
        <v>11.40727676541429</v>
      </c>
      <c r="Q40" s="262">
        <v>12.20375268981153</v>
      </c>
      <c r="R40" s="262">
        <v>12.203062104002139</v>
      </c>
      <c r="S40" s="262">
        <v>15.980184245538711</v>
      </c>
      <c r="T40" s="262">
        <v>15.20466183741353</v>
      </c>
      <c r="U40" s="262">
        <v>15.55829954972709</v>
      </c>
      <c r="V40" s="262">
        <v>15.9477018554577</v>
      </c>
      <c r="W40" s="262">
        <v>18.130043430354409</v>
      </c>
      <c r="X40" s="262">
        <v>12.94623530518566</v>
      </c>
      <c r="Y40" s="262">
        <v>9.2717598499286318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1.3313447665314631E-2</v>
      </c>
      <c r="D41" s="229">
        <v>0</v>
      </c>
      <c r="E41" s="229">
        <v>1.27452085644712E-2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8.1923624695124219E-3</v>
      </c>
      <c r="P41" s="229">
        <v>0</v>
      </c>
      <c r="Q41" s="229">
        <v>0</v>
      </c>
      <c r="R41" s="229">
        <v>0</v>
      </c>
      <c r="S41" s="229">
        <v>1.4556343576770639E-2</v>
      </c>
      <c r="T41" s="229">
        <v>1.551445329434495E-2</v>
      </c>
      <c r="U41" s="229">
        <v>1.3478141691176979E-2</v>
      </c>
      <c r="V41" s="229">
        <v>1.105111329622498E-2</v>
      </c>
      <c r="W41" s="229">
        <v>8.606311392135255E-3</v>
      </c>
      <c r="X41" s="229">
        <v>7.3064133020355601E-3</v>
      </c>
      <c r="Y41" s="229">
        <v>2.8902027711142529E-3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5.685029775792539E-3</v>
      </c>
      <c r="C44" s="229">
        <v>6.6628933627476171E-3</v>
      </c>
      <c r="D44" s="229">
        <v>0</v>
      </c>
      <c r="E44" s="229">
        <v>0</v>
      </c>
      <c r="F44" s="229">
        <v>3.2819894142868278E-3</v>
      </c>
      <c r="G44" s="229">
        <v>3.2555063324277871E-3</v>
      </c>
      <c r="H44" s="229">
        <v>0</v>
      </c>
      <c r="I44" s="229">
        <v>2.926586947435519E-3</v>
      </c>
      <c r="J44" s="229">
        <v>2.5962848078215032E-3</v>
      </c>
      <c r="K44" s="229">
        <v>3.4873553996122341E-3</v>
      </c>
      <c r="L44" s="229">
        <v>3.9845030350060756E-3</v>
      </c>
      <c r="M44" s="229">
        <v>1.974230811300607E-3</v>
      </c>
      <c r="N44" s="229">
        <v>3.2678002053789729E-3</v>
      </c>
      <c r="O44" s="229">
        <v>4.0950364487806028E-3</v>
      </c>
      <c r="P44" s="229">
        <v>4.2972396052370623E-3</v>
      </c>
      <c r="Q44" s="229">
        <v>3.9055159106517671E-3</v>
      </c>
      <c r="R44" s="229">
        <v>4.4631403167333834E-3</v>
      </c>
      <c r="S44" s="229">
        <v>7.5519717759352876E-3</v>
      </c>
      <c r="T44" s="229">
        <v>9.7517817314080445E-3</v>
      </c>
      <c r="U44" s="229">
        <v>4.0955673448940834E-3</v>
      </c>
      <c r="V44" s="229">
        <v>3.674484687434323E-3</v>
      </c>
      <c r="W44" s="229">
        <v>2.3979790741986752E-3</v>
      </c>
      <c r="X44" s="229">
        <v>2.8226187468567468E-3</v>
      </c>
      <c r="Y44" s="229">
        <v>2.334919866351752E-3</v>
      </c>
      <c r="DA44" s="73" t="s">
        <v>292</v>
      </c>
    </row>
    <row r="45" spans="1:105" ht="12" customHeight="1" x14ac:dyDescent="0.25">
      <c r="A45" s="64" t="s">
        <v>32</v>
      </c>
      <c r="B45" s="229">
        <v>0.20287510989276289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0.59359539205955214</v>
      </c>
      <c r="C47" s="229">
        <v>0.78377821003883419</v>
      </c>
      <c r="D47" s="229">
        <v>0.87062758963229403</v>
      </c>
      <c r="E47" s="229">
        <v>0.68491596773407482</v>
      </c>
      <c r="F47" s="229">
        <v>0.19935182976892649</v>
      </c>
      <c r="G47" s="229">
        <v>0.21323739749323539</v>
      </c>
      <c r="H47" s="229">
        <v>0.2142647128216644</v>
      </c>
      <c r="I47" s="229">
        <v>0.18096480667678169</v>
      </c>
      <c r="J47" s="229">
        <v>0.1494253828310767</v>
      </c>
      <c r="K47" s="229">
        <v>5.4485664306856807E-2</v>
      </c>
      <c r="L47" s="229">
        <v>6.9310081829734888E-2</v>
      </c>
      <c r="M47" s="229">
        <v>6.9494658214132046E-2</v>
      </c>
      <c r="N47" s="229">
        <v>0.14503208363144121</v>
      </c>
      <c r="O47" s="229">
        <v>0.20854973042202579</v>
      </c>
      <c r="P47" s="229">
        <v>0.15782866386223871</v>
      </c>
      <c r="Q47" s="229">
        <v>0.1285173046163248</v>
      </c>
      <c r="R47" s="229">
        <v>0.16540541640381171</v>
      </c>
      <c r="S47" s="229">
        <v>0.15388911427753241</v>
      </c>
      <c r="T47" s="229">
        <v>0.2309110503106058</v>
      </c>
      <c r="U47" s="229">
        <v>0.17997957874915529</v>
      </c>
      <c r="V47" s="229">
        <v>0.15312481373108139</v>
      </c>
      <c r="W47" s="229">
        <v>7.430025014795047E-2</v>
      </c>
      <c r="X47" s="229">
        <v>7.0035456764526494E-2</v>
      </c>
      <c r="Y47" s="229">
        <v>3.6012250540465821E-2</v>
      </c>
      <c r="DA47" s="73" t="s">
        <v>295</v>
      </c>
    </row>
    <row r="48" spans="1:105" ht="12" customHeight="1" x14ac:dyDescent="0.25">
      <c r="A48" s="64" t="s">
        <v>36</v>
      </c>
      <c r="B48" s="229">
        <v>2.9150142277760369</v>
      </c>
      <c r="C48" s="229">
        <v>2.0512216267447752</v>
      </c>
      <c r="D48" s="229">
        <v>1.6955576569098589</v>
      </c>
      <c r="E48" s="229">
        <v>2.0389830089402721</v>
      </c>
      <c r="F48" s="229">
        <v>2.640526948801301</v>
      </c>
      <c r="G48" s="229">
        <v>1.9444131075068489</v>
      </c>
      <c r="H48" s="229">
        <v>2.9198926427657672</v>
      </c>
      <c r="I48" s="229">
        <v>3.603418552136223</v>
      </c>
      <c r="J48" s="229">
        <v>3.201296295385887</v>
      </c>
      <c r="K48" s="229">
        <v>1.8634119741858279</v>
      </c>
      <c r="L48" s="229">
        <v>3.1498722048480872</v>
      </c>
      <c r="M48" s="229">
        <v>3.2732292092148971</v>
      </c>
      <c r="N48" s="229">
        <v>3.0329241843386781</v>
      </c>
      <c r="O48" s="229">
        <v>1.1855019831830631</v>
      </c>
      <c r="P48" s="229">
        <v>0.49836509498808113</v>
      </c>
      <c r="Q48" s="229">
        <v>0.73495365688914349</v>
      </c>
      <c r="R48" s="229">
        <v>0.30640921751928812</v>
      </c>
      <c r="S48" s="229">
        <v>0.39484111349246559</v>
      </c>
      <c r="T48" s="229">
        <v>0.32197720750438358</v>
      </c>
      <c r="U48" s="229">
        <v>0.27613076320611851</v>
      </c>
      <c r="V48" s="229">
        <v>0.15645795029818019</v>
      </c>
      <c r="W48" s="229">
        <v>0.19873673962742239</v>
      </c>
      <c r="X48" s="229">
        <v>4.9725705560109752E-2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9.4938407856446205E-3</v>
      </c>
      <c r="R49" s="229">
        <v>2.732014527056378E-2</v>
      </c>
      <c r="S49" s="229">
        <v>4.706206052088039E-2</v>
      </c>
      <c r="T49" s="229">
        <v>3.7531661728186033E-2</v>
      </c>
      <c r="U49" s="229">
        <v>5.5180182609474521E-2</v>
      </c>
      <c r="V49" s="229">
        <v>5.4661875915831673E-2</v>
      </c>
      <c r="W49" s="229">
        <v>0.15585197034960141</v>
      </c>
      <c r="X49" s="229">
        <v>0.14667379019228521</v>
      </c>
      <c r="Y49" s="229">
        <v>0.1379632982300214</v>
      </c>
      <c r="DA49" s="73" t="s">
        <v>297</v>
      </c>
    </row>
    <row r="50" spans="1:105" ht="12" customHeight="1" x14ac:dyDescent="0.25">
      <c r="A50" s="64" t="s">
        <v>39</v>
      </c>
      <c r="B50" s="229">
        <v>10.72595423081833</v>
      </c>
      <c r="C50" s="229">
        <v>8.1287719377144558</v>
      </c>
      <c r="D50" s="229">
        <v>9.4140417708448627</v>
      </c>
      <c r="E50" s="229">
        <v>9.6515247892756406</v>
      </c>
      <c r="F50" s="229">
        <v>9.9568569472632475</v>
      </c>
      <c r="G50" s="229">
        <v>14.08728706005358</v>
      </c>
      <c r="H50" s="229">
        <v>11.014958951235039</v>
      </c>
      <c r="I50" s="229">
        <v>8.3546390210331865</v>
      </c>
      <c r="J50" s="229">
        <v>9.2233888311255701</v>
      </c>
      <c r="K50" s="229">
        <v>10.0102487492573</v>
      </c>
      <c r="L50" s="229">
        <v>9.0618137579288387</v>
      </c>
      <c r="M50" s="229">
        <v>8.2654748265130848</v>
      </c>
      <c r="N50" s="229">
        <v>7.8473226330948052</v>
      </c>
      <c r="O50" s="229">
        <v>9.8756367207427243</v>
      </c>
      <c r="P50" s="229">
        <v>10.74678576695873</v>
      </c>
      <c r="Q50" s="229">
        <v>11.326882371609759</v>
      </c>
      <c r="R50" s="229">
        <v>11.699464184491751</v>
      </c>
      <c r="S50" s="229">
        <v>15.362283641895131</v>
      </c>
      <c r="T50" s="229">
        <v>14.5889756828446</v>
      </c>
      <c r="U50" s="229">
        <v>15.029435316126269</v>
      </c>
      <c r="V50" s="229">
        <v>15.56873161752895</v>
      </c>
      <c r="W50" s="229">
        <v>17.690150179763101</v>
      </c>
      <c r="X50" s="229">
        <v>12.66967132061985</v>
      </c>
      <c r="Y50" s="229">
        <v>9.0925591785206787</v>
      </c>
      <c r="DA50" s="73" t="s">
        <v>298</v>
      </c>
    </row>
    <row r="51" spans="1:105" ht="12" customHeight="1" x14ac:dyDescent="0.25">
      <c r="A51" s="61" t="s">
        <v>207</v>
      </c>
      <c r="B51" s="263">
        <v>3.1160256210559858</v>
      </c>
      <c r="C51" s="263">
        <v>2.3457780585046382</v>
      </c>
      <c r="D51" s="263">
        <v>2.7535705992168671</v>
      </c>
      <c r="E51" s="263">
        <v>2.7347719642477051</v>
      </c>
      <c r="F51" s="263">
        <v>3.0074970583050682</v>
      </c>
      <c r="G51" s="263">
        <v>3.9166370573412741</v>
      </c>
      <c r="H51" s="263">
        <v>3.7010949760150549</v>
      </c>
      <c r="I51" s="263">
        <v>3.3731463472657959</v>
      </c>
      <c r="J51" s="263">
        <v>3.3388260623620112</v>
      </c>
      <c r="K51" s="263">
        <v>2.6568608823628188</v>
      </c>
      <c r="L51" s="263">
        <v>3.4280622223198751</v>
      </c>
      <c r="M51" s="263">
        <v>3.2318072079752929</v>
      </c>
      <c r="N51" s="263">
        <v>3.7117243776733679</v>
      </c>
      <c r="O51" s="263">
        <v>3.211199010919477</v>
      </c>
      <c r="P51" s="263">
        <v>3.2563512369829311</v>
      </c>
      <c r="Q51" s="263">
        <v>3.685961021774093</v>
      </c>
      <c r="R51" s="263">
        <v>3.1511825737881969</v>
      </c>
      <c r="S51" s="263">
        <v>3.74587783273856</v>
      </c>
      <c r="T51" s="263">
        <v>3.820912379662285</v>
      </c>
      <c r="U51" s="263">
        <v>3.5503839476725418</v>
      </c>
      <c r="V51" s="263">
        <v>3.1013740569864829</v>
      </c>
      <c r="W51" s="263">
        <v>3.223677847033767</v>
      </c>
      <c r="X51" s="263">
        <v>2.2379309173459871</v>
      </c>
      <c r="Y51" s="263">
        <v>1.4268009530500969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13.64493016203585</v>
      </c>
      <c r="C54" s="223">
        <v>25.13395335929663</v>
      </c>
      <c r="D54" s="223">
        <v>20.897924119090739</v>
      </c>
      <c r="E54" s="223">
        <v>18.959032967108879</v>
      </c>
      <c r="F54" s="223">
        <v>14.208779326992561</v>
      </c>
      <c r="G54" s="223">
        <v>16.239031866288471</v>
      </c>
      <c r="H54" s="223">
        <v>22.449764072513869</v>
      </c>
      <c r="I54" s="223">
        <v>24.63002713017783</v>
      </c>
      <c r="J54" s="223">
        <v>27.053115888684751</v>
      </c>
      <c r="K54" s="223">
        <v>6.2503676414678653</v>
      </c>
      <c r="L54" s="223">
        <v>4.3632230815536062</v>
      </c>
      <c r="M54" s="223">
        <v>8.1400895764769796</v>
      </c>
      <c r="N54" s="223">
        <v>2.6551564064327469</v>
      </c>
      <c r="O54" s="223">
        <v>9.5727391367572352</v>
      </c>
      <c r="P54" s="223">
        <v>8.8043603943531981</v>
      </c>
      <c r="Q54" s="223">
        <v>6.649307152681315</v>
      </c>
      <c r="R54" s="223">
        <v>10.801171298616911</v>
      </c>
      <c r="S54" s="223">
        <v>11.703147385905</v>
      </c>
      <c r="T54" s="223">
        <v>12.77683639368885</v>
      </c>
      <c r="U54" s="223">
        <v>14.44603975613731</v>
      </c>
      <c r="V54" s="223">
        <v>14.409888036460909</v>
      </c>
      <c r="W54" s="223">
        <v>12.78539185737962</v>
      </c>
      <c r="X54" s="223">
        <v>14.16811402112188</v>
      </c>
      <c r="Y54" s="223">
        <v>15.44935073141221</v>
      </c>
      <c r="DA54" s="89" t="s">
        <v>300</v>
      </c>
    </row>
    <row r="55" spans="1:105" ht="12" customHeight="1" x14ac:dyDescent="0.25">
      <c r="A55" s="55" t="s">
        <v>91</v>
      </c>
      <c r="B55" s="259">
        <v>2.2803737548083999E-2</v>
      </c>
      <c r="C55" s="259">
        <v>4.1446909351943652E-2</v>
      </c>
      <c r="D55" s="259">
        <v>3.5518239207088791E-2</v>
      </c>
      <c r="E55" s="259">
        <v>3.1533076982998808E-2</v>
      </c>
      <c r="F55" s="259">
        <v>2.209876075841458E-2</v>
      </c>
      <c r="G55" s="259">
        <v>2.5804410792860791E-2</v>
      </c>
      <c r="H55" s="259">
        <v>3.5076802295967963E-2</v>
      </c>
      <c r="I55" s="259">
        <v>3.7584286328811202E-2</v>
      </c>
      <c r="J55" s="259">
        <v>4.0770536977598887E-2</v>
      </c>
      <c r="K55" s="259">
        <v>9.3471325788841604E-3</v>
      </c>
      <c r="L55" s="259">
        <v>6.6036053219370007E-3</v>
      </c>
      <c r="M55" s="259">
        <v>1.216066434592495E-2</v>
      </c>
      <c r="N55" s="259">
        <v>4.2959632758951243E-3</v>
      </c>
      <c r="O55" s="259">
        <v>1.6058991557559479E-2</v>
      </c>
      <c r="P55" s="259">
        <v>1.4835632209359439E-2</v>
      </c>
      <c r="Q55" s="259">
        <v>1.0952904068526609E-2</v>
      </c>
      <c r="R55" s="259">
        <v>1.8180233192426839E-2</v>
      </c>
      <c r="S55" s="259">
        <v>1.9209916557413009E-2</v>
      </c>
      <c r="T55" s="259">
        <v>2.1625495160455099E-2</v>
      </c>
      <c r="U55" s="259">
        <v>2.3979965489852529E-2</v>
      </c>
      <c r="V55" s="259">
        <v>2.364451978818705E-2</v>
      </c>
      <c r="W55" s="259">
        <v>1.9912675814035229E-2</v>
      </c>
      <c r="X55" s="259">
        <v>2.2376297729296321E-2</v>
      </c>
      <c r="Y55" s="259">
        <v>2.3790572309839369E-2</v>
      </c>
      <c r="DA55" s="67" t="s">
        <v>301</v>
      </c>
    </row>
    <row r="56" spans="1:105" ht="12" customHeight="1" x14ac:dyDescent="0.25">
      <c r="A56" s="173" t="s">
        <v>92</v>
      </c>
      <c r="B56" s="224">
        <v>4.3725187230199501E-3</v>
      </c>
      <c r="C56" s="224">
        <v>7.9472668359977343E-3</v>
      </c>
      <c r="D56" s="224">
        <v>6.8104698019007762E-3</v>
      </c>
      <c r="E56" s="224">
        <v>6.046332063411093E-3</v>
      </c>
      <c r="F56" s="224">
        <v>4.2373424517782631E-3</v>
      </c>
      <c r="G56" s="224">
        <v>4.9478849285283944E-3</v>
      </c>
      <c r="H56" s="224">
        <v>6.7258261703540649E-3</v>
      </c>
      <c r="I56" s="224">
        <v>7.2066254629332693E-3</v>
      </c>
      <c r="J56" s="224">
        <v>7.8175753385263287E-3</v>
      </c>
      <c r="K56" s="224">
        <v>1.792272522060961E-3</v>
      </c>
      <c r="L56" s="224">
        <v>1.2662129551666321E-3</v>
      </c>
      <c r="M56" s="224">
        <v>2.331755153066373E-3</v>
      </c>
      <c r="N56" s="224">
        <v>8.2373250514961385E-4</v>
      </c>
      <c r="O56" s="224">
        <v>3.0792426509113182E-3</v>
      </c>
      <c r="P56" s="224">
        <v>2.844668750746624E-3</v>
      </c>
      <c r="Q56" s="224">
        <v>2.1001723077232089E-3</v>
      </c>
      <c r="R56" s="224">
        <v>3.485981622755267E-3</v>
      </c>
      <c r="S56" s="224">
        <v>3.683418985060053E-3</v>
      </c>
      <c r="T56" s="224">
        <v>4.1465958062480903E-3</v>
      </c>
      <c r="U56" s="224">
        <v>4.5980553784509904E-3</v>
      </c>
      <c r="V56" s="224">
        <v>4.5337351060396767E-3</v>
      </c>
      <c r="W56" s="224">
        <v>3.8181700538651919E-3</v>
      </c>
      <c r="X56" s="224">
        <v>4.2905589738046097E-3</v>
      </c>
      <c r="Y56" s="224">
        <v>4.561740049708338E-3</v>
      </c>
      <c r="DA56" s="177" t="s">
        <v>302</v>
      </c>
    </row>
    <row r="57" spans="1:105" ht="12" customHeight="1" x14ac:dyDescent="0.25">
      <c r="A57" s="173" t="s">
        <v>93</v>
      </c>
      <c r="B57" s="224">
        <v>0.60487496832252907</v>
      </c>
      <c r="C57" s="224">
        <v>1.0993898666155311</v>
      </c>
      <c r="D57" s="224">
        <v>0.94213037533686905</v>
      </c>
      <c r="E57" s="224">
        <v>0.8364229285214636</v>
      </c>
      <c r="F57" s="224">
        <v>0.58617527874663133</v>
      </c>
      <c r="G57" s="224">
        <v>0.68446859327341414</v>
      </c>
      <c r="H57" s="224">
        <v>0.9304211484144147</v>
      </c>
      <c r="I57" s="224">
        <v>0.99693280343312174</v>
      </c>
      <c r="J57" s="224">
        <v>1.081448916468944</v>
      </c>
      <c r="K57" s="224">
        <v>0.24793508128381689</v>
      </c>
      <c r="L57" s="224">
        <v>0.17516231940043259</v>
      </c>
      <c r="M57" s="224">
        <v>0.32256473069434582</v>
      </c>
      <c r="N57" s="224">
        <v>0.1139515241719725</v>
      </c>
      <c r="O57" s="224">
        <v>0.42596885660467992</v>
      </c>
      <c r="P57" s="224">
        <v>0.39351893713734498</v>
      </c>
      <c r="Q57" s="224">
        <v>0.29052858056798597</v>
      </c>
      <c r="R57" s="224">
        <v>0.48223533327278351</v>
      </c>
      <c r="S57" s="224">
        <v>0.50954794777139134</v>
      </c>
      <c r="T57" s="224">
        <v>0.57362178776866068</v>
      </c>
      <c r="U57" s="224">
        <v>0.63607471518495018</v>
      </c>
      <c r="V57" s="224">
        <v>0.62717693219034243</v>
      </c>
      <c r="W57" s="224">
        <v>0.52818881671629148</v>
      </c>
      <c r="X57" s="224">
        <v>0.59353701785261936</v>
      </c>
      <c r="Y57" s="224">
        <v>0.63105101266603614</v>
      </c>
      <c r="DA57" s="177" t="s">
        <v>303</v>
      </c>
    </row>
    <row r="58" spans="1:105" ht="12" customHeight="1" x14ac:dyDescent="0.25">
      <c r="A58" s="173" t="s">
        <v>94</v>
      </c>
      <c r="B58" s="224">
        <v>1.0429132978736679E-2</v>
      </c>
      <c r="C58" s="224">
        <v>1.8955459747666849E-2</v>
      </c>
      <c r="D58" s="224">
        <v>1.624402311595765E-2</v>
      </c>
      <c r="E58" s="224">
        <v>1.4421436503160729E-2</v>
      </c>
      <c r="F58" s="224">
        <v>1.0106716678738401E-2</v>
      </c>
      <c r="G58" s="224">
        <v>1.180147030850672E-2</v>
      </c>
      <c r="H58" s="224">
        <v>1.6042134972047279E-2</v>
      </c>
      <c r="I58" s="224">
        <v>1.7188915598049449E-2</v>
      </c>
      <c r="J58" s="224">
        <v>1.864612548084715E-2</v>
      </c>
      <c r="K58" s="224">
        <v>4.2748469819700883E-3</v>
      </c>
      <c r="L58" s="224">
        <v>3.0201136062171872E-3</v>
      </c>
      <c r="M58" s="224">
        <v>5.5615964403207757E-3</v>
      </c>
      <c r="N58" s="224">
        <v>1.964729342354843E-3</v>
      </c>
      <c r="O58" s="224">
        <v>7.3444696556889452E-3</v>
      </c>
      <c r="P58" s="224">
        <v>6.7849746476335276E-3</v>
      </c>
      <c r="Q58" s="224">
        <v>5.0092355603175119E-3</v>
      </c>
      <c r="R58" s="224">
        <v>8.3146049698415662E-3</v>
      </c>
      <c r="S58" s="224">
        <v>8.7855235952112119E-3</v>
      </c>
      <c r="T58" s="224">
        <v>9.8902719031846841E-3</v>
      </c>
      <c r="U58" s="224">
        <v>1.096707276128958E-2</v>
      </c>
      <c r="V58" s="224">
        <v>1.0813658970131959E-2</v>
      </c>
      <c r="W58" s="224">
        <v>9.1069257216782901E-3</v>
      </c>
      <c r="X58" s="224">
        <v>1.023364630901229E-2</v>
      </c>
      <c r="Y58" s="224">
        <v>1.088045508927603E-2</v>
      </c>
      <c r="DA58" s="177" t="s">
        <v>304</v>
      </c>
    </row>
    <row r="59" spans="1:105" ht="12" customHeight="1" x14ac:dyDescent="0.25">
      <c r="A59" s="56" t="s">
        <v>95</v>
      </c>
      <c r="B59" s="260">
        <v>2.584614967431112E-2</v>
      </c>
      <c r="C59" s="260">
        <v>4.831261745340161E-2</v>
      </c>
      <c r="D59" s="260">
        <v>3.9970611678927202E-2</v>
      </c>
      <c r="E59" s="260">
        <v>3.5742974485917157E-2</v>
      </c>
      <c r="F59" s="260">
        <v>2.471183305026391E-2</v>
      </c>
      <c r="G59" s="260">
        <v>2.8511842898206751E-2</v>
      </c>
      <c r="H59" s="260">
        <v>3.9377852337961899E-2</v>
      </c>
      <c r="I59" s="260">
        <v>4.2642454214679423E-2</v>
      </c>
      <c r="J59" s="260">
        <v>4.6374927292200399E-2</v>
      </c>
      <c r="K59" s="260">
        <v>1.0282490390097069E-2</v>
      </c>
      <c r="L59" s="260">
        <v>7.2402381699041788E-3</v>
      </c>
      <c r="M59" s="260">
        <v>1.34726289628207E-2</v>
      </c>
      <c r="N59" s="260">
        <v>4.643430650207156E-3</v>
      </c>
      <c r="O59" s="260">
        <v>1.7284107481757141E-2</v>
      </c>
      <c r="P59" s="260">
        <v>1.586882351127443E-2</v>
      </c>
      <c r="Q59" s="260">
        <v>1.187516819646032E-2</v>
      </c>
      <c r="R59" s="260">
        <v>1.9404233488407519E-2</v>
      </c>
      <c r="S59" s="260">
        <v>2.4962869051009511E-2</v>
      </c>
      <c r="T59" s="260">
        <v>2.5604627519106391E-2</v>
      </c>
      <c r="U59" s="260">
        <v>2.9387433627161171E-2</v>
      </c>
      <c r="V59" s="260">
        <v>3.4503879956415927E-2</v>
      </c>
      <c r="W59" s="260">
        <v>3.1170708073427981E-2</v>
      </c>
      <c r="X59" s="260">
        <v>7.6245160295402223E-2</v>
      </c>
      <c r="Y59" s="260">
        <v>0.13110002662964329</v>
      </c>
      <c r="DA59" s="68" t="s">
        <v>305</v>
      </c>
    </row>
    <row r="60" spans="1:105" ht="12" customHeight="1" x14ac:dyDescent="0.25">
      <c r="A60" s="37" t="s">
        <v>159</v>
      </c>
      <c r="B60" s="226">
        <v>1.7385250805579701E-4</v>
      </c>
      <c r="C60" s="226">
        <v>2.9615294245952849E-4</v>
      </c>
      <c r="D60" s="226">
        <v>0</v>
      </c>
      <c r="E60" s="226">
        <v>0</v>
      </c>
      <c r="F60" s="226">
        <v>2.2188286311989071E-4</v>
      </c>
      <c r="G60" s="226">
        <v>2.1870337730249309E-4</v>
      </c>
      <c r="H60" s="226">
        <v>0</v>
      </c>
      <c r="I60" s="226">
        <v>3.4459881975467251E-4</v>
      </c>
      <c r="J60" s="226">
        <v>3.8595515889479581E-4</v>
      </c>
      <c r="K60" s="226">
        <v>2.773168987795767E-4</v>
      </c>
      <c r="L60" s="226">
        <v>1.6528839922190619E-4</v>
      </c>
      <c r="M60" s="226">
        <v>1.5734719351284549E-4</v>
      </c>
      <c r="N60" s="226">
        <v>4.69698649503726E-5</v>
      </c>
      <c r="O60" s="226">
        <v>1.6881233209182079E-4</v>
      </c>
      <c r="P60" s="226">
        <v>1.7918864298546819E-4</v>
      </c>
      <c r="Q60" s="226">
        <v>1.3290178937376429E-4</v>
      </c>
      <c r="R60" s="226">
        <v>2.217186965174355E-4</v>
      </c>
      <c r="S60" s="226">
        <v>3.6542599571398479E-4</v>
      </c>
      <c r="T60" s="226">
        <v>3.9800968612408729E-4</v>
      </c>
      <c r="U60" s="226">
        <v>2.3328811320985789E-4</v>
      </c>
      <c r="V60" s="226">
        <v>2.203893561744304E-4</v>
      </c>
      <c r="W60" s="226">
        <v>2.002190836491376E-4</v>
      </c>
      <c r="X60" s="226">
        <v>1.4479188937545719E-4</v>
      </c>
      <c r="Y60" s="226">
        <v>1.3662903469840819E-4</v>
      </c>
      <c r="DA60" s="69" t="s">
        <v>306</v>
      </c>
    </row>
    <row r="61" spans="1:105" ht="12" customHeight="1" x14ac:dyDescent="0.25">
      <c r="A61" s="37" t="s">
        <v>35</v>
      </c>
      <c r="B61" s="226">
        <v>1.8997237411344962E-2</v>
      </c>
      <c r="C61" s="226">
        <v>3.645844045699656E-2</v>
      </c>
      <c r="D61" s="226">
        <v>2.961855851052584E-2</v>
      </c>
      <c r="E61" s="226">
        <v>2.5974042941830588E-2</v>
      </c>
      <c r="F61" s="226">
        <v>1.4104526922156449E-2</v>
      </c>
      <c r="G61" s="226">
        <v>1.499173963785814E-2</v>
      </c>
      <c r="H61" s="226">
        <v>2.1407325742183039E-2</v>
      </c>
      <c r="I61" s="226">
        <v>2.2299657363947432E-2</v>
      </c>
      <c r="J61" s="226">
        <v>2.3246662368224369E-2</v>
      </c>
      <c r="K61" s="226">
        <v>4.5343400722118368E-3</v>
      </c>
      <c r="L61" s="226">
        <v>3.0089594556290461E-3</v>
      </c>
      <c r="M61" s="226">
        <v>5.7964782618065494E-3</v>
      </c>
      <c r="N61" s="226">
        <v>2.1816225537709451E-3</v>
      </c>
      <c r="O61" s="226">
        <v>8.9972076386418791E-3</v>
      </c>
      <c r="P61" s="226">
        <v>6.8874507010485012E-3</v>
      </c>
      <c r="Q61" s="226">
        <v>4.5768400803992996E-3</v>
      </c>
      <c r="R61" s="226">
        <v>8.5993022800634859E-3</v>
      </c>
      <c r="S61" s="226">
        <v>7.7928926447754171E-3</v>
      </c>
      <c r="T61" s="226">
        <v>9.8629333535314619E-3</v>
      </c>
      <c r="U61" s="226">
        <v>1.072885763748938E-2</v>
      </c>
      <c r="V61" s="226">
        <v>9.6115064182809955E-3</v>
      </c>
      <c r="W61" s="226">
        <v>6.4923521603715024E-3</v>
      </c>
      <c r="X61" s="226">
        <v>3.7597735784522129E-3</v>
      </c>
      <c r="Y61" s="226">
        <v>2.205327002863436E-3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6.8151011124892302E-3</v>
      </c>
      <c r="T63" s="226">
        <v>4.1714833797122149E-3</v>
      </c>
      <c r="U63" s="226">
        <v>5.9400125789832153E-3</v>
      </c>
      <c r="V63" s="226">
        <v>1.425136111044349E-2</v>
      </c>
      <c r="W63" s="226">
        <v>1.475350324185924E-2</v>
      </c>
      <c r="X63" s="226">
        <v>6.7050349004472334E-2</v>
      </c>
      <c r="Y63" s="226">
        <v>0.12505514111271579</v>
      </c>
      <c r="DA63" s="69" t="s">
        <v>309</v>
      </c>
    </row>
    <row r="64" spans="1:105" ht="12" customHeight="1" x14ac:dyDescent="0.25">
      <c r="A64" s="37" t="s">
        <v>40</v>
      </c>
      <c r="B64" s="226">
        <v>6.6750597549103613E-3</v>
      </c>
      <c r="C64" s="226">
        <v>1.155802405394552E-2</v>
      </c>
      <c r="D64" s="226">
        <v>1.0352053168401361E-2</v>
      </c>
      <c r="E64" s="226">
        <v>9.7689315440865794E-3</v>
      </c>
      <c r="F64" s="226">
        <v>1.0385423264987559E-2</v>
      </c>
      <c r="G64" s="226">
        <v>1.330139988304611E-2</v>
      </c>
      <c r="H64" s="226">
        <v>1.7970526595778871E-2</v>
      </c>
      <c r="I64" s="226">
        <v>1.999819803097732E-2</v>
      </c>
      <c r="J64" s="226">
        <v>2.274230976508123E-2</v>
      </c>
      <c r="K64" s="226">
        <v>5.4708334191056604E-3</v>
      </c>
      <c r="L64" s="226">
        <v>4.0659903150532268E-3</v>
      </c>
      <c r="M64" s="226">
        <v>7.5188035075013041E-3</v>
      </c>
      <c r="N64" s="226">
        <v>2.4148382314858382E-3</v>
      </c>
      <c r="O64" s="226">
        <v>8.1180875110234384E-3</v>
      </c>
      <c r="P64" s="226">
        <v>8.8021841672404639E-3</v>
      </c>
      <c r="Q64" s="226">
        <v>7.165426326687257E-3</v>
      </c>
      <c r="R64" s="226">
        <v>1.05832125118266E-2</v>
      </c>
      <c r="S64" s="226">
        <v>9.9894492980308752E-3</v>
      </c>
      <c r="T64" s="226">
        <v>1.117220109973863E-2</v>
      </c>
      <c r="U64" s="226">
        <v>1.248527529747873E-2</v>
      </c>
      <c r="V64" s="226">
        <v>1.042062307151702E-2</v>
      </c>
      <c r="W64" s="226">
        <v>9.7246335875481003E-3</v>
      </c>
      <c r="X64" s="226">
        <v>5.290245823102219E-3</v>
      </c>
      <c r="Y64" s="226">
        <v>3.702929479365665E-3</v>
      </c>
      <c r="DA64" s="69" t="s">
        <v>310</v>
      </c>
    </row>
    <row r="65" spans="1:105" ht="12" customHeight="1" x14ac:dyDescent="0.25">
      <c r="A65" s="57" t="s">
        <v>220</v>
      </c>
      <c r="B65" s="261">
        <v>1.4898577891275071</v>
      </c>
      <c r="C65" s="261">
        <v>2.6461308682791538</v>
      </c>
      <c r="D65" s="261">
        <v>2.010796182209913</v>
      </c>
      <c r="E65" s="261">
        <v>2.0000881129438111</v>
      </c>
      <c r="F65" s="261">
        <v>2.003587141351074</v>
      </c>
      <c r="G65" s="261">
        <v>1.9614641596552129</v>
      </c>
      <c r="H65" s="261">
        <v>3.0880498172170339</v>
      </c>
      <c r="I65" s="261">
        <v>3.8254246419314519</v>
      </c>
      <c r="J65" s="261">
        <v>4.2263241420711442</v>
      </c>
      <c r="K65" s="261">
        <v>0.94907652323867286</v>
      </c>
      <c r="L65" s="261">
        <v>0.7091309088655976</v>
      </c>
      <c r="M65" s="261">
        <v>1.3731838225580251</v>
      </c>
      <c r="N65" s="261">
        <v>0.36435659287859939</v>
      </c>
      <c r="O65" s="261">
        <v>0.97422187082595679</v>
      </c>
      <c r="P65" s="261">
        <v>0.74844958803950212</v>
      </c>
      <c r="Q65" s="261">
        <v>0.63505373493127626</v>
      </c>
      <c r="R65" s="261">
        <v>0.84135906221806256</v>
      </c>
      <c r="S65" s="261">
        <v>0.96259981590188648</v>
      </c>
      <c r="T65" s="261">
        <v>0.97227436125835742</v>
      </c>
      <c r="U65" s="261">
        <v>1.1044437573493171</v>
      </c>
      <c r="V65" s="261">
        <v>1.034401048274161</v>
      </c>
      <c r="W65" s="261">
        <v>0.98485788004756913</v>
      </c>
      <c r="X65" s="261">
        <v>0.92509516709701467</v>
      </c>
      <c r="Y65" s="261">
        <v>0.85220884541100494</v>
      </c>
      <c r="DA65" s="70" t="s">
        <v>311</v>
      </c>
    </row>
    <row r="66" spans="1:105" ht="12" customHeight="1" x14ac:dyDescent="0.25">
      <c r="A66" s="18" t="s">
        <v>28</v>
      </c>
      <c r="B66" s="230">
        <v>0</v>
      </c>
      <c r="C66" s="230">
        <v>1.3061740908517789E-2</v>
      </c>
      <c r="D66" s="230">
        <v>0</v>
      </c>
      <c r="E66" s="230">
        <v>9.8534740539927262E-3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6.0615313894713486E-3</v>
      </c>
      <c r="P66" s="230">
        <v>0</v>
      </c>
      <c r="Q66" s="230">
        <v>0</v>
      </c>
      <c r="R66" s="230">
        <v>0</v>
      </c>
      <c r="S66" s="230">
        <v>2.6231652951781918E-2</v>
      </c>
      <c r="T66" s="230">
        <v>2.773547941691068E-2</v>
      </c>
      <c r="U66" s="230">
        <v>3.3177115176642853E-2</v>
      </c>
      <c r="V66" s="230">
        <v>3.7066041141080829E-2</v>
      </c>
      <c r="W66" s="230">
        <v>3.1744437615780767E-2</v>
      </c>
      <c r="X66" s="230">
        <v>5.4943128151607339E-2</v>
      </c>
      <c r="Y66" s="230">
        <v>6.3755397959769894E-2</v>
      </c>
      <c r="DA66" s="71" t="s">
        <v>312</v>
      </c>
    </row>
    <row r="67" spans="1:105" ht="12" customHeight="1" x14ac:dyDescent="0.25">
      <c r="A67" s="18" t="s">
        <v>32</v>
      </c>
      <c r="B67" s="230">
        <v>8.6528311701093749E-2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0.25071673773681152</v>
      </c>
      <c r="C68" s="230">
        <v>0.76320439132096263</v>
      </c>
      <c r="D68" s="230">
        <v>0.71224457273230324</v>
      </c>
      <c r="E68" s="230">
        <v>0.52555342114422554</v>
      </c>
      <c r="F68" s="230">
        <v>0.1495218674259004</v>
      </c>
      <c r="G68" s="230">
        <v>0.2056816817411693</v>
      </c>
      <c r="H68" s="230">
        <v>0.22446272744345219</v>
      </c>
      <c r="I68" s="230">
        <v>0.19476674768932109</v>
      </c>
      <c r="J68" s="230">
        <v>0.20071515482478289</v>
      </c>
      <c r="K68" s="230">
        <v>2.8745348119269359E-2</v>
      </c>
      <c r="L68" s="230">
        <v>1.6285089467916479E-2</v>
      </c>
      <c r="M68" s="230">
        <v>3.045189966283899E-2</v>
      </c>
      <c r="N68" s="230">
        <v>1.7706934446585099E-2</v>
      </c>
      <c r="O68" s="230">
        <v>0.15315104963351089</v>
      </c>
      <c r="P68" s="230">
        <v>0.1891911700903067</v>
      </c>
      <c r="Q68" s="230">
        <v>9.9951339589404192E-2</v>
      </c>
      <c r="R68" s="230">
        <v>0.3077154432047523</v>
      </c>
      <c r="S68" s="230">
        <v>0.27524434554393501</v>
      </c>
      <c r="T68" s="230">
        <v>0.4097142444636992</v>
      </c>
      <c r="U68" s="230">
        <v>0.4397126698017379</v>
      </c>
      <c r="V68" s="230">
        <v>0.50974490216841761</v>
      </c>
      <c r="W68" s="230">
        <v>0.27200569908547523</v>
      </c>
      <c r="X68" s="230">
        <v>0.52271415136131028</v>
      </c>
      <c r="Y68" s="230">
        <v>0.78845344745123502</v>
      </c>
      <c r="DA68" s="71" t="s">
        <v>314</v>
      </c>
    </row>
    <row r="69" spans="1:105" ht="12" customHeight="1" x14ac:dyDescent="0.25">
      <c r="A69" s="18" t="s">
        <v>36</v>
      </c>
      <c r="B69" s="230">
        <v>1.152612739689602</v>
      </c>
      <c r="C69" s="230">
        <v>1.8698647360496741</v>
      </c>
      <c r="D69" s="230">
        <v>1.2985516094776091</v>
      </c>
      <c r="E69" s="230">
        <v>1.464681217745593</v>
      </c>
      <c r="F69" s="230">
        <v>1.854065273925174</v>
      </c>
      <c r="G69" s="230">
        <v>1.7557824779140441</v>
      </c>
      <c r="H69" s="230">
        <v>2.8635870897735818</v>
      </c>
      <c r="I69" s="230">
        <v>3.6306578942421308</v>
      </c>
      <c r="J69" s="230">
        <v>4.0256089872463612</v>
      </c>
      <c r="K69" s="230">
        <v>0.92033117511940354</v>
      </c>
      <c r="L69" s="230">
        <v>0.69284581939768108</v>
      </c>
      <c r="M69" s="230">
        <v>1.3427319228951859</v>
      </c>
      <c r="N69" s="230">
        <v>0.34664965843201428</v>
      </c>
      <c r="O69" s="230">
        <v>0.81500928980297449</v>
      </c>
      <c r="P69" s="230">
        <v>0.5592584179491954</v>
      </c>
      <c r="Q69" s="230">
        <v>0.53510239534187209</v>
      </c>
      <c r="R69" s="230">
        <v>0.53364361901331026</v>
      </c>
      <c r="S69" s="230">
        <v>0.66112381740616954</v>
      </c>
      <c r="T69" s="230">
        <v>0.53482463737774755</v>
      </c>
      <c r="U69" s="230">
        <v>0.63155397237093636</v>
      </c>
      <c r="V69" s="230">
        <v>0.48759010496466232</v>
      </c>
      <c r="W69" s="230">
        <v>0.68110774334631319</v>
      </c>
      <c r="X69" s="230">
        <v>0.3474378875840971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4.48688478922592</v>
      </c>
      <c r="C71" s="261">
        <v>8.1551327601245251</v>
      </c>
      <c r="D71" s="261">
        <v>6.9886020614969127</v>
      </c>
      <c r="E71" s="261">
        <v>6.2044778043148092</v>
      </c>
      <c r="F71" s="261">
        <v>4.3481728948421496</v>
      </c>
      <c r="G71" s="261">
        <v>5.0773000714153698</v>
      </c>
      <c r="H71" s="261">
        <v>6.9017445208093626</v>
      </c>
      <c r="I71" s="261">
        <v>7.3951194310611443</v>
      </c>
      <c r="J71" s="261">
        <v>8.0220490973301715</v>
      </c>
      <c r="K71" s="261">
        <v>1.839150573568902</v>
      </c>
      <c r="L71" s="261">
        <v>1.2993315771405201</v>
      </c>
      <c r="M71" s="261">
        <v>2.392743723065569</v>
      </c>
      <c r="N71" s="261">
        <v>0.84527776365793783</v>
      </c>
      <c r="O71" s="261">
        <v>3.1597822417481409</v>
      </c>
      <c r="P71" s="261">
        <v>2.9190729089196159</v>
      </c>
      <c r="Q71" s="261">
        <v>2.155103678039477</v>
      </c>
      <c r="R71" s="261">
        <v>3.577159735489678</v>
      </c>
      <c r="S71" s="261">
        <v>3.779761200198414</v>
      </c>
      <c r="T71" s="261">
        <v>4.2550527118778136</v>
      </c>
      <c r="U71" s="261">
        <v>4.7183205023170469</v>
      </c>
      <c r="V71" s="261">
        <v>4.652317891418706</v>
      </c>
      <c r="W71" s="261">
        <v>3.918036770699834</v>
      </c>
      <c r="X71" s="261">
        <v>4.4027813295547196</v>
      </c>
      <c r="Y71" s="261">
        <v>4.6810553225721767</v>
      </c>
      <c r="DA71" s="70" t="s">
        <v>316</v>
      </c>
    </row>
    <row r="72" spans="1:105" ht="12" customHeight="1" x14ac:dyDescent="0.25">
      <c r="A72" s="57" t="s">
        <v>179</v>
      </c>
      <c r="B72" s="261">
        <v>5.2859156023578757</v>
      </c>
      <c r="C72" s="261">
        <v>10.026139697718371</v>
      </c>
      <c r="D72" s="261">
        <v>8.2930958042679563</v>
      </c>
      <c r="E72" s="261">
        <v>7.4155511540034276</v>
      </c>
      <c r="F72" s="261">
        <v>5.1252601655901593</v>
      </c>
      <c r="G72" s="261">
        <v>5.9121776988665617</v>
      </c>
      <c r="H72" s="261">
        <v>8.1641089337433055</v>
      </c>
      <c r="I72" s="261">
        <v>8.8422908565214335</v>
      </c>
      <c r="J72" s="261">
        <v>9.6155419799607635</v>
      </c>
      <c r="K72" s="261">
        <v>2.1326542362654202</v>
      </c>
      <c r="L72" s="261">
        <v>1.501353848749551</v>
      </c>
      <c r="M72" s="261">
        <v>2.7929890232917032</v>
      </c>
      <c r="N72" s="261">
        <v>0.96272147890612003</v>
      </c>
      <c r="O72" s="261">
        <v>3.584151850359254</v>
      </c>
      <c r="P72" s="261">
        <v>3.28975056592459</v>
      </c>
      <c r="Q72" s="261">
        <v>2.461376982787125</v>
      </c>
      <c r="R72" s="261">
        <v>4.0228253002026513</v>
      </c>
      <c r="S72" s="261">
        <v>4.2859797331174532</v>
      </c>
      <c r="T72" s="261">
        <v>4.7726354050502007</v>
      </c>
      <c r="U72" s="261">
        <v>5.3248795202950729</v>
      </c>
      <c r="V72" s="261">
        <v>5.2332395151408218</v>
      </c>
      <c r="W72" s="261">
        <v>4.4615653759606548</v>
      </c>
      <c r="X72" s="261">
        <v>4.9791936828949082</v>
      </c>
      <c r="Y72" s="261">
        <v>5.2700806652412933</v>
      </c>
      <c r="DA72" s="70" t="s">
        <v>317</v>
      </c>
    </row>
    <row r="73" spans="1:105" ht="12" customHeight="1" x14ac:dyDescent="0.25">
      <c r="A73" s="60" t="s">
        <v>181</v>
      </c>
      <c r="B73" s="262">
        <v>4.200355085402478</v>
      </c>
      <c r="C73" s="262">
        <v>7.6346960860999014</v>
      </c>
      <c r="D73" s="262">
        <v>6.1511767962124972</v>
      </c>
      <c r="E73" s="262">
        <v>5.3942844717049949</v>
      </c>
      <c r="F73" s="262">
        <v>2.976436629223659</v>
      </c>
      <c r="G73" s="262">
        <v>3.160016288972757</v>
      </c>
      <c r="H73" s="262">
        <v>4.4458694817130366</v>
      </c>
      <c r="I73" s="262">
        <v>4.7045106700598938</v>
      </c>
      <c r="J73" s="262">
        <v>4.909984079466013</v>
      </c>
      <c r="K73" s="262">
        <v>1.0006969424161429</v>
      </c>
      <c r="L73" s="262">
        <v>0.66006934211995305</v>
      </c>
      <c r="M73" s="262">
        <v>1.237291048351908</v>
      </c>
      <c r="N73" s="262">
        <v>0.46307297196193659</v>
      </c>
      <c r="O73" s="262">
        <v>1.904457429739894</v>
      </c>
      <c r="P73" s="262">
        <v>1.4685113128490901</v>
      </c>
      <c r="Q73" s="262">
        <v>0.97879545038155491</v>
      </c>
      <c r="R73" s="262">
        <v>1.833077655304074</v>
      </c>
      <c r="S73" s="262">
        <v>1.9318764189796589</v>
      </c>
      <c r="T73" s="262">
        <v>2.2904301072264608</v>
      </c>
      <c r="U73" s="262">
        <v>2.4951198793288238</v>
      </c>
      <c r="V73" s="262">
        <v>2.5461446649438502</v>
      </c>
      <c r="W73" s="262">
        <v>1.8235891489432881</v>
      </c>
      <c r="X73" s="262">
        <v>2.12004827941854</v>
      </c>
      <c r="Y73" s="262">
        <v>2.0482266800377609</v>
      </c>
      <c r="DA73" s="72" t="s">
        <v>318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319</v>
      </c>
    </row>
    <row r="75" spans="1:105" ht="12" customHeight="1" x14ac:dyDescent="0.25">
      <c r="A75" s="59" t="s">
        <v>159</v>
      </c>
      <c r="B75" s="230">
        <v>2.9075242060826609E-2</v>
      </c>
      <c r="C75" s="230">
        <v>6.3013862419976849E-2</v>
      </c>
      <c r="D75" s="230">
        <v>0</v>
      </c>
      <c r="E75" s="230">
        <v>0</v>
      </c>
      <c r="F75" s="230">
        <v>4.7211066329006852E-2</v>
      </c>
      <c r="G75" s="230">
        <v>4.6534552092140413E-2</v>
      </c>
      <c r="H75" s="230">
        <v>0</v>
      </c>
      <c r="I75" s="230">
        <v>7.3321920889152681E-2</v>
      </c>
      <c r="J75" s="230">
        <v>8.2121504790385588E-2</v>
      </c>
      <c r="K75" s="230">
        <v>5.9006028308562067E-2</v>
      </c>
      <c r="L75" s="230">
        <v>3.516919454416953E-2</v>
      </c>
      <c r="M75" s="230">
        <v>3.3479506642223829E-2</v>
      </c>
      <c r="N75" s="230">
        <v>9.9940003407939931E-3</v>
      </c>
      <c r="O75" s="230">
        <v>3.5918998409692073E-2</v>
      </c>
      <c r="P75" s="230">
        <v>3.8126815160216383E-2</v>
      </c>
      <c r="Q75" s="230">
        <v>2.827814237270861E-2</v>
      </c>
      <c r="R75" s="230">
        <v>4.7176135824467003E-2</v>
      </c>
      <c r="S75" s="230">
        <v>8.855781818006607E-2</v>
      </c>
      <c r="T75" s="230">
        <v>9.093605141979702E-2</v>
      </c>
      <c r="U75" s="230">
        <v>5.437353056296753E-2</v>
      </c>
      <c r="V75" s="230">
        <v>5.8441778384671718E-2</v>
      </c>
      <c r="W75" s="230">
        <v>5.5853011898774903E-2</v>
      </c>
      <c r="X75" s="230">
        <v>8.0472616421101609E-2</v>
      </c>
      <c r="Y75" s="230">
        <v>0.1222494490287548</v>
      </c>
      <c r="DA75" s="71" t="s">
        <v>320</v>
      </c>
    </row>
    <row r="76" spans="1:105" ht="12" customHeight="1" x14ac:dyDescent="0.25">
      <c r="A76" s="59" t="s">
        <v>32</v>
      </c>
      <c r="B76" s="230">
        <v>1.0702419593074339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3.1010378840342181</v>
      </c>
      <c r="C77" s="230">
        <v>7.5716822236799244</v>
      </c>
      <c r="D77" s="230">
        <v>6.1511767962124972</v>
      </c>
      <c r="E77" s="230">
        <v>5.3942844717049949</v>
      </c>
      <c r="F77" s="230">
        <v>2.9292255628946529</v>
      </c>
      <c r="G77" s="230">
        <v>3.1134817368806171</v>
      </c>
      <c r="H77" s="230">
        <v>4.4458694817130366</v>
      </c>
      <c r="I77" s="230">
        <v>4.6311887491707413</v>
      </c>
      <c r="J77" s="230">
        <v>4.8278625746756276</v>
      </c>
      <c r="K77" s="230">
        <v>0.94169091410758055</v>
      </c>
      <c r="L77" s="230">
        <v>0.62490014757578349</v>
      </c>
      <c r="M77" s="230">
        <v>1.203811541709684</v>
      </c>
      <c r="N77" s="230">
        <v>0.45307897162114258</v>
      </c>
      <c r="O77" s="230">
        <v>1.868538431330202</v>
      </c>
      <c r="P77" s="230">
        <v>1.430384497688874</v>
      </c>
      <c r="Q77" s="230">
        <v>0.95051730800884626</v>
      </c>
      <c r="R77" s="230">
        <v>1.7859015194796071</v>
      </c>
      <c r="S77" s="230">
        <v>1.843318600799593</v>
      </c>
      <c r="T77" s="230">
        <v>2.1994940558066638</v>
      </c>
      <c r="U77" s="230">
        <v>2.4407463487658569</v>
      </c>
      <c r="V77" s="230">
        <v>2.4877028865591782</v>
      </c>
      <c r="W77" s="230">
        <v>1.7677361370445139</v>
      </c>
      <c r="X77" s="230">
        <v>2.039575662997438</v>
      </c>
      <c r="Y77" s="230">
        <v>1.925977231009006</v>
      </c>
      <c r="DA77" s="71" t="s">
        <v>322</v>
      </c>
    </row>
    <row r="78" spans="1:105" ht="12" customHeight="1" x14ac:dyDescent="0.25">
      <c r="A78" s="60" t="s">
        <v>187</v>
      </c>
      <c r="B78" s="262">
        <v>1.085560516955397</v>
      </c>
      <c r="C78" s="262">
        <v>2.3914436116184641</v>
      </c>
      <c r="D78" s="262">
        <v>2.1419190080554591</v>
      </c>
      <c r="E78" s="262">
        <v>2.021266682298434</v>
      </c>
      <c r="F78" s="262">
        <v>2.1488235363664989</v>
      </c>
      <c r="G78" s="262">
        <v>2.7521614098938039</v>
      </c>
      <c r="H78" s="262">
        <v>3.7182394520302688</v>
      </c>
      <c r="I78" s="262">
        <v>4.1377801864615407</v>
      </c>
      <c r="J78" s="262">
        <v>4.7055579004947496</v>
      </c>
      <c r="K78" s="262">
        <v>1.1319572938492779</v>
      </c>
      <c r="L78" s="262">
        <v>0.84128450662959797</v>
      </c>
      <c r="M78" s="262">
        <v>1.5556979749397959</v>
      </c>
      <c r="N78" s="262">
        <v>0.49964850694418339</v>
      </c>
      <c r="O78" s="262">
        <v>1.6796944206193589</v>
      </c>
      <c r="P78" s="262">
        <v>1.8212392530754991</v>
      </c>
      <c r="Q78" s="262">
        <v>1.48258153240557</v>
      </c>
      <c r="R78" s="262">
        <v>2.1897476448985769</v>
      </c>
      <c r="S78" s="262">
        <v>2.3541033141377938</v>
      </c>
      <c r="T78" s="262">
        <v>2.482205297823739</v>
      </c>
      <c r="U78" s="262">
        <v>2.8297596409662491</v>
      </c>
      <c r="V78" s="262">
        <v>2.687094850196972</v>
      </c>
      <c r="W78" s="262">
        <v>2.6379762270173659</v>
      </c>
      <c r="X78" s="262">
        <v>2.8591454034763681</v>
      </c>
      <c r="Y78" s="262">
        <v>3.2218539852035319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1.7139454740778701</v>
      </c>
      <c r="C79" s="261">
        <f t="shared" si="1"/>
        <v>3.0904979131700472</v>
      </c>
      <c r="D79" s="261">
        <f t="shared" si="1"/>
        <v>2.5647563519752206</v>
      </c>
      <c r="E79" s="261">
        <f t="shared" si="1"/>
        <v>2.414749147289875</v>
      </c>
      <c r="F79" s="261">
        <f t="shared" si="1"/>
        <v>2.0844291935233517</v>
      </c>
      <c r="G79" s="261">
        <f t="shared" si="1"/>
        <v>2.5325557341498097</v>
      </c>
      <c r="H79" s="261">
        <f t="shared" si="1"/>
        <v>3.2682170365534233</v>
      </c>
      <c r="I79" s="261">
        <f t="shared" si="1"/>
        <v>3.4656371156262011</v>
      </c>
      <c r="J79" s="261">
        <f t="shared" si="1"/>
        <v>3.9941425877645589</v>
      </c>
      <c r="K79" s="261">
        <f t="shared" si="1"/>
        <v>1.0558544846380411</v>
      </c>
      <c r="L79" s="261">
        <f t="shared" si="1"/>
        <v>0.6601142573442802</v>
      </c>
      <c r="M79" s="261">
        <f t="shared" si="1"/>
        <v>1.2250816319652034</v>
      </c>
      <c r="N79" s="261">
        <f t="shared" si="1"/>
        <v>0.3571211910445109</v>
      </c>
      <c r="O79" s="261">
        <f t="shared" si="1"/>
        <v>1.3848475058732883</v>
      </c>
      <c r="P79" s="261">
        <f t="shared" si="1"/>
        <v>1.4132342952131316</v>
      </c>
      <c r="Q79" s="261">
        <f t="shared" si="1"/>
        <v>1.0773066962224236</v>
      </c>
      <c r="R79" s="261">
        <f t="shared" si="1"/>
        <v>1.8282068141603027</v>
      </c>
      <c r="S79" s="261">
        <f t="shared" si="1"/>
        <v>2.1086169607271641</v>
      </c>
      <c r="T79" s="261">
        <f t="shared" si="1"/>
        <v>2.1419851373448258</v>
      </c>
      <c r="U79" s="261">
        <f t="shared" si="1"/>
        <v>2.5933887337341721</v>
      </c>
      <c r="V79" s="261">
        <f t="shared" si="1"/>
        <v>2.7892568556161068</v>
      </c>
      <c r="W79" s="261">
        <f t="shared" si="1"/>
        <v>2.8287345342922685</v>
      </c>
      <c r="X79" s="261">
        <f t="shared" si="1"/>
        <v>3.1543611604151072</v>
      </c>
      <c r="Y79" s="261">
        <f t="shared" si="1"/>
        <v>3.844622091443227</v>
      </c>
      <c r="DA79" s="70"/>
    </row>
    <row r="80" spans="1:105" ht="12" customHeight="1" x14ac:dyDescent="0.25">
      <c r="A80" s="60" t="s">
        <v>190</v>
      </c>
      <c r="B80" s="262">
        <v>0.57163410215034172</v>
      </c>
      <c r="C80" s="262">
        <v>1.0959031621326769</v>
      </c>
      <c r="D80" s="262">
        <v>0.88295513348325549</v>
      </c>
      <c r="E80" s="262">
        <v>0.77430893690027447</v>
      </c>
      <c r="F80" s="262">
        <v>0.42724507656466959</v>
      </c>
      <c r="G80" s="262">
        <v>0.45359655504572721</v>
      </c>
      <c r="H80" s="262">
        <v>0.63817110314438397</v>
      </c>
      <c r="I80" s="262">
        <v>0.67529709911993163</v>
      </c>
      <c r="J80" s="262">
        <v>0.70479126058528685</v>
      </c>
      <c r="K80" s="262">
        <v>0.14364251453662949</v>
      </c>
      <c r="L80" s="262">
        <v>9.4747986180235638E-2</v>
      </c>
      <c r="M80" s="262">
        <v>0.17760381776506101</v>
      </c>
      <c r="N80" s="262">
        <v>6.6470639898189438E-2</v>
      </c>
      <c r="O80" s="262">
        <v>0.27337053051776328</v>
      </c>
      <c r="P80" s="262">
        <v>0.2107937465001366</v>
      </c>
      <c r="Q80" s="262">
        <v>0.14049872019230339</v>
      </c>
      <c r="R80" s="262">
        <v>0.26312450112322677</v>
      </c>
      <c r="S80" s="262">
        <v>0.27730632005954331</v>
      </c>
      <c r="T80" s="262">
        <v>0.32877400342409913</v>
      </c>
      <c r="U80" s="262">
        <v>0.35815567965239148</v>
      </c>
      <c r="V80" s="262">
        <v>0.36547990359949201</v>
      </c>
      <c r="W80" s="262">
        <v>0.26176249744849872</v>
      </c>
      <c r="X80" s="262">
        <v>0.30431697438733107</v>
      </c>
      <c r="Y80" s="262">
        <v>0.29400752434725358</v>
      </c>
      <c r="DA80" s="72" t="s">
        <v>324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325</v>
      </c>
    </row>
    <row r="82" spans="1:105" ht="12" customHeight="1" x14ac:dyDescent="0.25">
      <c r="A82" s="59" t="s">
        <v>159</v>
      </c>
      <c r="B82" s="230">
        <v>5.3098400028049999E-3</v>
      </c>
      <c r="C82" s="230">
        <v>9.0451656890409571E-3</v>
      </c>
      <c r="D82" s="230">
        <v>0</v>
      </c>
      <c r="E82" s="230">
        <v>0</v>
      </c>
      <c r="F82" s="230">
        <v>6.7767932467950182E-3</v>
      </c>
      <c r="G82" s="230">
        <v>6.6796847197431643E-3</v>
      </c>
      <c r="H82" s="230">
        <v>0</v>
      </c>
      <c r="I82" s="230">
        <v>1.0524809900732041E-2</v>
      </c>
      <c r="J82" s="230">
        <v>1.1787923941429791E-2</v>
      </c>
      <c r="K82" s="230">
        <v>8.4698712665164863E-3</v>
      </c>
      <c r="L82" s="230">
        <v>5.0482731828430183E-3</v>
      </c>
      <c r="M82" s="230">
        <v>4.8057312016198256E-3</v>
      </c>
      <c r="N82" s="230">
        <v>1.4345635310581339E-3</v>
      </c>
      <c r="O82" s="230">
        <v>5.1559018844885909E-3</v>
      </c>
      <c r="P82" s="230">
        <v>5.4728173623311499E-3</v>
      </c>
      <c r="Q82" s="230">
        <v>4.0591145077682267E-3</v>
      </c>
      <c r="R82" s="230">
        <v>6.771779235765843E-3</v>
      </c>
      <c r="S82" s="230">
        <v>1.2711808286881321E-2</v>
      </c>
      <c r="T82" s="230">
        <v>1.305318576914356E-2</v>
      </c>
      <c r="U82" s="230">
        <v>7.8049110807125576E-3</v>
      </c>
      <c r="V82" s="230">
        <v>8.3888774366572515E-3</v>
      </c>
      <c r="W82" s="230">
        <v>8.0172794914446493E-3</v>
      </c>
      <c r="X82" s="230">
        <v>1.1551238426050599E-2</v>
      </c>
      <c r="Y82" s="230">
        <v>1.754798832182837E-2</v>
      </c>
      <c r="DA82" s="71" t="s">
        <v>326</v>
      </c>
    </row>
    <row r="83" spans="1:105" ht="12" customHeight="1" x14ac:dyDescent="0.25">
      <c r="A83" s="59" t="s">
        <v>35</v>
      </c>
      <c r="B83" s="230">
        <v>0.56632426214753673</v>
      </c>
      <c r="C83" s="230">
        <v>1.086857996443636</v>
      </c>
      <c r="D83" s="230">
        <v>0.88295513348325549</v>
      </c>
      <c r="E83" s="230">
        <v>0.77430893690027447</v>
      </c>
      <c r="F83" s="230">
        <v>0.42046828331787461</v>
      </c>
      <c r="G83" s="230">
        <v>0.44691687032598398</v>
      </c>
      <c r="H83" s="230">
        <v>0.63817110314438397</v>
      </c>
      <c r="I83" s="230">
        <v>0.66477228921919962</v>
      </c>
      <c r="J83" s="230">
        <v>0.69300333664385705</v>
      </c>
      <c r="K83" s="230">
        <v>0.135172643270113</v>
      </c>
      <c r="L83" s="230">
        <v>8.9699712997392614E-2</v>
      </c>
      <c r="M83" s="230">
        <v>0.17279808656344109</v>
      </c>
      <c r="N83" s="230">
        <v>6.503607636713131E-2</v>
      </c>
      <c r="O83" s="230">
        <v>0.26821462863327472</v>
      </c>
      <c r="P83" s="230">
        <v>0.2053209291378055</v>
      </c>
      <c r="Q83" s="230">
        <v>0.1364396056845352</v>
      </c>
      <c r="R83" s="230">
        <v>0.256352721887461</v>
      </c>
      <c r="S83" s="230">
        <v>0.26459451177266202</v>
      </c>
      <c r="T83" s="230">
        <v>0.31572081765495558</v>
      </c>
      <c r="U83" s="230">
        <v>0.35035076857167891</v>
      </c>
      <c r="V83" s="230">
        <v>0.35709102616283478</v>
      </c>
      <c r="W83" s="230">
        <v>0.25374521795705413</v>
      </c>
      <c r="X83" s="230">
        <v>0.29276573596128053</v>
      </c>
      <c r="Y83" s="230">
        <v>0.27645953602542528</v>
      </c>
      <c r="DA83" s="71" t="s">
        <v>327</v>
      </c>
    </row>
    <row r="84" spans="1:105" ht="12" customHeight="1" x14ac:dyDescent="0.25">
      <c r="A84" s="60" t="s">
        <v>195</v>
      </c>
      <c r="B84" s="262">
        <v>0.94406185619395011</v>
      </c>
      <c r="C84" s="262">
        <v>1.65132101931592</v>
      </c>
      <c r="D84" s="262">
        <v>1.374344865614509</v>
      </c>
      <c r="E84" s="262">
        <v>1.350302590808748</v>
      </c>
      <c r="F84" s="262">
        <v>1.34873667100774</v>
      </c>
      <c r="G84" s="262">
        <v>1.683907122311225</v>
      </c>
      <c r="H84" s="262">
        <v>2.0963206446624079</v>
      </c>
      <c r="I84" s="262">
        <v>2.1963928129222179</v>
      </c>
      <c r="J84" s="262">
        <v>2.6139039060121898</v>
      </c>
      <c r="K84" s="262">
        <v>0.74972802002157624</v>
      </c>
      <c r="L84" s="262">
        <v>0.44460621199846978</v>
      </c>
      <c r="M84" s="262">
        <v>0.82416907855001775</v>
      </c>
      <c r="N84" s="262">
        <v>0.21892976847994561</v>
      </c>
      <c r="O84" s="262">
        <v>0.87036948316277241</v>
      </c>
      <c r="P84" s="262">
        <v>0.94101536113029205</v>
      </c>
      <c r="Q84" s="262">
        <v>0.72399455540936986</v>
      </c>
      <c r="R84" s="262">
        <v>1.250760519313546</v>
      </c>
      <c r="S84" s="262">
        <v>1.4933968276151719</v>
      </c>
      <c r="T84" s="262">
        <v>1.4569092452443519</v>
      </c>
      <c r="U84" s="262">
        <v>1.8290423552461801</v>
      </c>
      <c r="V84" s="262">
        <v>2.0380647101576712</v>
      </c>
      <c r="W84" s="262">
        <v>2.188310403660676</v>
      </c>
      <c r="X84" s="262">
        <v>2.4396353821499659</v>
      </c>
      <c r="Y84" s="262">
        <v>3.088141676165483</v>
      </c>
      <c r="DA84" s="72" t="s">
        <v>328</v>
      </c>
    </row>
    <row r="85" spans="1:105" ht="12" customHeight="1" x14ac:dyDescent="0.25">
      <c r="A85" s="64" t="s">
        <v>28</v>
      </c>
      <c r="B85" s="229">
        <v>0</v>
      </c>
      <c r="C85" s="229">
        <v>2.0003700843450752E-3</v>
      </c>
      <c r="D85" s="229">
        <v>0</v>
      </c>
      <c r="E85" s="229">
        <v>1.3883406357952739E-3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6.3156609593577285E-4</v>
      </c>
      <c r="P85" s="229">
        <v>0</v>
      </c>
      <c r="Q85" s="229">
        <v>0</v>
      </c>
      <c r="R85" s="229">
        <v>0</v>
      </c>
      <c r="S85" s="229">
        <v>1.3482511443804049E-3</v>
      </c>
      <c r="T85" s="229">
        <v>1.4854351149496271E-3</v>
      </c>
      <c r="U85" s="229">
        <v>1.5832548785380081E-3</v>
      </c>
      <c r="V85" s="229">
        <v>1.4111769320098761E-3</v>
      </c>
      <c r="W85" s="229">
        <v>1.0379654282133329E-3</v>
      </c>
      <c r="X85" s="229">
        <v>1.375752756670364E-3</v>
      </c>
      <c r="Y85" s="229">
        <v>9.6187218667671435E-4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331</v>
      </c>
    </row>
    <row r="88" spans="1:105" ht="12" customHeight="1" x14ac:dyDescent="0.25">
      <c r="A88" s="64" t="s">
        <v>159</v>
      </c>
      <c r="B88" s="229">
        <v>3.7137274091005902E-4</v>
      </c>
      <c r="C88" s="229">
        <v>1.001112025455708E-3</v>
      </c>
      <c r="D88" s="229">
        <v>0</v>
      </c>
      <c r="E88" s="229">
        <v>0</v>
      </c>
      <c r="F88" s="229">
        <v>3.456044352746308E-4</v>
      </c>
      <c r="G88" s="229">
        <v>3.371519742463508E-4</v>
      </c>
      <c r="H88" s="229">
        <v>0</v>
      </c>
      <c r="I88" s="229">
        <v>5.2910303590451586E-4</v>
      </c>
      <c r="J88" s="229">
        <v>5.3928240284116795E-4</v>
      </c>
      <c r="K88" s="229">
        <v>2.189797859558632E-4</v>
      </c>
      <c r="L88" s="229">
        <v>1.441169117146391E-4</v>
      </c>
      <c r="M88" s="229">
        <v>1.4006330083789019E-4</v>
      </c>
      <c r="N88" s="229">
        <v>6.4832230113213144E-5</v>
      </c>
      <c r="O88" s="229">
        <v>3.1569479405920152E-4</v>
      </c>
      <c r="P88" s="229">
        <v>3.5421905448518971E-4</v>
      </c>
      <c r="Q88" s="229">
        <v>2.315223113639369E-4</v>
      </c>
      <c r="R88" s="229">
        <v>4.57096223277119E-4</v>
      </c>
      <c r="S88" s="229">
        <v>6.9948572837219081E-4</v>
      </c>
      <c r="T88" s="229">
        <v>9.3368672052645456E-4</v>
      </c>
      <c r="U88" s="229">
        <v>4.8109948149819941E-4</v>
      </c>
      <c r="V88" s="229">
        <v>4.6921499119026617E-4</v>
      </c>
      <c r="W88" s="229">
        <v>2.892086125156698E-4</v>
      </c>
      <c r="X88" s="229">
        <v>5.3148177655591353E-4</v>
      </c>
      <c r="Y88" s="229">
        <v>7.7707159511746188E-4</v>
      </c>
      <c r="DA88" s="73" t="s">
        <v>332</v>
      </c>
    </row>
    <row r="89" spans="1:105" ht="12" customHeight="1" x14ac:dyDescent="0.25">
      <c r="A89" s="64" t="s">
        <v>32</v>
      </c>
      <c r="B89" s="229">
        <v>1.32527512774199E-2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3.8776427993291389E-2</v>
      </c>
      <c r="C91" s="229">
        <v>0.1177641226778475</v>
      </c>
      <c r="D91" s="229">
        <v>9.9812709471322605E-2</v>
      </c>
      <c r="E91" s="229">
        <v>7.4608168654140314E-2</v>
      </c>
      <c r="F91" s="229">
        <v>2.0992412787298818E-2</v>
      </c>
      <c r="G91" s="229">
        <v>2.2083633759785611E-2</v>
      </c>
      <c r="H91" s="229">
        <v>3.1725199964550678E-2</v>
      </c>
      <c r="I91" s="229">
        <v>3.2716960173850652E-2</v>
      </c>
      <c r="J91" s="229">
        <v>3.1037611611732151E-2</v>
      </c>
      <c r="K91" s="229">
        <v>3.4212914201131252E-3</v>
      </c>
      <c r="L91" s="229">
        <v>2.5069010755503379E-3</v>
      </c>
      <c r="M91" s="229">
        <v>4.9303511850571722E-3</v>
      </c>
      <c r="N91" s="229">
        <v>2.877395443061339E-3</v>
      </c>
      <c r="O91" s="229">
        <v>1.607752825161991E-2</v>
      </c>
      <c r="P91" s="229">
        <v>1.300972838838455E-2</v>
      </c>
      <c r="Q91" s="229">
        <v>7.6186153368068337E-3</v>
      </c>
      <c r="R91" s="229">
        <v>1.6940133130992061E-2</v>
      </c>
      <c r="S91" s="229">
        <v>1.425366015428994E-2</v>
      </c>
      <c r="T91" s="229">
        <v>2.2108634835769501E-2</v>
      </c>
      <c r="U91" s="229">
        <v>2.1141901652388089E-2</v>
      </c>
      <c r="V91" s="229">
        <v>1.9553342641906082E-2</v>
      </c>
      <c r="W91" s="229">
        <v>8.9609923981661954E-3</v>
      </c>
      <c r="X91" s="229">
        <v>1.3187246426591E-2</v>
      </c>
      <c r="Y91" s="229">
        <v>1.198503527873692E-2</v>
      </c>
      <c r="DA91" s="73" t="s">
        <v>335</v>
      </c>
    </row>
    <row r="92" spans="1:105" ht="12" customHeight="1" x14ac:dyDescent="0.25">
      <c r="A92" s="64" t="s">
        <v>36</v>
      </c>
      <c r="B92" s="229">
        <v>0.19042236650556321</v>
      </c>
      <c r="C92" s="229">
        <v>0.30819983535834328</v>
      </c>
      <c r="D92" s="229">
        <v>0.19438644699106919</v>
      </c>
      <c r="E92" s="229">
        <v>0.22210722976312081</v>
      </c>
      <c r="F92" s="229">
        <v>0.27805629749912503</v>
      </c>
      <c r="G92" s="229">
        <v>0.20137043243209779</v>
      </c>
      <c r="H92" s="229">
        <v>0.4323352023152085</v>
      </c>
      <c r="I92" s="229">
        <v>0.65146866633865408</v>
      </c>
      <c r="J92" s="229">
        <v>0.66495122306355325</v>
      </c>
      <c r="K92" s="229">
        <v>0.1170083081581467</v>
      </c>
      <c r="L92" s="229">
        <v>0.1139288514703804</v>
      </c>
      <c r="M92" s="229">
        <v>0.23222172646551201</v>
      </c>
      <c r="N92" s="229">
        <v>6.017235641007334E-2</v>
      </c>
      <c r="O92" s="229">
        <v>9.1392789568257971E-2</v>
      </c>
      <c r="P92" s="229">
        <v>4.1079955727849483E-2</v>
      </c>
      <c r="Q92" s="229">
        <v>4.3568679089046561E-2</v>
      </c>
      <c r="R92" s="229">
        <v>3.1381154560669082E-2</v>
      </c>
      <c r="S92" s="229">
        <v>3.6571339519917548E-2</v>
      </c>
      <c r="T92" s="229">
        <v>3.0827786269127959E-2</v>
      </c>
      <c r="U92" s="229">
        <v>3.2436621307127163E-2</v>
      </c>
      <c r="V92" s="229">
        <v>1.9978969029822609E-2</v>
      </c>
      <c r="W92" s="229">
        <v>2.396867318066212E-2</v>
      </c>
      <c r="X92" s="229">
        <v>9.3630449953660249E-3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5.6280297218065623E-4</v>
      </c>
      <c r="R93" s="229">
        <v>2.7980153740039689E-3</v>
      </c>
      <c r="S93" s="229">
        <v>4.3590257827820344E-3</v>
      </c>
      <c r="T93" s="229">
        <v>3.5934781068811409E-3</v>
      </c>
      <c r="U93" s="229">
        <v>6.4819242382841806E-3</v>
      </c>
      <c r="V93" s="229">
        <v>6.9800730736475037E-3</v>
      </c>
      <c r="W93" s="229">
        <v>1.8796549389282581E-2</v>
      </c>
      <c r="X93" s="229">
        <v>2.7617773981128229E-2</v>
      </c>
      <c r="Y93" s="229">
        <v>4.5914792095532342E-2</v>
      </c>
      <c r="DA93" s="73" t="s">
        <v>337</v>
      </c>
    </row>
    <row r="94" spans="1:105" ht="12" customHeight="1" x14ac:dyDescent="0.25">
      <c r="A94" s="64" t="s">
        <v>39</v>
      </c>
      <c r="B94" s="229">
        <v>0.70123893767676559</v>
      </c>
      <c r="C94" s="229">
        <v>1.2223555791699281</v>
      </c>
      <c r="D94" s="229">
        <v>1.0801457091521169</v>
      </c>
      <c r="E94" s="229">
        <v>1.0521988517556911</v>
      </c>
      <c r="F94" s="229">
        <v>1.0493423562860409</v>
      </c>
      <c r="G94" s="229">
        <v>1.4601159041450951</v>
      </c>
      <c r="H94" s="229">
        <v>1.6322602423826491</v>
      </c>
      <c r="I94" s="229">
        <v>1.511678083373809</v>
      </c>
      <c r="J94" s="229">
        <v>1.917375788934063</v>
      </c>
      <c r="K94" s="229">
        <v>0.62907944065736054</v>
      </c>
      <c r="L94" s="229">
        <v>0.32802634254082441</v>
      </c>
      <c r="M94" s="229">
        <v>0.5868769375986107</v>
      </c>
      <c r="N94" s="229">
        <v>0.1558151843966977</v>
      </c>
      <c r="O94" s="229">
        <v>0.76195190445289951</v>
      </c>
      <c r="P94" s="229">
        <v>0.88657145795957282</v>
      </c>
      <c r="Q94" s="229">
        <v>0.67201293569997189</v>
      </c>
      <c r="R94" s="229">
        <v>1.1991841200246041</v>
      </c>
      <c r="S94" s="229">
        <v>1.4361650652854301</v>
      </c>
      <c r="T94" s="229">
        <v>1.397960224197097</v>
      </c>
      <c r="U94" s="229">
        <v>1.7669175536883439</v>
      </c>
      <c r="V94" s="229">
        <v>1.989671933489094</v>
      </c>
      <c r="W94" s="229">
        <v>2.135257014651835</v>
      </c>
      <c r="X94" s="229">
        <v>2.3875600822136551</v>
      </c>
      <c r="Y94" s="229">
        <v>3.028502905009419</v>
      </c>
      <c r="DA94" s="73" t="s">
        <v>338</v>
      </c>
    </row>
    <row r="95" spans="1:105" ht="12" customHeight="1" x14ac:dyDescent="0.25">
      <c r="A95" s="61" t="s">
        <v>207</v>
      </c>
      <c r="B95" s="263">
        <v>0.1982495157335783</v>
      </c>
      <c r="C95" s="263">
        <v>0.34327373172145043</v>
      </c>
      <c r="D95" s="263">
        <v>0.30745635287745621</v>
      </c>
      <c r="E95" s="263">
        <v>0.29013761958085271</v>
      </c>
      <c r="F95" s="263">
        <v>0.30844744595094209</v>
      </c>
      <c r="G95" s="263">
        <v>0.39505205679285771</v>
      </c>
      <c r="H95" s="263">
        <v>0.53372528874663139</v>
      </c>
      <c r="I95" s="263">
        <v>0.59394720358405184</v>
      </c>
      <c r="J95" s="263">
        <v>0.67544742116708245</v>
      </c>
      <c r="K95" s="263">
        <v>0.16248395007983549</v>
      </c>
      <c r="L95" s="263">
        <v>0.1207600591655747</v>
      </c>
      <c r="M95" s="263">
        <v>0.22330873565012471</v>
      </c>
      <c r="N95" s="263">
        <v>7.1720782666375854E-2</v>
      </c>
      <c r="O95" s="263">
        <v>0.24110749219275271</v>
      </c>
      <c r="P95" s="263">
        <v>0.26142518758270289</v>
      </c>
      <c r="Q95" s="263">
        <v>0.2128134206207504</v>
      </c>
      <c r="R95" s="263">
        <v>0.31432179372352981</v>
      </c>
      <c r="S95" s="263">
        <v>0.33791381305244861</v>
      </c>
      <c r="T95" s="263">
        <v>0.35630188867637469</v>
      </c>
      <c r="U95" s="263">
        <v>0.40619069883560038</v>
      </c>
      <c r="V95" s="263">
        <v>0.38571224185894343</v>
      </c>
      <c r="W95" s="263">
        <v>0.37866163318309348</v>
      </c>
      <c r="X95" s="263">
        <v>0.41040880387781048</v>
      </c>
      <c r="Y95" s="263">
        <v>0.46247289093049032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0.99999999999999989</v>
      </c>
      <c r="C100" s="232">
        <f t="shared" si="2"/>
        <v>1</v>
      </c>
      <c r="D100" s="232">
        <f t="shared" si="2"/>
        <v>1</v>
      </c>
      <c r="E100" s="232">
        <f t="shared" si="2"/>
        <v>0.99999999999999978</v>
      </c>
      <c r="F100" s="232">
        <f t="shared" si="2"/>
        <v>0.99999999999999989</v>
      </c>
      <c r="G100" s="232">
        <f t="shared" si="2"/>
        <v>0.99999999999999989</v>
      </c>
      <c r="H100" s="232">
        <f t="shared" si="2"/>
        <v>0.99999999999999978</v>
      </c>
      <c r="I100" s="232">
        <f t="shared" si="2"/>
        <v>0.99999999999999989</v>
      </c>
      <c r="J100" s="232">
        <f t="shared" si="2"/>
        <v>0.99999999999999978</v>
      </c>
      <c r="K100" s="232">
        <f t="shared" si="2"/>
        <v>0.99999999999999956</v>
      </c>
      <c r="L100" s="232">
        <f t="shared" si="2"/>
        <v>1</v>
      </c>
      <c r="M100" s="232">
        <f t="shared" si="2"/>
        <v>0.99999999999999956</v>
      </c>
      <c r="N100" s="232">
        <f t="shared" si="2"/>
        <v>0.99999999999999978</v>
      </c>
      <c r="O100" s="232">
        <f t="shared" si="2"/>
        <v>1.0000000000000002</v>
      </c>
      <c r="P100" s="232">
        <f t="shared" si="2"/>
        <v>0.99999999999999978</v>
      </c>
      <c r="Q100" s="232">
        <f t="shared" si="2"/>
        <v>1</v>
      </c>
      <c r="R100" s="232">
        <f t="shared" si="2"/>
        <v>0.99999999999999978</v>
      </c>
      <c r="S100" s="232">
        <f t="shared" si="2"/>
        <v>1.0000000000000004</v>
      </c>
      <c r="T100" s="232">
        <f t="shared" si="2"/>
        <v>1.0000000000000004</v>
      </c>
      <c r="U100" s="232">
        <f t="shared" si="2"/>
        <v>0.99999999999999978</v>
      </c>
      <c r="V100" s="232">
        <f t="shared" si="2"/>
        <v>1.0000000000000002</v>
      </c>
      <c r="W100" s="232">
        <f t="shared" si="2"/>
        <v>1</v>
      </c>
      <c r="X100" s="232">
        <f t="shared" si="2"/>
        <v>0.99999999999999989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1.4516416543838403E-3</v>
      </c>
      <c r="C101" s="266">
        <f t="shared" si="3"/>
        <v>1.384353885987023E-3</v>
      </c>
      <c r="D101" s="266">
        <f t="shared" si="3"/>
        <v>1.5258733338088988E-3</v>
      </c>
      <c r="E101" s="266">
        <f t="shared" si="3"/>
        <v>1.3472396303386923E-3</v>
      </c>
      <c r="F101" s="266">
        <f t="shared" si="3"/>
        <v>1.0680592620017052E-3</v>
      </c>
      <c r="G101" s="266">
        <f t="shared" si="3"/>
        <v>1.2621206183264886E-3</v>
      </c>
      <c r="H101" s="266">
        <f t="shared" si="3"/>
        <v>1.1878002305729803E-3</v>
      </c>
      <c r="I101" s="266">
        <f t="shared" si="3"/>
        <v>1.0561053276847488E-3</v>
      </c>
      <c r="J101" s="266">
        <f t="shared" si="3"/>
        <v>1.0456861934713523E-3</v>
      </c>
      <c r="K101" s="266">
        <f t="shared" si="3"/>
        <v>1.1253388786691E-3</v>
      </c>
      <c r="L101" s="266">
        <f t="shared" si="3"/>
        <v>1.1036156037392904E-3</v>
      </c>
      <c r="M101" s="266">
        <f t="shared" si="3"/>
        <v>1.0629823371250595E-3</v>
      </c>
      <c r="N101" s="266">
        <f t="shared" si="3"/>
        <v>1.3086823930857304E-3</v>
      </c>
      <c r="O101" s="266">
        <f t="shared" si="3"/>
        <v>1.5784458567267498E-3</v>
      </c>
      <c r="P101" s="266">
        <f t="shared" si="3"/>
        <v>1.6698244126705031E-3</v>
      </c>
      <c r="Q101" s="266">
        <f t="shared" si="3"/>
        <v>1.5210237011642055E-3</v>
      </c>
      <c r="R101" s="266">
        <f t="shared" si="3"/>
        <v>1.6857226766464543E-3</v>
      </c>
      <c r="S101" s="266">
        <f t="shared" si="3"/>
        <v>1.5753977219868619E-3</v>
      </c>
      <c r="T101" s="266">
        <f t="shared" si="3"/>
        <v>1.6898746732385977E-3</v>
      </c>
      <c r="U101" s="266">
        <f t="shared" si="3"/>
        <v>1.6469174806264591E-3</v>
      </c>
      <c r="V101" s="266">
        <f t="shared" si="3"/>
        <v>1.6415341566073417E-3</v>
      </c>
      <c r="W101" s="266">
        <f t="shared" si="3"/>
        <v>1.5260893612223398E-3</v>
      </c>
      <c r="X101" s="266">
        <f t="shared" si="3"/>
        <v>1.6052683665264938E-3</v>
      </c>
      <c r="Y101" s="266">
        <f t="shared" si="3"/>
        <v>1.6215451768108165E-3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2.0079452386281897E-4</v>
      </c>
      <c r="C102" s="267">
        <f t="shared" si="4"/>
        <v>1.9148711981015337E-4</v>
      </c>
      <c r="D102" s="267">
        <f t="shared" si="4"/>
        <v>2.1106242619303879E-4</v>
      </c>
      <c r="E102" s="267">
        <f t="shared" si="4"/>
        <v>1.863533877565682E-4</v>
      </c>
      <c r="F102" s="267">
        <f t="shared" si="4"/>
        <v>1.4773649565872753E-4</v>
      </c>
      <c r="G102" s="267">
        <f t="shared" si="4"/>
        <v>1.7457952370613316E-4</v>
      </c>
      <c r="H102" s="267">
        <f t="shared" si="4"/>
        <v>1.6429935102908231E-4</v>
      </c>
      <c r="I102" s="267">
        <f t="shared" si="4"/>
        <v>1.4608299905217046E-4</v>
      </c>
      <c r="J102" s="267">
        <f t="shared" si="4"/>
        <v>1.4464179964381513E-4</v>
      </c>
      <c r="K102" s="267">
        <f t="shared" si="4"/>
        <v>1.5565954837703491E-4</v>
      </c>
      <c r="L102" s="267">
        <f t="shared" si="4"/>
        <v>1.5265473335736429E-4</v>
      </c>
      <c r="M102" s="267">
        <f t="shared" si="4"/>
        <v>1.4703424334307184E-4</v>
      </c>
      <c r="N102" s="267">
        <f t="shared" si="4"/>
        <v>1.8102005905778516E-4</v>
      </c>
      <c r="O102" s="267">
        <f t="shared" si="4"/>
        <v>2.1833438251619755E-4</v>
      </c>
      <c r="P102" s="267">
        <f t="shared" si="4"/>
        <v>2.309740815607843E-4</v>
      </c>
      <c r="Q102" s="267">
        <f t="shared" si="4"/>
        <v>2.1039161347912976E-4</v>
      </c>
      <c r="R102" s="267">
        <f t="shared" si="4"/>
        <v>2.3317316722056553E-4</v>
      </c>
      <c r="S102" s="267">
        <f t="shared" si="4"/>
        <v>2.1906421705883267E-4</v>
      </c>
      <c r="T102" s="267">
        <f t="shared" si="4"/>
        <v>2.3374748125756079E-4</v>
      </c>
      <c r="U102" s="267">
        <f t="shared" si="4"/>
        <v>2.2780554027578383E-4</v>
      </c>
      <c r="V102" s="267">
        <f t="shared" si="4"/>
        <v>2.2706090610249898E-4</v>
      </c>
      <c r="W102" s="267">
        <f t="shared" si="4"/>
        <v>2.1109230761831498E-4</v>
      </c>
      <c r="X102" s="267">
        <f t="shared" si="4"/>
        <v>2.2204453582282149E-4</v>
      </c>
      <c r="Y102" s="267">
        <f t="shared" si="4"/>
        <v>2.2429598290769684E-4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2.7727611747534825E-2</v>
      </c>
      <c r="C103" s="267">
        <f t="shared" si="5"/>
        <v>2.644235714504348E-2</v>
      </c>
      <c r="D103" s="267">
        <f t="shared" si="5"/>
        <v>2.9145501059438809E-2</v>
      </c>
      <c r="E103" s="267">
        <f t="shared" si="5"/>
        <v>2.5733442746088384E-2</v>
      </c>
      <c r="F103" s="267">
        <f t="shared" si="5"/>
        <v>2.040085612775561E-2</v>
      </c>
      <c r="G103" s="267">
        <f t="shared" si="5"/>
        <v>2.4107595960636434E-2</v>
      </c>
      <c r="H103" s="267">
        <f t="shared" si="5"/>
        <v>2.2688012242897085E-2</v>
      </c>
      <c r="I103" s="267">
        <f t="shared" si="5"/>
        <v>2.0172525638205978E-2</v>
      </c>
      <c r="J103" s="267">
        <f t="shared" si="5"/>
        <v>1.9973511158742616E-2</v>
      </c>
      <c r="K103" s="267">
        <f t="shared" si="5"/>
        <v>2.1494946371862899E-2</v>
      </c>
      <c r="L103" s="267">
        <f t="shared" si="5"/>
        <v>2.1080013022906078E-2</v>
      </c>
      <c r="M103" s="267">
        <f t="shared" si="5"/>
        <v>2.0303882469397207E-2</v>
      </c>
      <c r="N103" s="267">
        <f t="shared" si="5"/>
        <v>2.4996966149829856E-2</v>
      </c>
      <c r="O103" s="267">
        <f t="shared" si="5"/>
        <v>3.0149681739741287E-2</v>
      </c>
      <c r="P103" s="267">
        <f t="shared" si="5"/>
        <v>3.1895091230855835E-2</v>
      </c>
      <c r="Q103" s="267">
        <f t="shared" si="5"/>
        <v>2.9052868879393467E-2</v>
      </c>
      <c r="R103" s="267">
        <f t="shared" si="5"/>
        <v>3.2198761830038322E-2</v>
      </c>
      <c r="S103" s="267">
        <f t="shared" si="5"/>
        <v>2.999324535198758E-2</v>
      </c>
      <c r="T103" s="267">
        <f t="shared" si="5"/>
        <v>3.2278068557794706E-2</v>
      </c>
      <c r="U103" s="267">
        <f t="shared" si="5"/>
        <v>3.1457549006763341E-2</v>
      </c>
      <c r="V103" s="267">
        <f t="shared" si="5"/>
        <v>3.1354722859647403E-2</v>
      </c>
      <c r="W103" s="267">
        <f t="shared" si="5"/>
        <v>2.914962736997051E-2</v>
      </c>
      <c r="X103" s="267">
        <f t="shared" si="5"/>
        <v>3.0662014887233822E-2</v>
      </c>
      <c r="Y103" s="267">
        <f t="shared" si="5"/>
        <v>3.0972916048473593E-2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4.7895453236505376E-4</v>
      </c>
      <c r="C104" s="267">
        <f t="shared" si="6"/>
        <v>4.5675361139460601E-4</v>
      </c>
      <c r="D104" s="267">
        <f t="shared" si="6"/>
        <v>5.0344652678966414E-4</v>
      </c>
      <c r="E104" s="267">
        <f t="shared" si="6"/>
        <v>4.4450813682831678E-4</v>
      </c>
      <c r="F104" s="267">
        <f t="shared" si="6"/>
        <v>3.523953882319E-4</v>
      </c>
      <c r="G104" s="267">
        <f t="shared" si="6"/>
        <v>4.1642397675302278E-4</v>
      </c>
      <c r="H104" s="267">
        <f t="shared" si="6"/>
        <v>3.9190271390955605E-4</v>
      </c>
      <c r="I104" s="267">
        <f t="shared" si="6"/>
        <v>3.484513080910402E-4</v>
      </c>
      <c r="J104" s="267">
        <f t="shared" si="6"/>
        <v>3.4501361977467367E-4</v>
      </c>
      <c r="K104" s="267">
        <f t="shared" si="6"/>
        <v>3.7129422041416206E-4</v>
      </c>
      <c r="L104" s="267">
        <f t="shared" si="6"/>
        <v>3.6412684480598519E-4</v>
      </c>
      <c r="M104" s="267">
        <f t="shared" si="6"/>
        <v>3.5072030804058485E-4</v>
      </c>
      <c r="N104" s="267">
        <f t="shared" si="6"/>
        <v>4.3178656502579127E-4</v>
      </c>
      <c r="O104" s="267">
        <f t="shared" si="6"/>
        <v>5.2079230083336794E-4</v>
      </c>
      <c r="P104" s="267">
        <f t="shared" si="6"/>
        <v>5.5094173433719727E-4</v>
      </c>
      <c r="Q104" s="267">
        <f t="shared" si="6"/>
        <v>5.0184643937934044E-4</v>
      </c>
      <c r="R104" s="267">
        <f t="shared" si="6"/>
        <v>5.5618720629304979E-4</v>
      </c>
      <c r="S104" s="267">
        <f t="shared" si="6"/>
        <v>5.2253317282204112E-4</v>
      </c>
      <c r="T104" s="267">
        <f t="shared" si="6"/>
        <v>5.5755711571950264E-4</v>
      </c>
      <c r="U104" s="267">
        <f t="shared" si="6"/>
        <v>5.4338382299458702E-4</v>
      </c>
      <c r="V104" s="267">
        <f t="shared" si="6"/>
        <v>5.4160764949449523E-4</v>
      </c>
      <c r="W104" s="267">
        <f t="shared" si="6"/>
        <v>5.0351780285732889E-4</v>
      </c>
      <c r="X104" s="267">
        <f t="shared" si="6"/>
        <v>5.2964211759027723E-4</v>
      </c>
      <c r="Y104" s="267">
        <f t="shared" si="6"/>
        <v>5.3501248708510355E-4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1.6445105576975406E-3</v>
      </c>
      <c r="C105" s="268">
        <f t="shared" si="7"/>
        <v>1.6128833672991981E-3</v>
      </c>
      <c r="D105" s="268">
        <f t="shared" si="7"/>
        <v>1.7163081838424397E-3</v>
      </c>
      <c r="E105" s="268">
        <f t="shared" si="7"/>
        <v>1.5263587228086341E-3</v>
      </c>
      <c r="F105" s="268">
        <f t="shared" si="7"/>
        <v>1.1937676750650816E-3</v>
      </c>
      <c r="G105" s="268">
        <f t="shared" si="7"/>
        <v>1.3938615150364323E-3</v>
      </c>
      <c r="H105" s="268">
        <f t="shared" si="7"/>
        <v>1.3327934807297196E-3</v>
      </c>
      <c r="I105" s="268">
        <f t="shared" si="7"/>
        <v>1.1976517147501209E-3</v>
      </c>
      <c r="J105" s="268">
        <f t="shared" si="7"/>
        <v>1.1888460181955175E-3</v>
      </c>
      <c r="K105" s="268">
        <f t="shared" si="7"/>
        <v>1.2373445683943184E-3</v>
      </c>
      <c r="L105" s="268">
        <f t="shared" si="7"/>
        <v>1.2094195912122471E-3</v>
      </c>
      <c r="M105" s="268">
        <f t="shared" si="7"/>
        <v>1.1770868815491405E-3</v>
      </c>
      <c r="N105" s="268">
        <f t="shared" si="7"/>
        <v>1.413839420467041E-3</v>
      </c>
      <c r="O105" s="268">
        <f t="shared" si="7"/>
        <v>1.6980317299833461E-3</v>
      </c>
      <c r="P105" s="268">
        <f t="shared" si="7"/>
        <v>1.7852412014605814E-3</v>
      </c>
      <c r="Q105" s="268">
        <f t="shared" si="7"/>
        <v>1.6482910119864E-3</v>
      </c>
      <c r="R105" s="268">
        <f t="shared" si="7"/>
        <v>1.7983349913715558E-3</v>
      </c>
      <c r="S105" s="268">
        <f t="shared" si="7"/>
        <v>2.0570054598874343E-3</v>
      </c>
      <c r="T105" s="268">
        <f t="shared" si="7"/>
        <v>1.9998357255768817E-3</v>
      </c>
      <c r="U105" s="268">
        <f t="shared" si="7"/>
        <v>2.0173087398964026E-3</v>
      </c>
      <c r="V105" s="268">
        <f t="shared" si="7"/>
        <v>2.3942791483132953E-3</v>
      </c>
      <c r="W105" s="268">
        <f t="shared" si="7"/>
        <v>2.3877256928458821E-3</v>
      </c>
      <c r="X105" s="268">
        <f t="shared" si="7"/>
        <v>5.4671264739733147E-3</v>
      </c>
      <c r="Y105" s="268">
        <f t="shared" si="7"/>
        <v>8.9312936033963067E-3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0.15379798376148843</v>
      </c>
      <c r="C106" s="269">
        <f t="shared" si="8"/>
        <v>0.14141874061249182</v>
      </c>
      <c r="D106" s="269">
        <f t="shared" si="8"/>
        <v>0.13990392015888212</v>
      </c>
      <c r="E106" s="269">
        <f t="shared" si="8"/>
        <v>0.13638698261231624</v>
      </c>
      <c r="F106" s="269">
        <f t="shared" si="8"/>
        <v>0.14837602260156368</v>
      </c>
      <c r="G106" s="269">
        <f t="shared" si="8"/>
        <v>0.14713374961292594</v>
      </c>
      <c r="H106" s="269">
        <f t="shared" si="8"/>
        <v>0.1599325879556619</v>
      </c>
      <c r="I106" s="269">
        <f t="shared" si="8"/>
        <v>0.16286750447546897</v>
      </c>
      <c r="J106" s="269">
        <f t="shared" si="8"/>
        <v>0.16322578286403625</v>
      </c>
      <c r="K106" s="269">
        <f t="shared" si="8"/>
        <v>0.17651535799065823</v>
      </c>
      <c r="L106" s="269">
        <f t="shared" si="8"/>
        <v>0.18338390569724805</v>
      </c>
      <c r="M106" s="269">
        <f t="shared" si="8"/>
        <v>0.18503043099704358</v>
      </c>
      <c r="N106" s="269">
        <f t="shared" si="8"/>
        <v>0.17280943219443162</v>
      </c>
      <c r="O106" s="269">
        <f t="shared" si="8"/>
        <v>0.1515252312661913</v>
      </c>
      <c r="P106" s="269">
        <f t="shared" si="8"/>
        <v>0.13624262488208608</v>
      </c>
      <c r="Q106" s="269">
        <f t="shared" si="8"/>
        <v>0.13727389298089498</v>
      </c>
      <c r="R106" s="269">
        <f t="shared" si="8"/>
        <v>0.12952108812591506</v>
      </c>
      <c r="S106" s="269">
        <f t="shared" si="8"/>
        <v>0.12821755335372934</v>
      </c>
      <c r="T106" s="269">
        <f t="shared" si="8"/>
        <v>0.12753268650026189</v>
      </c>
      <c r="U106" s="269">
        <f t="shared" si="8"/>
        <v>0.12614190702713365</v>
      </c>
      <c r="V106" s="269">
        <f t="shared" si="8"/>
        <v>0.12190440158334376</v>
      </c>
      <c r="W106" s="269">
        <f t="shared" si="8"/>
        <v>0.1221618120149071</v>
      </c>
      <c r="X106" s="269">
        <f t="shared" si="8"/>
        <v>0.11605833507203735</v>
      </c>
      <c r="Y106" s="269">
        <f t="shared" si="8"/>
        <v>0.11226761081387716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0.40440006213422253</v>
      </c>
      <c r="C107" s="269">
        <f t="shared" si="9"/>
        <v>0.426580004436166</v>
      </c>
      <c r="D107" s="269">
        <f t="shared" si="9"/>
        <v>0.3989727500984418</v>
      </c>
      <c r="E107" s="269">
        <f t="shared" si="9"/>
        <v>0.44755408176057471</v>
      </c>
      <c r="F107" s="269">
        <f t="shared" si="9"/>
        <v>0.50205800485812113</v>
      </c>
      <c r="G107" s="269">
        <f t="shared" si="9"/>
        <v>0.43700526529814265</v>
      </c>
      <c r="H107" s="269">
        <f t="shared" si="9"/>
        <v>0.45212204407105722</v>
      </c>
      <c r="I107" s="269">
        <f t="shared" si="9"/>
        <v>0.49118475058093519</v>
      </c>
      <c r="J107" s="269">
        <f t="shared" si="9"/>
        <v>0.4865491331912295</v>
      </c>
      <c r="K107" s="269">
        <f t="shared" si="9"/>
        <v>0.43368870058029213</v>
      </c>
      <c r="L107" s="269">
        <f t="shared" si="9"/>
        <v>0.45220414918076807</v>
      </c>
      <c r="M107" s="269">
        <f t="shared" si="9"/>
        <v>0.46091996940723196</v>
      </c>
      <c r="N107" s="269">
        <f t="shared" si="9"/>
        <v>0.42492487682656316</v>
      </c>
      <c r="O107" s="269">
        <f t="shared" si="9"/>
        <v>0.35865669198224337</v>
      </c>
      <c r="P107" s="269">
        <f t="shared" si="9"/>
        <v>0.32961658154490336</v>
      </c>
      <c r="Q107" s="269">
        <f t="shared" si="9"/>
        <v>0.36676633703228867</v>
      </c>
      <c r="R107" s="269">
        <f t="shared" si="9"/>
        <v>0.32125621208617744</v>
      </c>
      <c r="S107" s="269">
        <f t="shared" si="9"/>
        <v>0.33705723196530951</v>
      </c>
      <c r="T107" s="269">
        <f t="shared" si="9"/>
        <v>0.32555786767744255</v>
      </c>
      <c r="U107" s="269">
        <f t="shared" si="9"/>
        <v>0.32103459014698205</v>
      </c>
      <c r="V107" s="269">
        <f t="shared" si="9"/>
        <v>0.30845345230401844</v>
      </c>
      <c r="W107" s="269">
        <f t="shared" si="9"/>
        <v>0.30075639425783313</v>
      </c>
      <c r="X107" s="269">
        <f t="shared" si="9"/>
        <v>0.27810001930424427</v>
      </c>
      <c r="Y107" s="269">
        <f t="shared" si="9"/>
        <v>0.23375974920297848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0.27846094987220843</v>
      </c>
      <c r="C108" s="269">
        <f t="shared" si="10"/>
        <v>0.27712736493484813</v>
      </c>
      <c r="D108" s="269">
        <f t="shared" si="10"/>
        <v>0.29483186931121314</v>
      </c>
      <c r="E108" s="269">
        <f t="shared" si="10"/>
        <v>0.2621878857514513</v>
      </c>
      <c r="F108" s="269">
        <f t="shared" si="10"/>
        <v>0.20499064118053703</v>
      </c>
      <c r="G108" s="269">
        <f t="shared" si="10"/>
        <v>0.2393013129144709</v>
      </c>
      <c r="H108" s="269">
        <f t="shared" si="10"/>
        <v>0.22878254619898603</v>
      </c>
      <c r="I108" s="269">
        <f t="shared" si="10"/>
        <v>0.20561576494570272</v>
      </c>
      <c r="J108" s="269">
        <f t="shared" si="10"/>
        <v>0.2040889064510838</v>
      </c>
      <c r="K108" s="269">
        <f t="shared" si="10"/>
        <v>0.21247902174951422</v>
      </c>
      <c r="L108" s="269">
        <f t="shared" si="10"/>
        <v>0.20763973833362179</v>
      </c>
      <c r="M108" s="269">
        <f t="shared" si="10"/>
        <v>0.20203595442219716</v>
      </c>
      <c r="N108" s="269">
        <f t="shared" si="10"/>
        <v>0.24269735796271377</v>
      </c>
      <c r="O108" s="269">
        <f t="shared" si="10"/>
        <v>0.29153352835248847</v>
      </c>
      <c r="P108" s="269">
        <f t="shared" si="10"/>
        <v>0.30642091575119862</v>
      </c>
      <c r="Q108" s="269">
        <f t="shared" si="10"/>
        <v>0.28286259447765083</v>
      </c>
      <c r="R108" s="269">
        <f t="shared" si="10"/>
        <v>0.30868003463258264</v>
      </c>
      <c r="S108" s="269">
        <f t="shared" si="10"/>
        <v>0.29241141579842317</v>
      </c>
      <c r="T108" s="269">
        <f t="shared" si="10"/>
        <v>0.30862946310290529</v>
      </c>
      <c r="U108" s="269">
        <f t="shared" si="10"/>
        <v>0.30263820983422701</v>
      </c>
      <c r="V108" s="269">
        <f t="shared" si="10"/>
        <v>0.30066351173199268</v>
      </c>
      <c r="W108" s="269">
        <f t="shared" si="10"/>
        <v>0.28296211341589339</v>
      </c>
      <c r="X108" s="269">
        <f t="shared" si="10"/>
        <v>0.29560319482357245</v>
      </c>
      <c r="Y108" s="269">
        <f t="shared" si="10"/>
        <v>0.2972570159466103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0.22127384447076659</v>
      </c>
      <c r="C109" s="270">
        <f t="shared" si="11"/>
        <v>0.21102670341814106</v>
      </c>
      <c r="D109" s="270">
        <f t="shared" si="11"/>
        <v>0.21868346828427548</v>
      </c>
      <c r="E109" s="270">
        <f t="shared" si="11"/>
        <v>0.19072298355256725</v>
      </c>
      <c r="F109" s="270">
        <f t="shared" si="11"/>
        <v>0.11904598661237682</v>
      </c>
      <c r="G109" s="270">
        <f t="shared" si="11"/>
        <v>0.12790482378891743</v>
      </c>
      <c r="H109" s="270">
        <f t="shared" si="11"/>
        <v>0.12458644885184179</v>
      </c>
      <c r="I109" s="270">
        <f t="shared" si="11"/>
        <v>0.10939716593988297</v>
      </c>
      <c r="J109" s="270">
        <f t="shared" si="11"/>
        <v>0.10421391571674453</v>
      </c>
      <c r="K109" s="270">
        <f t="shared" si="11"/>
        <v>9.970069398809446E-2</v>
      </c>
      <c r="L109" s="270">
        <f t="shared" si="11"/>
        <v>9.1288689601045608E-2</v>
      </c>
      <c r="M109" s="270">
        <f t="shared" si="11"/>
        <v>8.9501704363021684E-2</v>
      </c>
      <c r="N109" s="270">
        <f t="shared" si="11"/>
        <v>0.11673842258801755</v>
      </c>
      <c r="O109" s="270">
        <f t="shared" si="11"/>
        <v>0.15490783238816502</v>
      </c>
      <c r="P109" s="270">
        <f t="shared" si="11"/>
        <v>0.13678319138695699</v>
      </c>
      <c r="Q109" s="270">
        <f t="shared" si="11"/>
        <v>0.11248363111137136</v>
      </c>
      <c r="R109" s="270">
        <f t="shared" si="11"/>
        <v>0.14065598973312876</v>
      </c>
      <c r="S109" s="270">
        <f t="shared" si="11"/>
        <v>0.13180247084615637</v>
      </c>
      <c r="T109" s="270">
        <f t="shared" si="11"/>
        <v>0.14811401967140142</v>
      </c>
      <c r="U109" s="270">
        <f t="shared" si="11"/>
        <v>0.14180952089598151</v>
      </c>
      <c r="V109" s="270">
        <f t="shared" si="11"/>
        <v>0.14628277458443364</v>
      </c>
      <c r="W109" s="270">
        <f t="shared" si="11"/>
        <v>0.11565596289759128</v>
      </c>
      <c r="X109" s="270">
        <f t="shared" si="11"/>
        <v>0.12586235533058801</v>
      </c>
      <c r="Y109" s="270">
        <f t="shared" si="11"/>
        <v>0.1155294936766174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5.7187105401441805E-2</v>
      </c>
      <c r="C110" s="270">
        <f t="shared" si="12"/>
        <v>6.6100661516707002E-2</v>
      </c>
      <c r="D110" s="270">
        <f t="shared" si="12"/>
        <v>7.6148401026937595E-2</v>
      </c>
      <c r="E110" s="270">
        <f t="shared" si="12"/>
        <v>7.1464902198883989E-2</v>
      </c>
      <c r="F110" s="270">
        <f t="shared" si="12"/>
        <v>8.5944654568160181E-2</v>
      </c>
      <c r="G110" s="270">
        <f t="shared" si="12"/>
        <v>0.11139648912555349</v>
      </c>
      <c r="H110" s="270">
        <f t="shared" si="12"/>
        <v>0.1041960973471442</v>
      </c>
      <c r="I110" s="270">
        <f t="shared" si="12"/>
        <v>9.6218599005819749E-2</v>
      </c>
      <c r="J110" s="270">
        <f t="shared" si="12"/>
        <v>9.9874990734339267E-2</v>
      </c>
      <c r="K110" s="270">
        <f t="shared" si="12"/>
        <v>0.11277832776141969</v>
      </c>
      <c r="L110" s="270">
        <f t="shared" si="12"/>
        <v>0.11635104873257616</v>
      </c>
      <c r="M110" s="270">
        <f t="shared" si="12"/>
        <v>0.11253425005917554</v>
      </c>
      <c r="N110" s="270">
        <f t="shared" si="12"/>
        <v>0.12595893537469624</v>
      </c>
      <c r="O110" s="270">
        <f t="shared" si="12"/>
        <v>0.13662569596432345</v>
      </c>
      <c r="P110" s="270">
        <f t="shared" si="12"/>
        <v>0.16963772436424163</v>
      </c>
      <c r="Q110" s="270">
        <f t="shared" si="12"/>
        <v>0.17037896336627947</v>
      </c>
      <c r="R110" s="270">
        <f t="shared" si="12"/>
        <v>0.16802404489945374</v>
      </c>
      <c r="S110" s="270">
        <f t="shared" si="12"/>
        <v>0.16060894495226688</v>
      </c>
      <c r="T110" s="270">
        <f t="shared" si="12"/>
        <v>0.16051544343150387</v>
      </c>
      <c r="U110" s="270">
        <f t="shared" si="12"/>
        <v>0.16082868893824556</v>
      </c>
      <c r="V110" s="270">
        <f t="shared" si="12"/>
        <v>0.15438073714755904</v>
      </c>
      <c r="W110" s="270">
        <f t="shared" si="12"/>
        <v>0.16730615051830211</v>
      </c>
      <c r="X110" s="270">
        <f t="shared" si="12"/>
        <v>0.16974083949298438</v>
      </c>
      <c r="Y110" s="270">
        <f t="shared" si="12"/>
        <v>0.18172752226999295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0.13183749121623645</v>
      </c>
      <c r="C111" s="269">
        <f t="shared" si="13"/>
        <v>0.12478605488695969</v>
      </c>
      <c r="D111" s="269">
        <f t="shared" si="13"/>
        <v>0.13318926890139018</v>
      </c>
      <c r="E111" s="269">
        <f t="shared" si="13"/>
        <v>0.12463314725183687</v>
      </c>
      <c r="F111" s="269">
        <f t="shared" si="13"/>
        <v>0.12141251641106507</v>
      </c>
      <c r="G111" s="269">
        <f t="shared" si="13"/>
        <v>0.14920509058000192</v>
      </c>
      <c r="H111" s="269">
        <f t="shared" si="13"/>
        <v>0.13339801375515617</v>
      </c>
      <c r="I111" s="269">
        <f t="shared" si="13"/>
        <v>0.11741116301010895</v>
      </c>
      <c r="J111" s="269">
        <f t="shared" si="13"/>
        <v>0.12343847870382234</v>
      </c>
      <c r="K111" s="269">
        <f t="shared" si="13"/>
        <v>0.1529323360918175</v>
      </c>
      <c r="L111" s="269">
        <f t="shared" si="13"/>
        <v>0.13286237699234132</v>
      </c>
      <c r="M111" s="269">
        <f t="shared" si="13"/>
        <v>0.12897193893407172</v>
      </c>
      <c r="N111" s="269">
        <f t="shared" si="13"/>
        <v>0.13123603842882497</v>
      </c>
      <c r="O111" s="269">
        <f t="shared" si="13"/>
        <v>0.16411926238927613</v>
      </c>
      <c r="P111" s="269">
        <f t="shared" si="13"/>
        <v>0.19158780516092686</v>
      </c>
      <c r="Q111" s="269">
        <f t="shared" si="13"/>
        <v>0.18016275386376296</v>
      </c>
      <c r="R111" s="269">
        <f t="shared" si="13"/>
        <v>0.20407048528375493</v>
      </c>
      <c r="S111" s="269">
        <f t="shared" si="13"/>
        <v>0.20794655295879566</v>
      </c>
      <c r="T111" s="269">
        <f t="shared" si="13"/>
        <v>0.20152089916580349</v>
      </c>
      <c r="U111" s="269">
        <f t="shared" si="13"/>
        <v>0.21429232840110035</v>
      </c>
      <c r="V111" s="269">
        <f t="shared" si="13"/>
        <v>0.23281942966048014</v>
      </c>
      <c r="W111" s="269">
        <f t="shared" si="13"/>
        <v>0.2603416277768521</v>
      </c>
      <c r="X111" s="269">
        <f t="shared" si="13"/>
        <v>0.27175235441899925</v>
      </c>
      <c r="Y111" s="269">
        <f t="shared" si="13"/>
        <v>0.31443056073786041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4.4625271784405104E-2</v>
      </c>
      <c r="C112" s="270">
        <f t="shared" si="14"/>
        <v>4.4888646408659541E-2</v>
      </c>
      <c r="D112" s="270">
        <f t="shared" si="14"/>
        <v>4.6517358818714688E-2</v>
      </c>
      <c r="E112" s="270">
        <f t="shared" si="14"/>
        <v>4.0569730901458052E-2</v>
      </c>
      <c r="F112" s="270">
        <f t="shared" si="14"/>
        <v>2.5322924126926473E-2</v>
      </c>
      <c r="G112" s="270">
        <f t="shared" si="14"/>
        <v>2.7207335924904801E-2</v>
      </c>
      <c r="H112" s="270">
        <f t="shared" si="14"/>
        <v>2.6501466208944755E-2</v>
      </c>
      <c r="I112" s="270">
        <f t="shared" si="14"/>
        <v>2.327047061079527E-2</v>
      </c>
      <c r="J112" s="270">
        <f t="shared" si="14"/>
        <v>2.2167913054119404E-2</v>
      </c>
      <c r="K112" s="270">
        <f t="shared" si="14"/>
        <v>2.1207880929939252E-2</v>
      </c>
      <c r="L112" s="270">
        <f t="shared" si="14"/>
        <v>1.9418517383041949E-2</v>
      </c>
      <c r="M112" s="270">
        <f t="shared" si="14"/>
        <v>1.9038397961244381E-2</v>
      </c>
      <c r="N112" s="270">
        <f t="shared" si="14"/>
        <v>2.4832069538966751E-2</v>
      </c>
      <c r="O112" s="270">
        <f t="shared" si="14"/>
        <v>3.295129384751818E-2</v>
      </c>
      <c r="P112" s="270">
        <f t="shared" si="14"/>
        <v>2.9095902145857458E-2</v>
      </c>
      <c r="Q112" s="270">
        <f t="shared" si="14"/>
        <v>2.3927009529763548E-2</v>
      </c>
      <c r="R112" s="270">
        <f t="shared" si="14"/>
        <v>2.9919706303139303E-2</v>
      </c>
      <c r="S112" s="270">
        <f t="shared" si="14"/>
        <v>2.8036425787676674E-2</v>
      </c>
      <c r="T112" s="270">
        <f t="shared" si="14"/>
        <v>3.1506144717717406E-2</v>
      </c>
      <c r="U112" s="270">
        <f t="shared" si="14"/>
        <v>3.0165080237584286E-2</v>
      </c>
      <c r="V112" s="270">
        <f t="shared" si="14"/>
        <v>3.111661054092835E-2</v>
      </c>
      <c r="W112" s="270">
        <f t="shared" si="14"/>
        <v>2.4601813606858994E-2</v>
      </c>
      <c r="X112" s="270">
        <f t="shared" si="14"/>
        <v>2.6772871267391193E-2</v>
      </c>
      <c r="Y112" s="270">
        <f t="shared" si="14"/>
        <v>2.4574911645875292E-2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7.1735643616186839E-2</v>
      </c>
      <c r="C113" s="270">
        <f t="shared" si="15"/>
        <v>6.5836774567327172E-2</v>
      </c>
      <c r="D113" s="270">
        <f t="shared" si="15"/>
        <v>7.047396644371344E-2</v>
      </c>
      <c r="E113" s="270">
        <f t="shared" si="15"/>
        <v>6.8861725410447439E-2</v>
      </c>
      <c r="F113" s="270">
        <f t="shared" si="15"/>
        <v>7.780783387567701E-2</v>
      </c>
      <c r="G113" s="270">
        <f t="shared" si="15"/>
        <v>9.8301997054150839E-2</v>
      </c>
      <c r="H113" s="270">
        <f t="shared" si="15"/>
        <v>8.473242473512578E-2</v>
      </c>
      <c r="I113" s="270">
        <f t="shared" si="15"/>
        <v>7.3673506973255684E-2</v>
      </c>
      <c r="J113" s="270">
        <f t="shared" si="15"/>
        <v>8.0025609103807807E-2</v>
      </c>
      <c r="K113" s="270">
        <f t="shared" si="15"/>
        <v>0.10773475909288738</v>
      </c>
      <c r="L113" s="270">
        <f t="shared" si="15"/>
        <v>8.8694190485745492E-2</v>
      </c>
      <c r="M113" s="270">
        <f t="shared" si="15"/>
        <v>8.5995764009308973E-2</v>
      </c>
      <c r="N113" s="270">
        <f t="shared" si="15"/>
        <v>7.9610553552072721E-2</v>
      </c>
      <c r="O113" s="270">
        <f t="shared" si="15"/>
        <v>0.10210556811024789</v>
      </c>
      <c r="P113" s="270">
        <f t="shared" si="15"/>
        <v>0.12640733313261404</v>
      </c>
      <c r="Q113" s="270">
        <f t="shared" si="15"/>
        <v>0.11999350144178823</v>
      </c>
      <c r="R113" s="270">
        <f t="shared" si="15"/>
        <v>0.13840946369930071</v>
      </c>
      <c r="S113" s="270">
        <f t="shared" si="15"/>
        <v>0.14574611843074267</v>
      </c>
      <c r="T113" s="270">
        <f t="shared" si="15"/>
        <v>0.13587063492853449</v>
      </c>
      <c r="U113" s="270">
        <f t="shared" si="15"/>
        <v>0.14991649647579114</v>
      </c>
      <c r="V113" s="270">
        <f t="shared" si="15"/>
        <v>0.16886364658889069</v>
      </c>
      <c r="W113" s="270">
        <f t="shared" si="15"/>
        <v>0.20015120613620807</v>
      </c>
      <c r="X113" s="270">
        <f t="shared" si="15"/>
        <v>0.20887297908509667</v>
      </c>
      <c r="Y113" s="270">
        <f t="shared" si="15"/>
        <v>0.2511993920507341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1.5476575815644489E-2</v>
      </c>
      <c r="C114" s="271">
        <f t="shared" si="16"/>
        <v>1.4060633910972981E-2</v>
      </c>
      <c r="D114" s="271">
        <f t="shared" si="16"/>
        <v>1.6197943638962053E-2</v>
      </c>
      <c r="E114" s="271">
        <f t="shared" si="16"/>
        <v>1.5201690939931376E-2</v>
      </c>
      <c r="F114" s="271">
        <f t="shared" si="16"/>
        <v>1.828175840846159E-2</v>
      </c>
      <c r="G114" s="271">
        <f t="shared" si="16"/>
        <v>2.3695757600946298E-2</v>
      </c>
      <c r="H114" s="271">
        <f t="shared" si="16"/>
        <v>2.2164122811085644E-2</v>
      </c>
      <c r="I114" s="271">
        <f t="shared" si="16"/>
        <v>2.0467185426058E-2</v>
      </c>
      <c r="J114" s="271">
        <f t="shared" si="16"/>
        <v>2.124495654589512E-2</v>
      </c>
      <c r="K114" s="271">
        <f t="shared" si="16"/>
        <v>2.3989696068990866E-2</v>
      </c>
      <c r="L114" s="271">
        <f t="shared" si="16"/>
        <v>2.4749669123553874E-2</v>
      </c>
      <c r="M114" s="271">
        <f t="shared" si="16"/>
        <v>2.3937776963518381E-2</v>
      </c>
      <c r="N114" s="271">
        <f t="shared" si="16"/>
        <v>2.6793415337785512E-2</v>
      </c>
      <c r="O114" s="271">
        <f t="shared" si="16"/>
        <v>2.9062400431510083E-2</v>
      </c>
      <c r="P114" s="271">
        <f t="shared" si="16"/>
        <v>3.6084569882455349E-2</v>
      </c>
      <c r="Q114" s="271">
        <f t="shared" si="16"/>
        <v>3.6242242892211167E-2</v>
      </c>
      <c r="R114" s="271">
        <f t="shared" si="16"/>
        <v>3.5741315281314898E-2</v>
      </c>
      <c r="S114" s="271">
        <f t="shared" si="16"/>
        <v>3.4164008740376284E-2</v>
      </c>
      <c r="T114" s="271">
        <f t="shared" si="16"/>
        <v>3.4144119519551576E-2</v>
      </c>
      <c r="U114" s="271">
        <f t="shared" si="16"/>
        <v>3.4210751687724923E-2</v>
      </c>
      <c r="V114" s="271">
        <f t="shared" si="16"/>
        <v>3.2839172530661105E-2</v>
      </c>
      <c r="W114" s="271">
        <f t="shared" si="16"/>
        <v>3.5588608033785059E-2</v>
      </c>
      <c r="X114" s="271">
        <f t="shared" si="16"/>
        <v>3.6106504066511405E-2</v>
      </c>
      <c r="Y114" s="271">
        <f t="shared" si="16"/>
        <v>3.8656257041251037E-2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1.0000000000000002</v>
      </c>
      <c r="C117" s="232">
        <f t="shared" si="17"/>
        <v>1</v>
      </c>
      <c r="D117" s="232">
        <f t="shared" si="17"/>
        <v>1.0000000000000004</v>
      </c>
      <c r="E117" s="232">
        <f t="shared" si="17"/>
        <v>0.99999999999999989</v>
      </c>
      <c r="F117" s="232">
        <f t="shared" si="17"/>
        <v>1</v>
      </c>
      <c r="G117" s="232">
        <f t="shared" si="17"/>
        <v>0.99999999999999978</v>
      </c>
      <c r="H117" s="232">
        <f t="shared" si="17"/>
        <v>1</v>
      </c>
      <c r="I117" s="232">
        <f t="shared" si="17"/>
        <v>0.99999999999999989</v>
      </c>
      <c r="J117" s="232">
        <f t="shared" si="17"/>
        <v>1</v>
      </c>
      <c r="K117" s="232">
        <f t="shared" si="17"/>
        <v>1.0000000000000002</v>
      </c>
      <c r="L117" s="232">
        <f t="shared" si="17"/>
        <v>1</v>
      </c>
      <c r="M117" s="232">
        <f t="shared" si="17"/>
        <v>1</v>
      </c>
      <c r="N117" s="232">
        <f t="shared" si="17"/>
        <v>1.0000000000000002</v>
      </c>
      <c r="O117" s="232">
        <f t="shared" si="17"/>
        <v>1</v>
      </c>
      <c r="P117" s="232">
        <f t="shared" si="17"/>
        <v>1</v>
      </c>
      <c r="Q117" s="232">
        <f t="shared" si="17"/>
        <v>1</v>
      </c>
      <c r="R117" s="232">
        <f t="shared" si="17"/>
        <v>0.99999999999999978</v>
      </c>
      <c r="S117" s="232">
        <f t="shared" si="17"/>
        <v>1.0000000000000002</v>
      </c>
      <c r="T117" s="232">
        <f t="shared" si="17"/>
        <v>1.0000000000000002</v>
      </c>
      <c r="U117" s="232">
        <f t="shared" si="17"/>
        <v>1.0000000000000002</v>
      </c>
      <c r="V117" s="232">
        <f t="shared" si="17"/>
        <v>1.0000000000000004</v>
      </c>
      <c r="W117" s="232">
        <f t="shared" si="17"/>
        <v>1.0000000000000002</v>
      </c>
      <c r="X117" s="232">
        <f t="shared" si="17"/>
        <v>1.0000000000000002</v>
      </c>
      <c r="Y117" s="232">
        <f t="shared" si="17"/>
        <v>0.99999999999999956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1.6712242039560309E-3</v>
      </c>
      <c r="C118" s="266">
        <f t="shared" si="18"/>
        <v>1.6490405929958142E-3</v>
      </c>
      <c r="D118" s="266">
        <f t="shared" si="18"/>
        <v>1.6996060950686511E-3</v>
      </c>
      <c r="E118" s="266">
        <f t="shared" si="18"/>
        <v>1.6632218023832775E-3</v>
      </c>
      <c r="F118" s="266">
        <f t="shared" si="18"/>
        <v>1.5552891807133172E-3</v>
      </c>
      <c r="G118" s="266">
        <f t="shared" si="18"/>
        <v>1.5890362803234368E-3</v>
      </c>
      <c r="H118" s="266">
        <f t="shared" si="18"/>
        <v>1.5624575021219878E-3</v>
      </c>
      <c r="I118" s="266">
        <f t="shared" si="18"/>
        <v>1.5259539151201837E-3</v>
      </c>
      <c r="J118" s="266">
        <f t="shared" si="18"/>
        <v>1.5070551261214089E-3</v>
      </c>
      <c r="K118" s="266">
        <f t="shared" si="18"/>
        <v>1.4954532461212212E-3</v>
      </c>
      <c r="L118" s="266">
        <f t="shared" si="18"/>
        <v>1.5134695610350651E-3</v>
      </c>
      <c r="M118" s="266">
        <f t="shared" si="18"/>
        <v>1.4939226689920616E-3</v>
      </c>
      <c r="N118" s="266">
        <f t="shared" si="18"/>
        <v>1.6179699491476786E-3</v>
      </c>
      <c r="O118" s="266">
        <f t="shared" si="18"/>
        <v>1.6775753865365917E-3</v>
      </c>
      <c r="P118" s="266">
        <f t="shared" si="18"/>
        <v>1.6850323640629798E-3</v>
      </c>
      <c r="Q118" s="266">
        <f t="shared" si="18"/>
        <v>1.6472248637378528E-3</v>
      </c>
      <c r="R118" s="266">
        <f t="shared" si="18"/>
        <v>1.683172379161769E-3</v>
      </c>
      <c r="S118" s="266">
        <f t="shared" si="18"/>
        <v>1.6414316528687819E-3</v>
      </c>
      <c r="T118" s="266">
        <f t="shared" si="18"/>
        <v>1.692554752531469E-3</v>
      </c>
      <c r="U118" s="266">
        <f t="shared" si="18"/>
        <v>1.6599681223821074E-3</v>
      </c>
      <c r="V118" s="266">
        <f t="shared" si="18"/>
        <v>1.6408538170706135E-3</v>
      </c>
      <c r="W118" s="266">
        <f t="shared" si="18"/>
        <v>1.5574552611417852E-3</v>
      </c>
      <c r="X118" s="266">
        <f t="shared" si="18"/>
        <v>1.5793420137597458E-3</v>
      </c>
      <c r="Y118" s="266">
        <f t="shared" si="18"/>
        <v>1.5399075808064523E-3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3.2045006248442108E-4</v>
      </c>
      <c r="C119" s="267">
        <f t="shared" si="19"/>
        <v>3.1619645037091518E-4</v>
      </c>
      <c r="D119" s="267">
        <f t="shared" si="19"/>
        <v>3.2589216819288067E-4</v>
      </c>
      <c r="E119" s="267">
        <f t="shared" si="19"/>
        <v>3.1891563635658978E-4</v>
      </c>
      <c r="F119" s="267">
        <f t="shared" si="19"/>
        <v>2.9822001976823872E-4</v>
      </c>
      <c r="G119" s="267">
        <f t="shared" si="19"/>
        <v>3.046908811602242E-4</v>
      </c>
      <c r="H119" s="267">
        <f t="shared" si="19"/>
        <v>2.9959451460733876E-4</v>
      </c>
      <c r="I119" s="267">
        <f t="shared" si="19"/>
        <v>2.9259510859829235E-4</v>
      </c>
      <c r="J119" s="267">
        <f t="shared" si="19"/>
        <v>2.8897134698617515E-4</v>
      </c>
      <c r="K119" s="267">
        <f t="shared" si="19"/>
        <v>2.8674673633118569E-4</v>
      </c>
      <c r="L119" s="267">
        <f t="shared" si="19"/>
        <v>2.9020128732812204E-4</v>
      </c>
      <c r="M119" s="267">
        <f t="shared" si="19"/>
        <v>2.8645325474115405E-4</v>
      </c>
      <c r="N119" s="267">
        <f t="shared" si="19"/>
        <v>3.102387878747656E-4</v>
      </c>
      <c r="O119" s="267">
        <f t="shared" si="19"/>
        <v>3.216678744631927E-4</v>
      </c>
      <c r="P119" s="267">
        <f t="shared" si="19"/>
        <v>3.230977178729636E-4</v>
      </c>
      <c r="Q119" s="267">
        <f t="shared" si="19"/>
        <v>3.1584829208503625E-4</v>
      </c>
      <c r="R119" s="267">
        <f t="shared" si="19"/>
        <v>3.2274107375758839E-4</v>
      </c>
      <c r="S119" s="267">
        <f t="shared" si="19"/>
        <v>3.1473746878521566E-4</v>
      </c>
      <c r="T119" s="267">
        <f t="shared" si="19"/>
        <v>3.2454010354991409E-4</v>
      </c>
      <c r="U119" s="267">
        <f t="shared" si="19"/>
        <v>3.1829175719231531E-4</v>
      </c>
      <c r="V119" s="267">
        <f t="shared" si="19"/>
        <v>3.1462667125296893E-4</v>
      </c>
      <c r="W119" s="267">
        <f t="shared" si="19"/>
        <v>2.9863535638615383E-4</v>
      </c>
      <c r="X119" s="267">
        <f t="shared" si="19"/>
        <v>3.0283204718766573E-4</v>
      </c>
      <c r="Y119" s="267">
        <f t="shared" si="19"/>
        <v>2.9527066405666055E-4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4.4329649264564688E-2</v>
      </c>
      <c r="C120" s="267">
        <f t="shared" si="20"/>
        <v>4.3741223312522982E-2</v>
      </c>
      <c r="D120" s="267">
        <f t="shared" si="20"/>
        <v>4.5082486182262051E-2</v>
      </c>
      <c r="E120" s="267">
        <f t="shared" si="20"/>
        <v>4.4117383517003943E-2</v>
      </c>
      <c r="F120" s="267">
        <f t="shared" si="20"/>
        <v>4.1254443133835451E-2</v>
      </c>
      <c r="G120" s="267">
        <f t="shared" si="20"/>
        <v>4.2149593578564334E-2</v>
      </c>
      <c r="H120" s="267">
        <f t="shared" si="20"/>
        <v>4.1444584691808228E-2</v>
      </c>
      <c r="I120" s="267">
        <f t="shared" si="20"/>
        <v>4.0476317714308742E-2</v>
      </c>
      <c r="J120" s="267">
        <f t="shared" si="20"/>
        <v>3.9975022504571141E-2</v>
      </c>
      <c r="K120" s="267">
        <f t="shared" si="20"/>
        <v>3.9667279671502756E-2</v>
      </c>
      <c r="L120" s="267">
        <f t="shared" si="20"/>
        <v>4.0145167030529824E-2</v>
      </c>
      <c r="M120" s="267">
        <f t="shared" si="20"/>
        <v>3.9626680721854102E-2</v>
      </c>
      <c r="N120" s="267">
        <f t="shared" si="20"/>
        <v>4.2917066541126495E-2</v>
      </c>
      <c r="O120" s="267">
        <f t="shared" si="20"/>
        <v>4.4498116006217302E-2</v>
      </c>
      <c r="P120" s="267">
        <f t="shared" si="20"/>
        <v>4.4695914241508553E-2</v>
      </c>
      <c r="Q120" s="267">
        <f t="shared" si="20"/>
        <v>4.3693060629757662E-2</v>
      </c>
      <c r="R120" s="267">
        <f t="shared" si="20"/>
        <v>4.4646577666491938E-2</v>
      </c>
      <c r="S120" s="267">
        <f t="shared" si="20"/>
        <v>4.3539394230399861E-2</v>
      </c>
      <c r="T120" s="267">
        <f t="shared" si="20"/>
        <v>4.4895447518761573E-2</v>
      </c>
      <c r="U120" s="267">
        <f t="shared" si="20"/>
        <v>4.4031078823157592E-2</v>
      </c>
      <c r="V120" s="267">
        <f t="shared" si="20"/>
        <v>4.3524066988127552E-2</v>
      </c>
      <c r="W120" s="267">
        <f t="shared" si="20"/>
        <v>4.1311898970967036E-2</v>
      </c>
      <c r="X120" s="267">
        <f t="shared" si="20"/>
        <v>4.1892450679587419E-2</v>
      </c>
      <c r="Y120" s="267">
        <f t="shared" si="20"/>
        <v>4.0846442263943114E-2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7.6432292836159388E-4</v>
      </c>
      <c r="C121" s="267">
        <f t="shared" si="21"/>
        <v>7.5417740602496742E-4</v>
      </c>
      <c r="D121" s="267">
        <f t="shared" si="21"/>
        <v>7.7730319161788694E-4</v>
      </c>
      <c r="E121" s="267">
        <f t="shared" si="21"/>
        <v>7.6066308488306289E-4</v>
      </c>
      <c r="F121" s="267">
        <f t="shared" si="21"/>
        <v>7.1130084056823719E-4</v>
      </c>
      <c r="G121" s="267">
        <f t="shared" si="21"/>
        <v>7.2673484513606154E-4</v>
      </c>
      <c r="H121" s="267">
        <f t="shared" si="21"/>
        <v>7.145792232038776E-4</v>
      </c>
      <c r="I121" s="267">
        <f t="shared" si="21"/>
        <v>6.9788455803155853E-4</v>
      </c>
      <c r="J121" s="267">
        <f t="shared" si="21"/>
        <v>6.8924132649156647E-4</v>
      </c>
      <c r="K121" s="267">
        <f t="shared" si="21"/>
        <v>6.8393528623960482E-4</v>
      </c>
      <c r="L121" s="267">
        <f t="shared" si="21"/>
        <v>6.9217492430889412E-4</v>
      </c>
      <c r="M121" s="267">
        <f t="shared" si="21"/>
        <v>6.8323528728633819E-4</v>
      </c>
      <c r="N121" s="267">
        <f t="shared" si="21"/>
        <v>7.3996746014465275E-4</v>
      </c>
      <c r="O121" s="267">
        <f t="shared" si="21"/>
        <v>7.6722759815816774E-4</v>
      </c>
      <c r="P121" s="267">
        <f t="shared" si="21"/>
        <v>7.706379956896321E-4</v>
      </c>
      <c r="Q121" s="267">
        <f t="shared" si="21"/>
        <v>7.5334699470117744E-4</v>
      </c>
      <c r="R121" s="267">
        <f t="shared" si="21"/>
        <v>7.6978734435090854E-4</v>
      </c>
      <c r="S121" s="267">
        <f t="shared" si="21"/>
        <v>7.5069750944026334E-4</v>
      </c>
      <c r="T121" s="267">
        <f t="shared" si="21"/>
        <v>7.7407830846687594E-4</v>
      </c>
      <c r="U121" s="267">
        <f t="shared" si="21"/>
        <v>7.5917503664838578E-4</v>
      </c>
      <c r="V121" s="267">
        <f t="shared" si="21"/>
        <v>7.5043324020078993E-4</v>
      </c>
      <c r="W121" s="267">
        <f t="shared" si="21"/>
        <v>7.1229148259713683E-4</v>
      </c>
      <c r="X121" s="267">
        <f t="shared" si="21"/>
        <v>7.2230123880679742E-4</v>
      </c>
      <c r="Y121" s="267">
        <f t="shared" si="21"/>
        <v>7.0426617133841573E-4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1.8941943540482602E-3</v>
      </c>
      <c r="C122" s="268">
        <f t="shared" si="22"/>
        <v>1.922205264041026E-3</v>
      </c>
      <c r="D122" s="268">
        <f t="shared" si="22"/>
        <v>1.9126594321592508E-3</v>
      </c>
      <c r="E122" s="268">
        <f t="shared" si="22"/>
        <v>1.8852741354438245E-3</v>
      </c>
      <c r="F122" s="268">
        <f t="shared" si="22"/>
        <v>1.7391946543443455E-3</v>
      </c>
      <c r="G122" s="268">
        <f t="shared" si="22"/>
        <v>1.7557600190068047E-3</v>
      </c>
      <c r="H122" s="268">
        <f t="shared" si="22"/>
        <v>1.7540430362995999E-3</v>
      </c>
      <c r="I122" s="268">
        <f t="shared" si="22"/>
        <v>1.7313198231288973E-3</v>
      </c>
      <c r="J122" s="268">
        <f t="shared" si="22"/>
        <v>1.7142175963396956E-3</v>
      </c>
      <c r="K122" s="268">
        <f t="shared" si="22"/>
        <v>1.6451016931993271E-3</v>
      </c>
      <c r="L122" s="268">
        <f t="shared" si="22"/>
        <v>1.6593784077907285E-3</v>
      </c>
      <c r="M122" s="268">
        <f t="shared" si="22"/>
        <v>1.6550959097248212E-3</v>
      </c>
      <c r="N122" s="268">
        <f t="shared" si="22"/>
        <v>1.7488350738801462E-3</v>
      </c>
      <c r="O122" s="268">
        <f t="shared" si="22"/>
        <v>1.8055550490653118E-3</v>
      </c>
      <c r="P122" s="268">
        <f t="shared" si="22"/>
        <v>1.8023823197255903E-3</v>
      </c>
      <c r="Q122" s="268">
        <f t="shared" si="22"/>
        <v>1.7859256496628661E-3</v>
      </c>
      <c r="R122" s="268">
        <f t="shared" si="22"/>
        <v>1.7964934498254121E-3</v>
      </c>
      <c r="S122" s="268">
        <f t="shared" si="22"/>
        <v>2.133004757427409E-3</v>
      </c>
      <c r="T122" s="268">
        <f t="shared" si="22"/>
        <v>2.0039880554277006E-3</v>
      </c>
      <c r="U122" s="268">
        <f t="shared" si="22"/>
        <v>2.0342899592724782E-3</v>
      </c>
      <c r="V122" s="268">
        <f t="shared" si="22"/>
        <v>2.3944585738009754E-3</v>
      </c>
      <c r="W122" s="268">
        <f t="shared" si="22"/>
        <v>2.437993956003508E-3</v>
      </c>
      <c r="X122" s="268">
        <f t="shared" si="22"/>
        <v>5.381461511513504E-3</v>
      </c>
      <c r="Y122" s="268">
        <f t="shared" si="22"/>
        <v>8.4857952226487874E-3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0.10918764489339222</v>
      </c>
      <c r="C123" s="269">
        <f t="shared" si="23"/>
        <v>0.10528112432023727</v>
      </c>
      <c r="D123" s="269">
        <f t="shared" si="23"/>
        <v>9.6219900634676142E-2</v>
      </c>
      <c r="E123" s="269">
        <f t="shared" si="23"/>
        <v>0.10549526003850873</v>
      </c>
      <c r="F123" s="269">
        <f t="shared" si="23"/>
        <v>0.14101050450863428</v>
      </c>
      <c r="G123" s="269">
        <f t="shared" si="23"/>
        <v>0.12078701340115773</v>
      </c>
      <c r="H123" s="269">
        <f t="shared" si="23"/>
        <v>0.1375537759435902</v>
      </c>
      <c r="I123" s="269">
        <f t="shared" si="23"/>
        <v>0.15531548632540351</v>
      </c>
      <c r="J123" s="269">
        <f t="shared" si="23"/>
        <v>0.15622319290174069</v>
      </c>
      <c r="K123" s="269">
        <f t="shared" si="23"/>
        <v>0.1518433118944964</v>
      </c>
      <c r="L123" s="269">
        <f t="shared" si="23"/>
        <v>0.1625245593936257</v>
      </c>
      <c r="M123" s="269">
        <f t="shared" si="23"/>
        <v>0.16869394490770914</v>
      </c>
      <c r="N123" s="269">
        <f t="shared" si="23"/>
        <v>0.13722603760586721</v>
      </c>
      <c r="O123" s="269">
        <f t="shared" si="23"/>
        <v>0.10177043967333831</v>
      </c>
      <c r="P123" s="269">
        <f t="shared" si="23"/>
        <v>8.5008967661016122E-2</v>
      </c>
      <c r="Q123" s="269">
        <f t="shared" si="23"/>
        <v>9.5506752861490629E-2</v>
      </c>
      <c r="R123" s="269">
        <f t="shared" si="23"/>
        <v>7.7895168862454622E-2</v>
      </c>
      <c r="S123" s="269">
        <f t="shared" si="23"/>
        <v>8.2251362318244356E-2</v>
      </c>
      <c r="T123" s="269">
        <f t="shared" si="23"/>
        <v>7.6096643276939407E-2</v>
      </c>
      <c r="U123" s="269">
        <f t="shared" si="23"/>
        <v>7.6453047062957247E-2</v>
      </c>
      <c r="V123" s="269">
        <f t="shared" si="23"/>
        <v>7.1784114189981693E-2</v>
      </c>
      <c r="W123" s="269">
        <f t="shared" si="23"/>
        <v>7.702993314820597E-2</v>
      </c>
      <c r="X123" s="269">
        <f t="shared" si="23"/>
        <v>6.5294164468035695E-2</v>
      </c>
      <c r="Y123" s="269">
        <f t="shared" si="23"/>
        <v>5.5161466667868531E-2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0.32883164193172154</v>
      </c>
      <c r="C124" s="269">
        <f t="shared" si="24"/>
        <v>0.32446677383158579</v>
      </c>
      <c r="D124" s="269">
        <f t="shared" si="24"/>
        <v>0.33441608944845685</v>
      </c>
      <c r="E124" s="269">
        <f t="shared" si="24"/>
        <v>0.32725708189223901</v>
      </c>
      <c r="F124" s="269">
        <f t="shared" si="24"/>
        <v>0.30602015801469179</v>
      </c>
      <c r="G124" s="269">
        <f t="shared" si="24"/>
        <v>0.31266026898780991</v>
      </c>
      <c r="H124" s="269">
        <f t="shared" si="24"/>
        <v>0.3074306036587458</v>
      </c>
      <c r="I124" s="269">
        <f t="shared" si="24"/>
        <v>0.30024812364093206</v>
      </c>
      <c r="J124" s="269">
        <f t="shared" si="24"/>
        <v>0.2965295801910004</v>
      </c>
      <c r="K124" s="269">
        <f t="shared" si="24"/>
        <v>0.2942467833999261</v>
      </c>
      <c r="L124" s="269">
        <f t="shared" si="24"/>
        <v>0.29779169042117121</v>
      </c>
      <c r="M124" s="269">
        <f t="shared" si="24"/>
        <v>0.29394562560835424</v>
      </c>
      <c r="N124" s="269">
        <f t="shared" si="24"/>
        <v>0.31835328480463587</v>
      </c>
      <c r="O124" s="269">
        <f t="shared" si="24"/>
        <v>0.3300813065735036</v>
      </c>
      <c r="P124" s="269">
        <f t="shared" si="24"/>
        <v>0.3315485484660311</v>
      </c>
      <c r="Q124" s="269">
        <f t="shared" si="24"/>
        <v>0.32410950923968634</v>
      </c>
      <c r="R124" s="269">
        <f t="shared" si="24"/>
        <v>0.33118257609225521</v>
      </c>
      <c r="S124" s="269">
        <f t="shared" si="24"/>
        <v>0.32296963163521902</v>
      </c>
      <c r="T124" s="269">
        <f t="shared" si="24"/>
        <v>0.33302866067687986</v>
      </c>
      <c r="U124" s="269">
        <f t="shared" si="24"/>
        <v>0.32661688476334821</v>
      </c>
      <c r="V124" s="269">
        <f t="shared" si="24"/>
        <v>0.32285593612157742</v>
      </c>
      <c r="W124" s="269">
        <f t="shared" si="24"/>
        <v>0.30644635803151987</v>
      </c>
      <c r="X124" s="269">
        <f t="shared" si="24"/>
        <v>0.31075281600578847</v>
      </c>
      <c r="Y124" s="269">
        <f t="shared" si="24"/>
        <v>0.30299365998950856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0.38739044755720514</v>
      </c>
      <c r="C125" s="269">
        <f t="shared" si="25"/>
        <v>0.39890818425545732</v>
      </c>
      <c r="D125" s="269">
        <f t="shared" si="25"/>
        <v>0.39683825804937345</v>
      </c>
      <c r="E125" s="269">
        <f t="shared" si="25"/>
        <v>0.39113551660932883</v>
      </c>
      <c r="F125" s="269">
        <f t="shared" si="25"/>
        <v>0.36071080052975774</v>
      </c>
      <c r="G125" s="269">
        <f t="shared" si="25"/>
        <v>0.36407205475961824</v>
      </c>
      <c r="H125" s="269">
        <f t="shared" si="25"/>
        <v>0.36366123525275468</v>
      </c>
      <c r="I125" s="269">
        <f t="shared" si="25"/>
        <v>0.3590045114358586</v>
      </c>
      <c r="J125" s="269">
        <f t="shared" si="25"/>
        <v>0.35543195909579367</v>
      </c>
      <c r="K125" s="269">
        <f t="shared" si="25"/>
        <v>0.34120460724844304</v>
      </c>
      <c r="L125" s="269">
        <f t="shared" si="25"/>
        <v>0.34409284620280434</v>
      </c>
      <c r="M125" s="269">
        <f t="shared" si="25"/>
        <v>0.34311526882490467</v>
      </c>
      <c r="N125" s="269">
        <f t="shared" si="25"/>
        <v>0.36258560006999913</v>
      </c>
      <c r="O125" s="269">
        <f t="shared" si="25"/>
        <v>0.37441235984347371</v>
      </c>
      <c r="P125" s="269">
        <f t="shared" si="25"/>
        <v>0.3736501481736843</v>
      </c>
      <c r="Q125" s="269">
        <f t="shared" si="25"/>
        <v>0.37017044426870571</v>
      </c>
      <c r="R125" s="269">
        <f t="shared" si="25"/>
        <v>0.37244343127099316</v>
      </c>
      <c r="S125" s="269">
        <f t="shared" si="25"/>
        <v>0.36622453702321034</v>
      </c>
      <c r="T125" s="269">
        <f t="shared" si="25"/>
        <v>0.37353811679138788</v>
      </c>
      <c r="U125" s="269">
        <f t="shared" si="25"/>
        <v>0.36860479482155867</v>
      </c>
      <c r="V125" s="269">
        <f t="shared" si="25"/>
        <v>0.36317003309805823</v>
      </c>
      <c r="W125" s="269">
        <f t="shared" si="25"/>
        <v>0.34895804725652402</v>
      </c>
      <c r="X125" s="269">
        <f t="shared" si="25"/>
        <v>0.35143659032330671</v>
      </c>
      <c r="Y125" s="269">
        <f t="shared" si="25"/>
        <v>0.34111987984879932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0.30783265546415789</v>
      </c>
      <c r="C126" s="270">
        <f t="shared" si="26"/>
        <v>0.30376025517991001</v>
      </c>
      <c r="D126" s="270">
        <f t="shared" si="26"/>
        <v>0.2943439147907162</v>
      </c>
      <c r="E126" s="270">
        <f t="shared" si="26"/>
        <v>0.28452318644433405</v>
      </c>
      <c r="F126" s="270">
        <f t="shared" si="26"/>
        <v>0.2094787005080227</v>
      </c>
      <c r="G126" s="270">
        <f t="shared" si="26"/>
        <v>0.19459388435173985</v>
      </c>
      <c r="H126" s="270">
        <f t="shared" si="26"/>
        <v>0.19803635652261886</v>
      </c>
      <c r="I126" s="270">
        <f t="shared" si="26"/>
        <v>0.19100712496965597</v>
      </c>
      <c r="J126" s="270">
        <f t="shared" si="26"/>
        <v>0.18149421677225969</v>
      </c>
      <c r="K126" s="270">
        <f t="shared" si="26"/>
        <v>0.16010209315961688</v>
      </c>
      <c r="L126" s="270">
        <f t="shared" si="26"/>
        <v>0.15128021872421044</v>
      </c>
      <c r="M126" s="270">
        <f t="shared" si="26"/>
        <v>0.15199968461371724</v>
      </c>
      <c r="N126" s="270">
        <f t="shared" si="26"/>
        <v>0.17440515776774293</v>
      </c>
      <c r="O126" s="270">
        <f t="shared" si="26"/>
        <v>0.19894592368313807</v>
      </c>
      <c r="P126" s="270">
        <f t="shared" si="26"/>
        <v>0.16679363940973393</v>
      </c>
      <c r="Q126" s="270">
        <f t="shared" si="26"/>
        <v>0.14720262245471069</v>
      </c>
      <c r="R126" s="270">
        <f t="shared" si="26"/>
        <v>0.16971100676264614</v>
      </c>
      <c r="S126" s="270">
        <f t="shared" si="26"/>
        <v>0.16507323673513385</v>
      </c>
      <c r="T126" s="270">
        <f t="shared" si="26"/>
        <v>0.17926425890197861</v>
      </c>
      <c r="U126" s="270">
        <f t="shared" si="26"/>
        <v>0.17271999256881373</v>
      </c>
      <c r="V126" s="270">
        <f t="shared" si="26"/>
        <v>0.17669427121858383</v>
      </c>
      <c r="W126" s="270">
        <f t="shared" si="26"/>
        <v>0.14263068111523916</v>
      </c>
      <c r="X126" s="270">
        <f t="shared" si="26"/>
        <v>0.14963517912532068</v>
      </c>
      <c r="Y126" s="270">
        <f t="shared" si="26"/>
        <v>0.13257687754303021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7.9557792093047197E-2</v>
      </c>
      <c r="C127" s="270">
        <f t="shared" si="27"/>
        <v>9.5147929075547089E-2</v>
      </c>
      <c r="D127" s="270">
        <f t="shared" si="27"/>
        <v>0.10249434325865728</v>
      </c>
      <c r="E127" s="270">
        <f t="shared" si="27"/>
        <v>0.10661233016499486</v>
      </c>
      <c r="F127" s="270">
        <f t="shared" si="27"/>
        <v>0.15123210002173496</v>
      </c>
      <c r="G127" s="270">
        <f t="shared" si="27"/>
        <v>0.16947817040787833</v>
      </c>
      <c r="H127" s="270">
        <f t="shared" si="27"/>
        <v>0.16562487873013579</v>
      </c>
      <c r="I127" s="270">
        <f t="shared" si="27"/>
        <v>0.16799738646620263</v>
      </c>
      <c r="J127" s="270">
        <f t="shared" si="27"/>
        <v>0.17393774232353393</v>
      </c>
      <c r="K127" s="270">
        <f t="shared" si="27"/>
        <v>0.18110251408882627</v>
      </c>
      <c r="L127" s="270">
        <f t="shared" si="27"/>
        <v>0.1928126274785939</v>
      </c>
      <c r="M127" s="270">
        <f t="shared" si="27"/>
        <v>0.19111558421118752</v>
      </c>
      <c r="N127" s="270">
        <f t="shared" si="27"/>
        <v>0.1881804423022562</v>
      </c>
      <c r="O127" s="270">
        <f t="shared" si="27"/>
        <v>0.17546643616033553</v>
      </c>
      <c r="P127" s="270">
        <f t="shared" si="27"/>
        <v>0.20685650876395029</v>
      </c>
      <c r="Q127" s="270">
        <f t="shared" si="27"/>
        <v>0.22296782181399502</v>
      </c>
      <c r="R127" s="270">
        <f t="shared" si="27"/>
        <v>0.20273242450834697</v>
      </c>
      <c r="S127" s="270">
        <f t="shared" si="27"/>
        <v>0.20115130028807648</v>
      </c>
      <c r="T127" s="270">
        <f t="shared" si="27"/>
        <v>0.19427385788940918</v>
      </c>
      <c r="U127" s="270">
        <f t="shared" si="27"/>
        <v>0.19588480225274496</v>
      </c>
      <c r="V127" s="270">
        <f t="shared" si="27"/>
        <v>0.18647576187947443</v>
      </c>
      <c r="W127" s="270">
        <f t="shared" si="27"/>
        <v>0.20632736614128477</v>
      </c>
      <c r="X127" s="270">
        <f t="shared" si="27"/>
        <v>0.20180141119798606</v>
      </c>
      <c r="Y127" s="270">
        <f t="shared" si="27"/>
        <v>0.20854300230576911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0.12561042480426635</v>
      </c>
      <c r="C128" s="269">
        <f t="shared" si="28"/>
        <v>0.12296107456676422</v>
      </c>
      <c r="D128" s="269">
        <f t="shared" si="28"/>
        <v>0.12272780479819315</v>
      </c>
      <c r="E128" s="269">
        <f t="shared" si="28"/>
        <v>0.12736668328385251</v>
      </c>
      <c r="F128" s="269">
        <f t="shared" si="28"/>
        <v>0.14670008911768659</v>
      </c>
      <c r="G128" s="269">
        <f t="shared" si="28"/>
        <v>0.15595484724722328</v>
      </c>
      <c r="H128" s="269">
        <f t="shared" si="28"/>
        <v>0.14557912617686838</v>
      </c>
      <c r="I128" s="269">
        <f t="shared" si="28"/>
        <v>0.14070780747861802</v>
      </c>
      <c r="J128" s="269">
        <f t="shared" si="28"/>
        <v>0.14764075991095543</v>
      </c>
      <c r="K128" s="269">
        <f t="shared" si="28"/>
        <v>0.16892678082374038</v>
      </c>
      <c r="L128" s="269">
        <f t="shared" si="28"/>
        <v>0.1512905127714062</v>
      </c>
      <c r="M128" s="269">
        <f t="shared" si="28"/>
        <v>0.15049977281643345</v>
      </c>
      <c r="N128" s="269">
        <f t="shared" si="28"/>
        <v>0.13450099970732421</v>
      </c>
      <c r="O128" s="269">
        <f t="shared" si="28"/>
        <v>0.14466575199524401</v>
      </c>
      <c r="P128" s="269">
        <f t="shared" si="28"/>
        <v>0.16051527106040883</v>
      </c>
      <c r="Q128" s="269">
        <f t="shared" si="28"/>
        <v>0.16201788720017282</v>
      </c>
      <c r="R128" s="269">
        <f t="shared" si="28"/>
        <v>0.16926005186070925</v>
      </c>
      <c r="S128" s="269">
        <f t="shared" si="28"/>
        <v>0.18017520340440502</v>
      </c>
      <c r="T128" s="269">
        <f t="shared" si="28"/>
        <v>0.16764597051605551</v>
      </c>
      <c r="U128" s="269">
        <f t="shared" si="28"/>
        <v>0.1795224696534832</v>
      </c>
      <c r="V128" s="269">
        <f t="shared" si="28"/>
        <v>0.19356547729992998</v>
      </c>
      <c r="W128" s="269">
        <f t="shared" si="28"/>
        <v>0.22124738653665485</v>
      </c>
      <c r="X128" s="269">
        <f t="shared" si="28"/>
        <v>0.22263804171201426</v>
      </c>
      <c r="Y128" s="269">
        <f t="shared" si="28"/>
        <v>0.2488533115910298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4.1893516153039274E-2</v>
      </c>
      <c r="C129" s="270">
        <f t="shared" si="29"/>
        <v>4.3602498439718022E-2</v>
      </c>
      <c r="D129" s="270">
        <f t="shared" si="29"/>
        <v>4.2250853647068966E-2</v>
      </c>
      <c r="E129" s="270">
        <f t="shared" si="29"/>
        <v>4.0841162006711319E-2</v>
      </c>
      <c r="F129" s="270">
        <f t="shared" si="29"/>
        <v>3.0069090858004095E-2</v>
      </c>
      <c r="G129" s="270">
        <f t="shared" si="29"/>
        <v>2.7932487526388446E-2</v>
      </c>
      <c r="H129" s="270">
        <f t="shared" si="29"/>
        <v>2.8426628497433611E-2</v>
      </c>
      <c r="I129" s="270">
        <f t="shared" si="29"/>
        <v>2.7417635212123939E-2</v>
      </c>
      <c r="J129" s="270">
        <f t="shared" si="29"/>
        <v>2.6052128837405868E-2</v>
      </c>
      <c r="K129" s="270">
        <f t="shared" si="29"/>
        <v>2.2981450496389652E-2</v>
      </c>
      <c r="L129" s="270">
        <f t="shared" si="29"/>
        <v>2.1715136817276569E-2</v>
      </c>
      <c r="M129" s="270">
        <f t="shared" si="29"/>
        <v>2.1818410730797846E-2</v>
      </c>
      <c r="N129" s="270">
        <f t="shared" si="29"/>
        <v>2.5034547771705096E-2</v>
      </c>
      <c r="O129" s="270">
        <f t="shared" si="29"/>
        <v>2.8557190017649173E-2</v>
      </c>
      <c r="P129" s="270">
        <f t="shared" si="29"/>
        <v>2.3941971597997304E-2</v>
      </c>
      <c r="Q129" s="270">
        <f t="shared" si="29"/>
        <v>2.1129828562010053E-2</v>
      </c>
      <c r="R129" s="270">
        <f t="shared" si="29"/>
        <v>2.4360737724520659E-2</v>
      </c>
      <c r="S129" s="270">
        <f t="shared" si="29"/>
        <v>2.3695020742328224E-2</v>
      </c>
      <c r="T129" s="270">
        <f t="shared" si="29"/>
        <v>2.5732035168462973E-2</v>
      </c>
      <c r="U129" s="270">
        <f t="shared" si="29"/>
        <v>2.4792654990460707E-2</v>
      </c>
      <c r="V129" s="270">
        <f t="shared" si="29"/>
        <v>2.5363132779014599E-2</v>
      </c>
      <c r="W129" s="270">
        <f t="shared" si="29"/>
        <v>2.0473560792539307E-2</v>
      </c>
      <c r="X129" s="270">
        <f t="shared" si="29"/>
        <v>2.1479003763920458E-2</v>
      </c>
      <c r="Y129" s="270">
        <f t="shared" si="29"/>
        <v>1.9030412957708718E-2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6.9187738228269124E-2</v>
      </c>
      <c r="C130" s="270">
        <f t="shared" si="30"/>
        <v>6.5700807020282151E-2</v>
      </c>
      <c r="D130" s="270">
        <f t="shared" si="30"/>
        <v>6.5764659579704995E-2</v>
      </c>
      <c r="E130" s="270">
        <f t="shared" si="30"/>
        <v>7.1222123678529578E-2</v>
      </c>
      <c r="F130" s="270">
        <f t="shared" si="30"/>
        <v>9.4922768519990416E-2</v>
      </c>
      <c r="G130" s="270">
        <f t="shared" si="30"/>
        <v>0.10369504390264443</v>
      </c>
      <c r="H130" s="270">
        <f t="shared" si="30"/>
        <v>9.3378292880548164E-2</v>
      </c>
      <c r="I130" s="270">
        <f t="shared" si="30"/>
        <v>8.9175411838304366E-2</v>
      </c>
      <c r="J130" s="270">
        <f t="shared" si="30"/>
        <v>9.6621177270950973E-2</v>
      </c>
      <c r="K130" s="270">
        <f t="shared" si="30"/>
        <v>0.11994942746207912</v>
      </c>
      <c r="L130" s="270">
        <f t="shared" si="30"/>
        <v>0.10189857444560445</v>
      </c>
      <c r="M130" s="270">
        <f t="shared" si="30"/>
        <v>0.10124815836568682</v>
      </c>
      <c r="N130" s="270">
        <f t="shared" si="30"/>
        <v>8.2454565745933558E-2</v>
      </c>
      <c r="O130" s="270">
        <f t="shared" si="30"/>
        <v>9.0921675680134539E-2</v>
      </c>
      <c r="P130" s="270">
        <f t="shared" si="30"/>
        <v>0.10688060449386257</v>
      </c>
      <c r="Q130" s="270">
        <f t="shared" si="30"/>
        <v>0.10888270593988443</v>
      </c>
      <c r="R130" s="270">
        <f t="shared" si="30"/>
        <v>0.1157986004234287</v>
      </c>
      <c r="S130" s="270">
        <f t="shared" si="30"/>
        <v>0.12760642743111861</v>
      </c>
      <c r="T130" s="270">
        <f t="shared" si="30"/>
        <v>0.11402738521125588</v>
      </c>
      <c r="U130" s="270">
        <f t="shared" si="30"/>
        <v>0.12661202558778248</v>
      </c>
      <c r="V130" s="270">
        <f t="shared" si="30"/>
        <v>0.14143515237598078</v>
      </c>
      <c r="W130" s="270">
        <f t="shared" si="30"/>
        <v>0.17115708521656312</v>
      </c>
      <c r="X130" s="270">
        <f t="shared" si="30"/>
        <v>0.17219196418894905</v>
      </c>
      <c r="Y130" s="270">
        <f t="shared" si="30"/>
        <v>0.1998881202099034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1.4529170422957965E-2</v>
      </c>
      <c r="C131" s="271">
        <f t="shared" si="31"/>
        <v>1.3657769106764066E-2</v>
      </c>
      <c r="D131" s="271">
        <f t="shared" si="31"/>
        <v>1.4712291571419176E-2</v>
      </c>
      <c r="E131" s="271">
        <f t="shared" si="31"/>
        <v>1.5303397598611629E-2</v>
      </c>
      <c r="F131" s="271">
        <f t="shared" si="31"/>
        <v>2.1708229739692091E-2</v>
      </c>
      <c r="G131" s="271">
        <f t="shared" si="31"/>
        <v>2.4327315818190413E-2</v>
      </c>
      <c r="H131" s="271">
        <f t="shared" si="31"/>
        <v>2.377420479888661E-2</v>
      </c>
      <c r="I131" s="271">
        <f t="shared" si="31"/>
        <v>2.4114760428189733E-2</v>
      </c>
      <c r="J131" s="271">
        <f t="shared" si="31"/>
        <v>2.4967453802598592E-2</v>
      </c>
      <c r="K131" s="271">
        <f t="shared" si="31"/>
        <v>2.599590286527162E-2</v>
      </c>
      <c r="L131" s="271">
        <f t="shared" si="31"/>
        <v>2.7676801508525171E-2</v>
      </c>
      <c r="M131" s="271">
        <f t="shared" si="31"/>
        <v>2.7433203719948798E-2</v>
      </c>
      <c r="N131" s="271">
        <f t="shared" si="31"/>
        <v>2.7011886189685561E-2</v>
      </c>
      <c r="O131" s="271">
        <f t="shared" si="31"/>
        <v>2.5186886297460295E-2</v>
      </c>
      <c r="P131" s="271">
        <f t="shared" si="31"/>
        <v>2.9692694968548955E-2</v>
      </c>
      <c r="Q131" s="271">
        <f t="shared" si="31"/>
        <v>3.2005352698278339E-2</v>
      </c>
      <c r="R131" s="271">
        <f t="shared" si="31"/>
        <v>2.91007137127599E-2</v>
      </c>
      <c r="S131" s="271">
        <f t="shared" si="31"/>
        <v>2.8873755230958142E-2</v>
      </c>
      <c r="T131" s="271">
        <f t="shared" si="31"/>
        <v>2.7886550136336636E-2</v>
      </c>
      <c r="U131" s="271">
        <f t="shared" si="31"/>
        <v>2.8117789075240002E-2</v>
      </c>
      <c r="V131" s="271">
        <f t="shared" si="31"/>
        <v>2.6767192144934594E-2</v>
      </c>
      <c r="W131" s="271">
        <f t="shared" si="31"/>
        <v>2.9616740527552404E-2</v>
      </c>
      <c r="X131" s="271">
        <f t="shared" si="31"/>
        <v>2.8967073759144753E-2</v>
      </c>
      <c r="Y131" s="271">
        <f t="shared" si="31"/>
        <v>2.9934778423417678E-2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0.48020678882728263</v>
      </c>
      <c r="C136" s="272">
        <f>IF(C$5=0,0,C$5/ISI_fec!C$5)</f>
        <v>0.48893876127993818</v>
      </c>
      <c r="D136" s="272">
        <f>IF(D$5=0,0,D$5/ISI_fec!D$5)</f>
        <v>0.49103193053306937</v>
      </c>
      <c r="E136" s="272">
        <f>IF(E$5=0,0,E$5/ISI_fec!E$5)</f>
        <v>0.49325226905772501</v>
      </c>
      <c r="F136" s="272">
        <f>IF(F$5=0,0,F$5/ISI_fec!F$5)</f>
        <v>0.49418647399568832</v>
      </c>
      <c r="G136" s="272">
        <f>IF(G$5=0,0,G$5/ISI_fec!G$5)</f>
        <v>0.49743075649658697</v>
      </c>
      <c r="H136" s="272">
        <f>IF(H$5=0,0,H$5/ISI_fec!H$5)</f>
        <v>0.49429739852268767</v>
      </c>
      <c r="I136" s="272">
        <f>IF(I$5=0,0,I$5/ISI_fec!I$5)</f>
        <v>0.49846116776285937</v>
      </c>
      <c r="J136" s="272">
        <f>IF(J$5=0,0,J$5/ISI_fec!J$5)</f>
        <v>0.49914460065424104</v>
      </c>
      <c r="K136" s="272">
        <f>IF(K$5=0,0,K$5/ISI_fec!K$5)</f>
        <v>0.49893389647756692</v>
      </c>
      <c r="L136" s="272">
        <f>IF(L$5=0,0,L$5/ISI_fec!L$5)</f>
        <v>0.49799881442040722</v>
      </c>
      <c r="M136" s="272">
        <f>IF(M$5=0,0,M$5/ISI_fec!M$5)</f>
        <v>0.50591125015610883</v>
      </c>
      <c r="N136" s="272">
        <f>IF(N$5=0,0,N$5/ISI_fec!N$5)</f>
        <v>0.50796206819919321</v>
      </c>
      <c r="O136" s="272">
        <f>IF(O$5=0,0,O$5/ISI_fec!O$5)</f>
        <v>0.51318276992830691</v>
      </c>
      <c r="P136" s="272">
        <f>IF(P$5=0,0,P$5/ISI_fec!P$5)</f>
        <v>0.52255078831094925</v>
      </c>
      <c r="Q136" s="272">
        <f>IF(Q$5=0,0,Q$5/ISI_fec!Q$5)</f>
        <v>0.5215595844620311</v>
      </c>
      <c r="R136" s="272">
        <f>IF(R$5=0,0,R$5/ISI_fec!R$5)</f>
        <v>0.52516792188163175</v>
      </c>
      <c r="S136" s="272">
        <f>IF(S$5=0,0,S$5/ISI_fec!S$5)</f>
        <v>0.53610351843132498</v>
      </c>
      <c r="T136" s="272">
        <f>IF(T$5=0,0,T$5/ISI_fec!T$5)</f>
        <v>0.53803595688488248</v>
      </c>
      <c r="U136" s="272">
        <f>IF(U$5=0,0,U$5/ISI_fec!U$5)</f>
        <v>0.53862502546279256</v>
      </c>
      <c r="V136" s="272">
        <f>IF(V$5=0,0,V$5/ISI_fec!V$5)</f>
        <v>0.53979404510101725</v>
      </c>
      <c r="W136" s="272">
        <f>IF(W$5=0,0,W$5/ISI_fec!W$5)</f>
        <v>0.54036427016218813</v>
      </c>
      <c r="X136" s="272">
        <f>IF(X$5=0,0,X$5/ISI_fec!X$5)</f>
        <v>0.54570189825048432</v>
      </c>
      <c r="Y136" s="272">
        <f>IF(Y$5=0,0,Y$5/ISI_fec!Y$5)</f>
        <v>0.55346178175823357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0.44122179452742194</v>
      </c>
      <c r="C137" s="273">
        <f>IF(C$6=0,0,C$6/ISI_fec!C$6)</f>
        <v>0.44122179452742194</v>
      </c>
      <c r="D137" s="273">
        <f>IF(D$6=0,0,D$6/ISI_fec!D$6)</f>
        <v>0.44122179452742205</v>
      </c>
      <c r="E137" s="273">
        <f>IF(E$6=0,0,E$6/ISI_fec!E$6)</f>
        <v>0.44334152171521773</v>
      </c>
      <c r="F137" s="273">
        <f>IF(F$6=0,0,F$6/ISI_fec!F$6)</f>
        <v>0.44334152171521768</v>
      </c>
      <c r="G137" s="273">
        <f>IF(G$6=0,0,G$6/ISI_fec!G$6)</f>
        <v>0.44334152171521762</v>
      </c>
      <c r="H137" s="273">
        <f>IF(H$6=0,0,H$6/ISI_fec!H$6)</f>
        <v>0.44334152171521757</v>
      </c>
      <c r="I137" s="273">
        <f>IF(I$6=0,0,I$6/ISI_fec!I$6)</f>
        <v>0.44822173206007604</v>
      </c>
      <c r="J137" s="273">
        <f>IF(J$6=0,0,J$6/ISI_fec!J$6)</f>
        <v>0.44822173206007621</v>
      </c>
      <c r="K137" s="273">
        <f>IF(K$6=0,0,K$6/ISI_fec!K$6)</f>
        <v>0.44822173206007621</v>
      </c>
      <c r="L137" s="273">
        <f>IF(L$6=0,0,L$6/ISI_fec!L$6)</f>
        <v>0.44822173206007626</v>
      </c>
      <c r="M137" s="273">
        <f>IF(M$6=0,0,M$6/ISI_fec!M$6)</f>
        <v>0.45576222535583882</v>
      </c>
      <c r="N137" s="273">
        <f>IF(N$6=0,0,N$6/ISI_fec!N$6)</f>
        <v>0.45576222535583899</v>
      </c>
      <c r="O137" s="273">
        <f>IF(O$6=0,0,O$6/ISI_fec!O$6)</f>
        <v>0.45576222535583899</v>
      </c>
      <c r="P137" s="273">
        <f>IF(P$6=0,0,P$6/ISI_fec!P$6)</f>
        <v>0.45576222535583882</v>
      </c>
      <c r="Q137" s="273">
        <f>IF(Q$6=0,0,Q$6/ISI_fec!Q$6)</f>
        <v>0.45576222535583882</v>
      </c>
      <c r="R137" s="273">
        <f>IF(R$6=0,0,R$6/ISI_fec!R$6)</f>
        <v>0.45576222535583882</v>
      </c>
      <c r="S137" s="273">
        <f>IF(S$6=0,0,S$6/ISI_fec!S$6)</f>
        <v>0.46518600282025491</v>
      </c>
      <c r="T137" s="273">
        <f>IF(T$6=0,0,T$6/ISI_fec!T$6)</f>
        <v>0.46764406439178979</v>
      </c>
      <c r="U137" s="273">
        <f>IF(U$6=0,0,U$6/ISI_fec!U$6)</f>
        <v>0.46764406439178974</v>
      </c>
      <c r="V137" s="273">
        <f>IF(V$6=0,0,V$6/ISI_fec!V$6)</f>
        <v>0.46764406439178985</v>
      </c>
      <c r="W137" s="273">
        <f>IF(W$6=0,0,W$6/ISI_fec!W$6)</f>
        <v>0.46764406439178979</v>
      </c>
      <c r="X137" s="273">
        <f>IF(X$6=0,0,X$6/ISI_fec!X$6)</f>
        <v>0.46764406439178979</v>
      </c>
      <c r="Y137" s="273">
        <f>IF(Y$6=0,0,Y$6/ISI_fec!Y$6)</f>
        <v>0.46764406439179013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0.1144328386965579</v>
      </c>
      <c r="C138" s="274">
        <f>IF(C$7=0,0,C$7/ISI_fec!C$7)</f>
        <v>0.11443283869655792</v>
      </c>
      <c r="D138" s="274">
        <f>IF(D$7=0,0,D$7/ISI_fec!D$7)</f>
        <v>0.1144328386965579</v>
      </c>
      <c r="E138" s="274">
        <f>IF(E$7=0,0,E$7/ISI_fec!E$7)</f>
        <v>0.11498259938918537</v>
      </c>
      <c r="F138" s="274">
        <f>IF(F$7=0,0,F$7/ISI_fec!F$7)</f>
        <v>0.11498259938918537</v>
      </c>
      <c r="G138" s="274">
        <f>IF(G$7=0,0,G$7/ISI_fec!G$7)</f>
        <v>0.11498259938918542</v>
      </c>
      <c r="H138" s="274">
        <f>IF(H$7=0,0,H$7/ISI_fec!H$7)</f>
        <v>0.11498259938918542</v>
      </c>
      <c r="I138" s="274">
        <f>IF(I$7=0,0,I$7/ISI_fec!I$7)</f>
        <v>0.11624830369057107</v>
      </c>
      <c r="J138" s="274">
        <f>IF(J$7=0,0,J$7/ISI_fec!J$7)</f>
        <v>0.11624830369057106</v>
      </c>
      <c r="K138" s="274">
        <f>IF(K$7=0,0,K$7/ISI_fec!K$7)</f>
        <v>0.11624830369057106</v>
      </c>
      <c r="L138" s="274">
        <f>IF(L$7=0,0,L$7/ISI_fec!L$7)</f>
        <v>0.11624830369057103</v>
      </c>
      <c r="M138" s="274">
        <f>IF(M$7=0,0,M$7/ISI_fec!M$7)</f>
        <v>0.11820396423070989</v>
      </c>
      <c r="N138" s="274">
        <f>IF(N$7=0,0,N$7/ISI_fec!N$7)</f>
        <v>0.11820396423070983</v>
      </c>
      <c r="O138" s="274">
        <f>IF(O$7=0,0,O$7/ISI_fec!O$7)</f>
        <v>0.11820396423070986</v>
      </c>
      <c r="P138" s="274">
        <f>IF(P$7=0,0,P$7/ISI_fec!P$7)</f>
        <v>0.11820396423070986</v>
      </c>
      <c r="Q138" s="274">
        <f>IF(Q$7=0,0,Q$7/ISI_fec!Q$7)</f>
        <v>0.11820396423070982</v>
      </c>
      <c r="R138" s="274">
        <f>IF(R$7=0,0,R$7/ISI_fec!R$7)</f>
        <v>0.11820396423070985</v>
      </c>
      <c r="S138" s="274">
        <f>IF(S$7=0,0,S$7/ISI_fec!S$7)</f>
        <v>0.12128557213558624</v>
      </c>
      <c r="T138" s="274">
        <f>IF(T$7=0,0,T$7/ISI_fec!T$7)</f>
        <v>0.12128557213558624</v>
      </c>
      <c r="U138" s="274">
        <f>IF(U$7=0,0,U$7/ISI_fec!U$7)</f>
        <v>0.12128557213558622</v>
      </c>
      <c r="V138" s="274">
        <f>IF(V$7=0,0,V$7/ISI_fec!V$7)</f>
        <v>0.12128557213558626</v>
      </c>
      <c r="W138" s="274">
        <f>IF(W$7=0,0,W$7/ISI_fec!W$7)</f>
        <v>0.12128557213558623</v>
      </c>
      <c r="X138" s="274">
        <f>IF(X$7=0,0,X$7/ISI_fec!X$7)</f>
        <v>0.12128557213558622</v>
      </c>
      <c r="Y138" s="274">
        <f>IF(Y$7=0,0,Y$7/ISI_fec!Y$7)</f>
        <v>0.12128557213558623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0.63207885583855195</v>
      </c>
      <c r="C139" s="274">
        <f>IF(C$8=0,0,C$8/ISI_fec!C$8)</f>
        <v>0.63207885583855195</v>
      </c>
      <c r="D139" s="274">
        <f>IF(D$8=0,0,D$8/ISI_fec!D$8)</f>
        <v>0.63207885583855195</v>
      </c>
      <c r="E139" s="274">
        <f>IF(E$8=0,0,E$8/ISI_fec!E$8)</f>
        <v>0.63511550260480443</v>
      </c>
      <c r="F139" s="274">
        <f>IF(F$8=0,0,F$8/ISI_fec!F$8)</f>
        <v>0.63511550260480465</v>
      </c>
      <c r="G139" s="274">
        <f>IF(G$8=0,0,G$8/ISI_fec!G$8)</f>
        <v>0.63511550260480432</v>
      </c>
      <c r="H139" s="274">
        <f>IF(H$8=0,0,H$8/ISI_fec!H$8)</f>
        <v>0.63511550260480443</v>
      </c>
      <c r="I139" s="274">
        <f>IF(I$8=0,0,I$8/ISI_fec!I$8)</f>
        <v>0.64210672064817753</v>
      </c>
      <c r="J139" s="274">
        <f>IF(J$8=0,0,J$8/ISI_fec!J$8)</f>
        <v>0.64210672064817742</v>
      </c>
      <c r="K139" s="274">
        <f>IF(K$8=0,0,K$8/ISI_fec!K$8)</f>
        <v>0.64210672064817753</v>
      </c>
      <c r="L139" s="274">
        <f>IF(L$8=0,0,L$8/ISI_fec!L$8)</f>
        <v>0.64210672064817753</v>
      </c>
      <c r="M139" s="274">
        <f>IF(M$8=0,0,M$8/ISI_fec!M$8)</f>
        <v>0.65290896667038256</v>
      </c>
      <c r="N139" s="274">
        <f>IF(N$8=0,0,N$8/ISI_fec!N$8)</f>
        <v>0.65290896667038245</v>
      </c>
      <c r="O139" s="274">
        <f>IF(O$8=0,0,O$8/ISI_fec!O$8)</f>
        <v>0.65290896667038267</v>
      </c>
      <c r="P139" s="274">
        <f>IF(P$8=0,0,P$8/ISI_fec!P$8)</f>
        <v>0.65290896667038267</v>
      </c>
      <c r="Q139" s="274">
        <f>IF(Q$8=0,0,Q$8/ISI_fec!Q$8)</f>
        <v>0.65290896667038256</v>
      </c>
      <c r="R139" s="274">
        <f>IF(R$8=0,0,R$8/ISI_fec!R$8)</f>
        <v>0.65290896667038256</v>
      </c>
      <c r="S139" s="274">
        <f>IF(S$8=0,0,S$8/ISI_fec!S$8)</f>
        <v>0.66423407191907735</v>
      </c>
      <c r="T139" s="274">
        <f>IF(T$8=0,0,T$8/ISI_fec!T$8)</f>
        <v>0.66993047221760005</v>
      </c>
      <c r="U139" s="274">
        <f>IF(U$8=0,0,U$8/ISI_fec!U$8)</f>
        <v>0.66993047221760005</v>
      </c>
      <c r="V139" s="274">
        <f>IF(V$8=0,0,V$8/ISI_fec!V$8)</f>
        <v>0.66993047221759983</v>
      </c>
      <c r="W139" s="274">
        <f>IF(W$8=0,0,W$8/ISI_fec!W$8)</f>
        <v>0.66993047221759994</v>
      </c>
      <c r="X139" s="274">
        <f>IF(X$8=0,0,X$8/ISI_fec!X$8)</f>
        <v>0.66993047221759994</v>
      </c>
      <c r="Y139" s="274">
        <f>IF(Y$8=0,0,Y$8/ISI_fec!Y$8)</f>
        <v>0.66993047221759983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0.43673005172240609</v>
      </c>
      <c r="C140" s="274">
        <f>IF(C$9=0,0,C$9/ISI_fec!C$9)</f>
        <v>0.43673005172240614</v>
      </c>
      <c r="D140" s="274">
        <f>IF(D$9=0,0,D$9/ISI_fec!D$9)</f>
        <v>0.4367300517224062</v>
      </c>
      <c r="E140" s="274">
        <f>IF(E$9=0,0,E$9/ISI_fec!E$9)</f>
        <v>0.43882819958329067</v>
      </c>
      <c r="F140" s="274">
        <f>IF(F$9=0,0,F$9/ISI_fec!F$9)</f>
        <v>0.43882819958329056</v>
      </c>
      <c r="G140" s="274">
        <f>IF(G$9=0,0,G$9/ISI_fec!G$9)</f>
        <v>0.43882819958329061</v>
      </c>
      <c r="H140" s="274">
        <f>IF(H$9=0,0,H$9/ISI_fec!H$9)</f>
        <v>0.43882819958329072</v>
      </c>
      <c r="I140" s="274">
        <f>IF(I$9=0,0,I$9/ISI_fec!I$9)</f>
        <v>0.4436587282261677</v>
      </c>
      <c r="J140" s="274">
        <f>IF(J$9=0,0,J$9/ISI_fec!J$9)</f>
        <v>0.44365872822616764</v>
      </c>
      <c r="K140" s="274">
        <f>IF(K$9=0,0,K$9/ISI_fec!K$9)</f>
        <v>0.44365872822616764</v>
      </c>
      <c r="L140" s="274">
        <f>IF(L$9=0,0,L$9/ISI_fec!L$9)</f>
        <v>0.44365872822616764</v>
      </c>
      <c r="M140" s="274">
        <f>IF(M$9=0,0,M$9/ISI_fec!M$9)</f>
        <v>0.45112245750680791</v>
      </c>
      <c r="N140" s="274">
        <f>IF(N$9=0,0,N$9/ISI_fec!N$9)</f>
        <v>0.45112245750680774</v>
      </c>
      <c r="O140" s="274">
        <f>IF(O$9=0,0,O$9/ISI_fec!O$9)</f>
        <v>0.45112245750680779</v>
      </c>
      <c r="P140" s="274">
        <f>IF(P$9=0,0,P$9/ISI_fec!P$9)</f>
        <v>0.45112245750680785</v>
      </c>
      <c r="Q140" s="274">
        <f>IF(Q$9=0,0,Q$9/ISI_fec!Q$9)</f>
        <v>0.45112245750680791</v>
      </c>
      <c r="R140" s="274">
        <f>IF(R$9=0,0,R$9/ISI_fec!R$9)</f>
        <v>0.45112245750680768</v>
      </c>
      <c r="S140" s="274">
        <f>IF(S$9=0,0,S$9/ISI_fec!S$9)</f>
        <v>0.46288333659548953</v>
      </c>
      <c r="T140" s="274">
        <f>IF(T$9=0,0,T$9/ISI_fec!T$9)</f>
        <v>0.46288333659548958</v>
      </c>
      <c r="U140" s="274">
        <f>IF(U$9=0,0,U$9/ISI_fec!U$9)</f>
        <v>0.4628833365954893</v>
      </c>
      <c r="V140" s="274">
        <f>IF(V$9=0,0,V$9/ISI_fec!V$9)</f>
        <v>0.46288333659548936</v>
      </c>
      <c r="W140" s="274">
        <f>IF(W$9=0,0,W$9/ISI_fec!W$9)</f>
        <v>0.46288333659548947</v>
      </c>
      <c r="X140" s="274">
        <f>IF(X$9=0,0,X$9/ISI_fec!X$9)</f>
        <v>0.46288333659548947</v>
      </c>
      <c r="Y140" s="274">
        <f>IF(Y$9=0,0,Y$9/ISI_fec!Y$9)</f>
        <v>0.46288333659548947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0.65909600406210178</v>
      </c>
      <c r="C141" s="275">
        <f>IF(C$10=0,0,C$10/ISI_fec!C$10)</f>
        <v>0.65654415732763294</v>
      </c>
      <c r="D141" s="275">
        <f>IF(D$10=0,0,D$10/ISI_fec!D$10)</f>
        <v>0.65970739641837128</v>
      </c>
      <c r="E141" s="275">
        <f>IF(E$10=0,0,E$10/ISI_fec!E$10)</f>
        <v>0.66485770577069725</v>
      </c>
      <c r="F141" s="275">
        <f>IF(F$10=0,0,F$10/ISI_fec!F$10)</f>
        <v>0.68515920644558359</v>
      </c>
      <c r="G141" s="275">
        <f>IF(G$10=0,0,G$10/ISI_fec!G$10)</f>
        <v>0.69215371690319238</v>
      </c>
      <c r="H141" s="275">
        <f>IF(H$10=0,0,H$10/ISI_fec!H$10)</f>
        <v>0.69126612733061088</v>
      </c>
      <c r="I141" s="275">
        <f>IF(I$10=0,0,I$10/ISI_fec!I$10)</f>
        <v>0.70011117168033243</v>
      </c>
      <c r="J141" s="275">
        <f>IF(J$10=0,0,J$10/ISI_fec!J$10)</f>
        <v>0.70336679847688166</v>
      </c>
      <c r="K141" s="275">
        <f>IF(K$10=0,0,K$10/ISI_fec!K$10)</f>
        <v>0.70821058713785912</v>
      </c>
      <c r="L141" s="275">
        <f>IF(L$10=0,0,L$10/ISI_fec!L$10)</f>
        <v>0.71320136734790218</v>
      </c>
      <c r="M141" s="275">
        <f>IF(M$10=0,0,M$10/ISI_fec!M$10)</f>
        <v>0.72562975164629173</v>
      </c>
      <c r="N141" s="275">
        <f>IF(N$10=0,0,N$10/ISI_fec!N$10)</f>
        <v>0.71970424875436623</v>
      </c>
      <c r="O141" s="275">
        <f>IF(O$10=0,0,O$10/ISI_fec!O$10)</f>
        <v>0.71185471942315781</v>
      </c>
      <c r="P141" s="275">
        <f>IF(P$10=0,0,P$10/ISI_fec!P$10)</f>
        <v>0.72511863725137071</v>
      </c>
      <c r="Q141" s="275">
        <f>IF(Q$10=0,0,Q$10/ISI_fec!Q$10)</f>
        <v>0.73303377398466762</v>
      </c>
      <c r="R141" s="275">
        <f>IF(R$10=0,0,R$10/ISI_fec!R$10)</f>
        <v>0.72362038567933429</v>
      </c>
      <c r="S141" s="275">
        <f>IF(S$10=0,0,S$10/ISI_fec!S$10)</f>
        <v>0.78784171905533718</v>
      </c>
      <c r="T141" s="275">
        <f>IF(T$10=0,0,T$10/ISI_fec!T$10)</f>
        <v>0.76476739355891199</v>
      </c>
      <c r="U141" s="275">
        <f>IF(U$10=0,0,U$10/ISI_fec!U$10)</f>
        <v>0.77379525892846523</v>
      </c>
      <c r="V141" s="275">
        <f>IF(V$10=0,0,V$10/ISI_fec!V$10)</f>
        <v>0.80976101372172982</v>
      </c>
      <c r="W141" s="275">
        <f>IF(W$10=0,0,W$10/ISI_fec!W$10)</f>
        <v>0.82974225477537755</v>
      </c>
      <c r="X141" s="275">
        <f>IF(X$10=0,0,X$10/ISI_fec!X$10)</f>
        <v>0.91221707555746867</v>
      </c>
      <c r="Y141" s="275">
        <f>IF(Y$10=0,0,Y$10/ISI_fec!Y$10)</f>
        <v>0.93002469719108272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0.41101634526076625</v>
      </c>
      <c r="C142" s="276">
        <f>IF(C$16=0,0,C$16/ISI_fec!C$16)</f>
        <v>0.4197196787940991</v>
      </c>
      <c r="D142" s="276">
        <f>IF(D$16=0,0,D$16/ISI_fec!D$16)</f>
        <v>0.42532014034645649</v>
      </c>
      <c r="E142" s="276">
        <f>IF(E$16=0,0,E$16/ISI_fec!E$16)</f>
        <v>0.42139537730528925</v>
      </c>
      <c r="F142" s="276">
        <f>IF(F$16=0,0,F$16/ISI_fec!F$16)</f>
        <v>0.41005407113601688</v>
      </c>
      <c r="G142" s="276">
        <f>IF(G$16=0,0,G$16/ISI_fec!G$16)</f>
        <v>0.41490546469921324</v>
      </c>
      <c r="H142" s="276">
        <f>IF(H$16=0,0,H$16/ISI_fec!H$16)</f>
        <v>0.41058152688472577</v>
      </c>
      <c r="I142" s="276">
        <f>IF(I$16=0,0,I$16/ISI_fec!I$16)</f>
        <v>0.41269535858202205</v>
      </c>
      <c r="J142" s="276">
        <f>IF(J$16=0,0,J$16/ISI_fec!J$16)</f>
        <v>0.41264371024546387</v>
      </c>
      <c r="K142" s="276">
        <f>IF(K$16=0,0,K$16/ISI_fec!K$16)</f>
        <v>0.41094567869705756</v>
      </c>
      <c r="L142" s="276">
        <f>IF(L$16=0,0,L$16/ISI_fec!L$16)</f>
        <v>0.41008189716022569</v>
      </c>
      <c r="M142" s="276">
        <f>IF(M$16=0,0,M$16/ISI_fec!M$16)</f>
        <v>0.41670648809778277</v>
      </c>
      <c r="N142" s="276">
        <f>IF(N$16=0,0,N$16/ISI_fec!N$16)</f>
        <v>0.42038948476079485</v>
      </c>
      <c r="O142" s="276">
        <f>IF(O$16=0,0,O$16/ISI_fec!O$16)</f>
        <v>0.43290885769563681</v>
      </c>
      <c r="P142" s="276">
        <f>IF(P$16=0,0,P$16/ISI_fec!P$16)</f>
        <v>0.45105160698397212</v>
      </c>
      <c r="Q142" s="276">
        <f>IF(Q$16=0,0,Q$16/ISI_fec!Q$16)</f>
        <v>0.44188197304011667</v>
      </c>
      <c r="R142" s="276">
        <f>IF(R$16=0,0,R$16/ISI_fec!R$16)</f>
        <v>0.46321487699521546</v>
      </c>
      <c r="S142" s="276">
        <f>IF(S$16=0,0,S$16/ISI_fec!S$16)</f>
        <v>0.46619833493498353</v>
      </c>
      <c r="T142" s="276">
        <f>IF(T$16=0,0,T$16/ISI_fec!T$16)</f>
        <v>0.47800621660293691</v>
      </c>
      <c r="U142" s="276">
        <f>IF(U$16=0,0,U$16/ISI_fec!U$16)</f>
        <v>0.47630822525272742</v>
      </c>
      <c r="V142" s="276">
        <f>IF(V$16=0,0,V$16/ISI_fec!V$16)</f>
        <v>0.48347498366833652</v>
      </c>
      <c r="W142" s="276">
        <f>IF(W$16=0,0,W$16/ISI_fec!W$16)</f>
        <v>0.46880943847078271</v>
      </c>
      <c r="X142" s="276">
        <f>IF(X$16=0,0,X$16/ISI_fec!X$16)</f>
        <v>0.49732511498925064</v>
      </c>
      <c r="Y142" s="276">
        <f>IF(Y$16=0,0,Y$16/ISI_fec!Y$16)</f>
        <v>0.52846060816809104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0.51278093953610815</v>
      </c>
      <c r="C143" s="276">
        <f>IF(C$22=0,0,C$22/ISI_fec!C$22)</f>
        <v>0.51319440942181327</v>
      </c>
      <c r="D143" s="276">
        <f>IF(D$22=0,0,D$22/ISI_fec!D$22)</f>
        <v>0.51413384271575135</v>
      </c>
      <c r="E143" s="276">
        <f>IF(E$22=0,0,E$22/ISI_fec!E$22)</f>
        <v>0.51487800840059361</v>
      </c>
      <c r="F143" s="276">
        <f>IF(F$22=0,0,F$22/ISI_fec!F$22)</f>
        <v>0.513914371924445</v>
      </c>
      <c r="G143" s="276">
        <f>IF(G$22=0,0,G$22/ISI_fec!G$22)</f>
        <v>0.5146854508923534</v>
      </c>
      <c r="H143" s="276">
        <f>IF(H$22=0,0,H$22/ISI_fec!H$22)</f>
        <v>0.51478368808742514</v>
      </c>
      <c r="I143" s="276">
        <f>IF(I$22=0,0,I$22/ISI_fec!I$22)</f>
        <v>0.51995640039922164</v>
      </c>
      <c r="J143" s="276">
        <f>IF(J$22=0,0,J$22/ISI_fec!J$22)</f>
        <v>0.52001539512826944</v>
      </c>
      <c r="K143" s="276">
        <f>IF(K$22=0,0,K$22/ISI_fec!K$22)</f>
        <v>0.52092467660353836</v>
      </c>
      <c r="L143" s="276">
        <f>IF(L$22=0,0,L$22/ISI_fec!L$22)</f>
        <v>0.52076737486243874</v>
      </c>
      <c r="M143" s="276">
        <f>IF(M$22=0,0,M$22/ISI_fec!M$22)</f>
        <v>0.52947609477074109</v>
      </c>
      <c r="N143" s="276">
        <f>IF(N$22=0,0,N$22/ISI_fec!N$22)</f>
        <v>0.52985760221568567</v>
      </c>
      <c r="O143" s="276">
        <f>IF(O$22=0,0,O$22/ISI_fec!O$22)</f>
        <v>0.53139793195201079</v>
      </c>
      <c r="P143" s="276">
        <f>IF(P$22=0,0,P$22/ISI_fec!P$22)</f>
        <v>0.53205534928594234</v>
      </c>
      <c r="Q143" s="276">
        <f>IF(Q$22=0,0,Q$22/ISI_fec!Q$22)</f>
        <v>0.53015603360915087</v>
      </c>
      <c r="R143" s="276">
        <f>IF(R$22=0,0,R$22/ISI_fec!R$22)</f>
        <v>0.53237881712812141</v>
      </c>
      <c r="S143" s="276">
        <f>IF(S$22=0,0,S$22/ISI_fec!S$22)</f>
        <v>0.54430399579706124</v>
      </c>
      <c r="T143" s="276">
        <f>IF(T$22=0,0,T$22/ISI_fec!T$22)</f>
        <v>0.54540143191348123</v>
      </c>
      <c r="U143" s="276">
        <f>IF(U$22=0,0,U$22/ISI_fec!U$22)</f>
        <v>0.5453529605807147</v>
      </c>
      <c r="V143" s="276">
        <f>IF(V$22=0,0,V$22/ISI_fec!V$22)</f>
        <v>0.54585368947917656</v>
      </c>
      <c r="W143" s="276">
        <f>IF(W$22=0,0,W$22/ISI_fec!W$22)</f>
        <v>0.54482954292219987</v>
      </c>
      <c r="X143" s="276">
        <f>IF(X$22=0,0,X$22/ISI_fec!X$22)</f>
        <v>0.54622460520393679</v>
      </c>
      <c r="Y143" s="276">
        <f>IF(Y$22=0,0,Y$22/ISI_fec!Y$22)</f>
        <v>0.55012785716866164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0.46699946183379848</v>
      </c>
      <c r="C144" s="276">
        <f>IF(C$28=0,0,C$28/ISI_fec!C$28)</f>
        <v>0.48613933313908148</v>
      </c>
      <c r="D144" s="276">
        <f>IF(D$28=0,0,D$28/ISI_fec!D$28)</f>
        <v>0.48837213560439058</v>
      </c>
      <c r="E144" s="276">
        <f>IF(E$28=0,0,E$28/ISI_fec!E$28)</f>
        <v>0.49215860893654828</v>
      </c>
      <c r="F144" s="276">
        <f>IF(F$28=0,0,F$28/ISI_fec!F$28)</f>
        <v>0.50702116378036888</v>
      </c>
      <c r="G144" s="276">
        <f>IF(G$28=0,0,G$28/ISI_fec!G$28)</f>
        <v>0.51209245911214563</v>
      </c>
      <c r="H144" s="276">
        <f>IF(H$28=0,0,H$28/ISI_fec!H$28)</f>
        <v>0.51135873273261101</v>
      </c>
      <c r="I144" s="276">
        <f>IF(I$28=0,0,I$28/ISI_fec!I$28)</f>
        <v>0.51798030614149815</v>
      </c>
      <c r="J144" s="276">
        <f>IF(J$28=0,0,J$28/ISI_fec!J$28)</f>
        <v>0.52035056008029867</v>
      </c>
      <c r="K144" s="276">
        <f>IF(K$28=0,0,K$28/ISI_fec!K$28)</f>
        <v>0.52409279332327341</v>
      </c>
      <c r="L144" s="276">
        <f>IF(L$28=0,0,L$28/ISI_fec!L$28)</f>
        <v>0.52767438388542398</v>
      </c>
      <c r="M144" s="276">
        <f>IF(M$28=0,0,M$28/ISI_fec!M$28)</f>
        <v>0.5367296609377219</v>
      </c>
      <c r="N144" s="276">
        <f>IF(N$28=0,0,N$28/ISI_fec!N$28)</f>
        <v>0.5324016585927559</v>
      </c>
      <c r="O144" s="276">
        <f>IF(O$28=0,0,O$28/ISI_fec!O$28)</f>
        <v>0.52668924140879247</v>
      </c>
      <c r="P144" s="276">
        <f>IF(P$28=0,0,P$28/ISI_fec!P$28)</f>
        <v>0.5363532833545418</v>
      </c>
      <c r="Q144" s="276">
        <f>IF(Q$28=0,0,Q$28/ISI_fec!Q$28)</f>
        <v>0.54210821185857672</v>
      </c>
      <c r="R144" s="276">
        <f>IF(R$28=0,0,R$28/ISI_fec!R$28)</f>
        <v>0.53526532451526332</v>
      </c>
      <c r="S144" s="276">
        <f>IF(S$28=0,0,S$28/ISI_fec!S$28)</f>
        <v>0.54935333139365539</v>
      </c>
      <c r="T144" s="276">
        <f>IF(T$28=0,0,T$28/ISI_fec!T$28)</f>
        <v>0.54597477551962859</v>
      </c>
      <c r="U144" s="276">
        <f>IF(U$28=0,0,U$28/ISI_fec!U$28)</f>
        <v>0.54776073919597379</v>
      </c>
      <c r="V144" s="276">
        <f>IF(V$28=0,0,V$28/ISI_fec!V$28)</f>
        <v>0.5455902271326083</v>
      </c>
      <c r="W144" s="276">
        <f>IF(W$28=0,0,W$28/ISI_fec!W$28)</f>
        <v>0.5548361253345595</v>
      </c>
      <c r="X144" s="276">
        <f>IF(X$28=0,0,X$28/ISI_fec!X$28)</f>
        <v>0.55258056919380494</v>
      </c>
      <c r="Y144" s="276">
        <f>IF(Y$28=0,0,Y$28/ISI_fec!Y$28)</f>
        <v>0.55673362005037674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0.48679939282948997</v>
      </c>
      <c r="C145" s="277">
        <f>IF(C$35=0,0,C$35/ISI_fec!C$35)</f>
        <v>0.48577575307758308</v>
      </c>
      <c r="D145" s="277">
        <f>IF(D$35=0,0,D$35/ISI_fec!D$35)</f>
        <v>0.4883932403893359</v>
      </c>
      <c r="E145" s="277">
        <f>IF(E$35=0,0,E$35/ISI_fec!E$35)</f>
        <v>0.49214429952638689</v>
      </c>
      <c r="F145" s="277">
        <f>IF(F$35=0,0,F$35/ISI_fec!F$35)</f>
        <v>0.50152096788135825</v>
      </c>
      <c r="G145" s="277">
        <f>IF(G$35=0,0,G$35/ISI_fec!G$35)</f>
        <v>0.50741243932312219</v>
      </c>
      <c r="H145" s="277">
        <f>IF(H$35=0,0,H$35/ISI_fec!H$35)</f>
        <v>0.50297562825746334</v>
      </c>
      <c r="I145" s="277">
        <f>IF(I$35=0,0,I$35/ISI_fec!I$35)</f>
        <v>0.50524664865868862</v>
      </c>
      <c r="J145" s="277">
        <f>IF(J$35=0,0,J$35/ISI_fec!J$35)</f>
        <v>0.50827611559503283</v>
      </c>
      <c r="K145" s="277">
        <f>IF(K$35=0,0,K$35/ISI_fec!K$35)</f>
        <v>0.51514781174413804</v>
      </c>
      <c r="L145" s="277">
        <f>IF(L$35=0,0,L$35/ISI_fec!L$35)</f>
        <v>0.51123449312652225</v>
      </c>
      <c r="M145" s="277">
        <f>IF(M$35=0,0,M$35/ISI_fec!M$35)</f>
        <v>0.51882193773949259</v>
      </c>
      <c r="N145" s="277">
        <f>IF(N$35=0,0,N$35/ISI_fec!N$35)</f>
        <v>0.5163586773994745</v>
      </c>
      <c r="O145" s="277">
        <f>IF(O$35=0,0,O$35/ISI_fec!O$35)</f>
        <v>0.52080214029402672</v>
      </c>
      <c r="P145" s="277">
        <f>IF(P$35=0,0,P$35/ISI_fec!P$35)</f>
        <v>0.52828145479715038</v>
      </c>
      <c r="Q145" s="277">
        <f>IF(Q$35=0,0,Q$35/ISI_fec!Q$35)</f>
        <v>0.52973082119036563</v>
      </c>
      <c r="R145" s="277">
        <f>IF(R$35=0,0,R$35/ISI_fec!R$35)</f>
        <v>0.52907368317241787</v>
      </c>
      <c r="S145" s="277">
        <f>IF(S$35=0,0,S$35/ISI_fec!S$35)</f>
        <v>0.54058589036185711</v>
      </c>
      <c r="T145" s="277">
        <f>IF(T$35=0,0,T$35/ISI_fec!T$35)</f>
        <v>0.5416162459526972</v>
      </c>
      <c r="U145" s="277">
        <f>IF(U$35=0,0,U$35/ISI_fec!U$35)</f>
        <v>0.54328865529968218</v>
      </c>
      <c r="V145" s="277">
        <f>IF(V$35=0,0,V$35/ISI_fec!V$35)</f>
        <v>0.54404648548636036</v>
      </c>
      <c r="W145" s="277">
        <f>IF(W$35=0,0,W$35/ISI_fec!W$35)</f>
        <v>0.54747390469116985</v>
      </c>
      <c r="X145" s="277">
        <f>IF(X$35=0,0,X$35/ISI_fec!X$35)</f>
        <v>0.54691117414917834</v>
      </c>
      <c r="Y145" s="277">
        <f>IF(Y$35=0,0,Y$35/ISI_fec!Y$35)</f>
        <v>0.54854487171089683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0.49410697880127502</v>
      </c>
      <c r="C147" s="272">
        <f>IF(C$54=0,0,C$54/ISI_fec!C$54)</f>
        <v>0.50306170404534811</v>
      </c>
      <c r="D147" s="272">
        <f>IF(D$54=0,0,D$54/ISI_fec!D$54)</f>
        <v>0.50707421342055781</v>
      </c>
      <c r="E147" s="272">
        <f>IF(E$54=0,0,E$54/ISI_fec!E$54)</f>
        <v>0.50551273923562767</v>
      </c>
      <c r="F147" s="272">
        <f>IF(F$54=0,0,F$54/ISI_fec!F$54)</f>
        <v>0.5051309340004505</v>
      </c>
      <c r="G147" s="272">
        <f>IF(G$54=0,0,G$54/ISI_fec!G$54)</f>
        <v>0.51161568718443973</v>
      </c>
      <c r="H147" s="272">
        <f>IF(H$54=0,0,H$54/ISI_fec!H$54)</f>
        <v>0.51173984578456966</v>
      </c>
      <c r="I147" s="272">
        <f>IF(I$54=0,0,I$54/ISI_fec!I$54)</f>
        <v>0.51245969211395848</v>
      </c>
      <c r="J147" s="272">
        <f>IF(J$54=0,0,J$54/ISI_fec!J$54)</f>
        <v>0.52158722542535252</v>
      </c>
      <c r="K147" s="272">
        <f>IF(K$54=0,0,K$54/ISI_fec!K$54)</f>
        <v>0.52433315996128238</v>
      </c>
      <c r="L147" s="272">
        <f>IF(L$54=0,0,L$54/ISI_fec!L$54)</f>
        <v>0.52370056889614469</v>
      </c>
      <c r="M147" s="272">
        <f>IF(M$54=0,0,M$54/ISI_fec!M$54)</f>
        <v>0.52229008929289056</v>
      </c>
      <c r="N147" s="272">
        <f>IF(N$54=0,0,N$54/ISI_fec!N$54)</f>
        <v>0.52788135754498622</v>
      </c>
      <c r="O147" s="272">
        <f>IF(O$54=0,0,O$54/ISI_fec!O$54)</f>
        <v>0.53341202663824949</v>
      </c>
      <c r="P147" s="272">
        <f>IF(P$54=0,0,P$54/ISI_fec!P$54)</f>
        <v>0.54170648081213613</v>
      </c>
      <c r="Q147" s="272">
        <f>IF(Q$54=0,0,Q$54/ISI_fec!Q$54)</f>
        <v>0.54125627075441918</v>
      </c>
      <c r="R147" s="272">
        <f>IF(R$54=0,0,R$54/ISI_fec!R$54)</f>
        <v>0.54303957188233321</v>
      </c>
      <c r="S147" s="272">
        <f>IF(S$54=0,0,S$54/ISI_fec!S$54)</f>
        <v>0.54131473704434185</v>
      </c>
      <c r="T147" s="272">
        <f>IF(T$54=0,0,T$54/ISI_fec!T$54)</f>
        <v>0.54220705841226458</v>
      </c>
      <c r="U147" s="272">
        <f>IF(U$54=0,0,U$54/ISI_fec!U$54)</f>
        <v>0.54240134005866547</v>
      </c>
      <c r="V147" s="272">
        <f>IF(V$54=0,0,V$54/ISI_fec!V$54)</f>
        <v>0.54258561673857009</v>
      </c>
      <c r="W147" s="272">
        <f>IF(W$54=0,0,W$54/ISI_fec!W$54)</f>
        <v>0.5433502420357148</v>
      </c>
      <c r="X147" s="272">
        <f>IF(X$54=0,0,X$54/ISI_fec!X$54)</f>
        <v>0.54657892456614543</v>
      </c>
      <c r="Y147" s="272">
        <f>IF(Y$54=0,0,Y$54/ISI_fec!Y$54)</f>
        <v>0.5512797066132189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0.42729992518537308</v>
      </c>
      <c r="C148" s="273">
        <f>IF(C$55=0,0,C$55/ISI_fec!C$55)</f>
        <v>0.42729992518537308</v>
      </c>
      <c r="D148" s="273">
        <f>IF(D$55=0,0,D$55/ISI_fec!D$55)</f>
        <v>0.42729992518537313</v>
      </c>
      <c r="E148" s="273">
        <f>IF(E$55=0,0,E$55/ISI_fec!E$55)</f>
        <v>0.42729992518537308</v>
      </c>
      <c r="F148" s="273">
        <f>IF(F$55=0,0,F$55/ISI_fec!F$55)</f>
        <v>0.42729992518537308</v>
      </c>
      <c r="G148" s="273">
        <f>IF(G$55=0,0,G$55/ISI_fec!G$55)</f>
        <v>0.42729992518537308</v>
      </c>
      <c r="H148" s="273">
        <f>IF(H$55=0,0,H$55/ISI_fec!H$55)</f>
        <v>0.43082678463948565</v>
      </c>
      <c r="I148" s="273">
        <f>IF(I$55=0,0,I$55/ISI_fec!I$55)</f>
        <v>0.43435932758681017</v>
      </c>
      <c r="J148" s="273">
        <f>IF(J$55=0,0,J$55/ISI_fec!J$55)</f>
        <v>0.44144932819682209</v>
      </c>
      <c r="K148" s="273">
        <f>IF(K$55=0,0,K$55/ISI_fec!K$55)</f>
        <v>0.44144932819682214</v>
      </c>
      <c r="L148" s="273">
        <f>IF(L$55=0,0,L$55/ISI_fec!L$55)</f>
        <v>0.44144932819682209</v>
      </c>
      <c r="M148" s="273">
        <f>IF(M$55=0,0,M$55/ISI_fec!M$55)</f>
        <v>0.44144932819682203</v>
      </c>
      <c r="N148" s="273">
        <f>IF(N$55=0,0,N$55/ISI_fec!N$55)</f>
        <v>0.44144932819682214</v>
      </c>
      <c r="O148" s="273">
        <f>IF(O$55=0,0,O$55/ISI_fec!O$55)</f>
        <v>0.44144932819682209</v>
      </c>
      <c r="P148" s="273">
        <f>IF(P$55=0,0,P$55/ISI_fec!P$55)</f>
        <v>0.44144932819682203</v>
      </c>
      <c r="Q148" s="273">
        <f>IF(Q$55=0,0,Q$55/ISI_fec!Q$55)</f>
        <v>0.44144932819682231</v>
      </c>
      <c r="R148" s="273">
        <f>IF(R$55=0,0,R$55/ISI_fec!R$55)</f>
        <v>0.44144932819682225</v>
      </c>
      <c r="S148" s="273">
        <f>IF(S$55=0,0,S$55/ISI_fec!S$55)</f>
        <v>0.44144932819682198</v>
      </c>
      <c r="T148" s="273">
        <f>IF(T$55=0,0,T$55/ISI_fec!T$55)</f>
        <v>0.44144932819682225</v>
      </c>
      <c r="U148" s="273">
        <f>IF(U$55=0,0,U$55/ISI_fec!U$55)</f>
        <v>0.44144932819682237</v>
      </c>
      <c r="V148" s="273">
        <f>IF(V$55=0,0,V$55/ISI_fec!V$55)</f>
        <v>0.4414493281968222</v>
      </c>
      <c r="W148" s="273">
        <f>IF(W$55=0,0,W$55/ISI_fec!W$55)</f>
        <v>0.44144932819682209</v>
      </c>
      <c r="X148" s="273">
        <f>IF(X$55=0,0,X$55/ISI_fec!X$55)</f>
        <v>0.44144932819682225</v>
      </c>
      <c r="Y148" s="273">
        <f>IF(Y$55=0,0,Y$55/ISI_fec!Y$55)</f>
        <v>0.44144932819682214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0.1108858931427165</v>
      </c>
      <c r="C149" s="274">
        <f>IF(C$56=0,0,C$56/ISI_fec!C$56)</f>
        <v>0.11088589314271648</v>
      </c>
      <c r="D149" s="274">
        <f>IF(D$56=0,0,D$56/ISI_fec!D$56)</f>
        <v>0.11088589314271649</v>
      </c>
      <c r="E149" s="274">
        <f>IF(E$56=0,0,E$56/ISI_fec!E$56)</f>
        <v>0.11088589314271649</v>
      </c>
      <c r="F149" s="274">
        <f>IF(F$56=0,0,F$56/ISI_fec!F$56)</f>
        <v>0.1108858931427165</v>
      </c>
      <c r="G149" s="274">
        <f>IF(G$56=0,0,G$56/ISI_fec!G$56)</f>
        <v>0.11088589314271649</v>
      </c>
      <c r="H149" s="274">
        <f>IF(H$56=0,0,H$56/ISI_fec!H$56)</f>
        <v>0.11180112606813397</v>
      </c>
      <c r="I149" s="274">
        <f>IF(I$56=0,0,I$56/ISI_fec!I$56)</f>
        <v>0.11271783388082354</v>
      </c>
      <c r="J149" s="274">
        <f>IF(J$56=0,0,J$56/ISI_fec!J$56)</f>
        <v>0.11455771496594784</v>
      </c>
      <c r="K149" s="274">
        <f>IF(K$56=0,0,K$56/ISI_fec!K$56)</f>
        <v>0.11455771496594783</v>
      </c>
      <c r="L149" s="274">
        <f>IF(L$56=0,0,L$56/ISI_fec!L$56)</f>
        <v>0.11455771496594791</v>
      </c>
      <c r="M149" s="274">
        <f>IF(M$56=0,0,M$56/ISI_fec!M$56)</f>
        <v>0.11455771496594787</v>
      </c>
      <c r="N149" s="274">
        <f>IF(N$56=0,0,N$56/ISI_fec!N$56)</f>
        <v>0.11455771496594784</v>
      </c>
      <c r="O149" s="274">
        <f>IF(O$56=0,0,O$56/ISI_fec!O$56)</f>
        <v>0.11455771496594785</v>
      </c>
      <c r="P149" s="274">
        <f>IF(P$56=0,0,P$56/ISI_fec!P$56)</f>
        <v>0.11455771496594781</v>
      </c>
      <c r="Q149" s="274">
        <f>IF(Q$56=0,0,Q$56/ISI_fec!Q$56)</f>
        <v>0.11455771496594781</v>
      </c>
      <c r="R149" s="274">
        <f>IF(R$56=0,0,R$56/ISI_fec!R$56)</f>
        <v>0.11455771496594784</v>
      </c>
      <c r="S149" s="274">
        <f>IF(S$56=0,0,S$56/ISI_fec!S$56)</f>
        <v>0.11455771496594785</v>
      </c>
      <c r="T149" s="274">
        <f>IF(T$56=0,0,T$56/ISI_fec!T$56)</f>
        <v>0.11455771496594784</v>
      </c>
      <c r="U149" s="274">
        <f>IF(U$56=0,0,U$56/ISI_fec!U$56)</f>
        <v>0.11455771496594784</v>
      </c>
      <c r="V149" s="274">
        <f>IF(V$56=0,0,V$56/ISI_fec!V$56)</f>
        <v>0.11455771496594784</v>
      </c>
      <c r="W149" s="274">
        <f>IF(W$56=0,0,W$56/ISI_fec!W$56)</f>
        <v>0.11455771496594784</v>
      </c>
      <c r="X149" s="274">
        <f>IF(X$56=0,0,X$56/ISI_fec!X$56)</f>
        <v>0.11455771496594783</v>
      </c>
      <c r="Y149" s="274">
        <f>IF(Y$56=0,0,Y$56/ISI_fec!Y$56)</f>
        <v>0.11455771496594781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0.61357862916860473</v>
      </c>
      <c r="C150" s="274">
        <f>IF(C$57=0,0,C$57/ISI_fec!C$57)</f>
        <v>0.61357862916860495</v>
      </c>
      <c r="D150" s="274">
        <f>IF(D$57=0,0,D$57/ISI_fec!D$57)</f>
        <v>0.61357862916860451</v>
      </c>
      <c r="E150" s="274">
        <f>IF(E$57=0,0,E$57/ISI_fec!E$57)</f>
        <v>0.61357862916860484</v>
      </c>
      <c r="F150" s="274">
        <f>IF(F$57=0,0,F$57/ISI_fec!F$57)</f>
        <v>0.61357862916860462</v>
      </c>
      <c r="G150" s="274">
        <f>IF(G$57=0,0,G$57/ISI_fec!G$57)</f>
        <v>0.61357862916860473</v>
      </c>
      <c r="H150" s="274">
        <f>IF(H$57=0,0,H$57/ISI_fec!H$57)</f>
        <v>0.61864300072960088</v>
      </c>
      <c r="I150" s="274">
        <f>IF(I$57=0,0,I$57/ISI_fec!I$57)</f>
        <v>0.62371553346678366</v>
      </c>
      <c r="J150" s="274">
        <f>IF(J$57=0,0,J$57/ISI_fec!J$57)</f>
        <v>0.63389637506933838</v>
      </c>
      <c r="K150" s="274">
        <f>IF(K$57=0,0,K$57/ISI_fec!K$57)</f>
        <v>0.6338963750693386</v>
      </c>
      <c r="L150" s="274">
        <f>IF(L$57=0,0,L$57/ISI_fec!L$57)</f>
        <v>0.63389637506933871</v>
      </c>
      <c r="M150" s="274">
        <f>IF(M$57=0,0,M$57/ISI_fec!M$57)</f>
        <v>0.6338963750693386</v>
      </c>
      <c r="N150" s="274">
        <f>IF(N$57=0,0,N$57/ISI_fec!N$57)</f>
        <v>0.6338963750693386</v>
      </c>
      <c r="O150" s="274">
        <f>IF(O$57=0,0,O$57/ISI_fec!O$57)</f>
        <v>0.6338963750693386</v>
      </c>
      <c r="P150" s="274">
        <f>IF(P$57=0,0,P$57/ISI_fec!P$57)</f>
        <v>0.63389637506933849</v>
      </c>
      <c r="Q150" s="274">
        <f>IF(Q$57=0,0,Q$57/ISI_fec!Q$57)</f>
        <v>0.63389637506933871</v>
      </c>
      <c r="R150" s="274">
        <f>IF(R$57=0,0,R$57/ISI_fec!R$57)</f>
        <v>0.63389637506933871</v>
      </c>
      <c r="S150" s="274">
        <f>IF(S$57=0,0,S$57/ISI_fec!S$57)</f>
        <v>0.6338963750693386</v>
      </c>
      <c r="T150" s="274">
        <f>IF(T$57=0,0,T$57/ISI_fec!T$57)</f>
        <v>0.6338963750693386</v>
      </c>
      <c r="U150" s="274">
        <f>IF(U$57=0,0,U$57/ISI_fec!U$57)</f>
        <v>0.6338963750693386</v>
      </c>
      <c r="V150" s="274">
        <f>IF(V$57=0,0,V$57/ISI_fec!V$57)</f>
        <v>0.6338963750693386</v>
      </c>
      <c r="W150" s="274">
        <f>IF(W$57=0,0,W$57/ISI_fec!W$57)</f>
        <v>0.6338963750693386</v>
      </c>
      <c r="X150" s="274">
        <f>IF(X$57=0,0,X$57/ISI_fec!X$57)</f>
        <v>0.6338963750693386</v>
      </c>
      <c r="Y150" s="274">
        <f>IF(Y$57=0,0,Y$57/ISI_fec!Y$57)</f>
        <v>0.63389637506933871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0.42316799018855988</v>
      </c>
      <c r="C151" s="274">
        <f>IF(C$58=0,0,C$58/ISI_fec!C$58)</f>
        <v>0.42316799018856005</v>
      </c>
      <c r="D151" s="274">
        <f>IF(D$58=0,0,D$58/ISI_fec!D$58)</f>
        <v>0.42316799018856016</v>
      </c>
      <c r="E151" s="274">
        <f>IF(E$58=0,0,E$58/ISI_fec!E$58)</f>
        <v>0.42316799018856016</v>
      </c>
      <c r="F151" s="274">
        <f>IF(F$58=0,0,F$58/ISI_fec!F$58)</f>
        <v>0.42316799018856033</v>
      </c>
      <c r="G151" s="274">
        <f>IF(G$58=0,0,G$58/ISI_fec!G$58)</f>
        <v>0.42316799018856016</v>
      </c>
      <c r="H151" s="274">
        <f>IF(H$58=0,0,H$58/ISI_fec!H$58)</f>
        <v>0.42666074536802073</v>
      </c>
      <c r="I151" s="274">
        <f>IF(I$58=0,0,I$58/ISI_fec!I$58)</f>
        <v>0.43015912908204906</v>
      </c>
      <c r="J151" s="274">
        <f>IF(J$58=0,0,J$58/ISI_fec!J$58)</f>
        <v>0.43718057030339463</v>
      </c>
      <c r="K151" s="274">
        <f>IF(K$58=0,0,K$58/ISI_fec!K$58)</f>
        <v>0.43718057030339474</v>
      </c>
      <c r="L151" s="274">
        <f>IF(L$58=0,0,L$58/ISI_fec!L$58)</f>
        <v>0.43718057030339474</v>
      </c>
      <c r="M151" s="274">
        <f>IF(M$58=0,0,M$58/ISI_fec!M$58)</f>
        <v>0.43718057030339486</v>
      </c>
      <c r="N151" s="274">
        <f>IF(N$58=0,0,N$58/ISI_fec!N$58)</f>
        <v>0.43718057030339463</v>
      </c>
      <c r="O151" s="274">
        <f>IF(O$58=0,0,O$58/ISI_fec!O$58)</f>
        <v>0.43718057030339463</v>
      </c>
      <c r="P151" s="274">
        <f>IF(P$58=0,0,P$58/ISI_fec!P$58)</f>
        <v>0.43718057030339458</v>
      </c>
      <c r="Q151" s="274">
        <f>IF(Q$58=0,0,Q$58/ISI_fec!Q$58)</f>
        <v>0.43718057030339458</v>
      </c>
      <c r="R151" s="274">
        <f>IF(R$58=0,0,R$58/ISI_fec!R$58)</f>
        <v>0.43718057030339458</v>
      </c>
      <c r="S151" s="274">
        <f>IF(S$58=0,0,S$58/ISI_fec!S$58)</f>
        <v>0.43718057030339474</v>
      </c>
      <c r="T151" s="274">
        <f>IF(T$58=0,0,T$58/ISI_fec!T$58)</f>
        <v>0.4371805703033948</v>
      </c>
      <c r="U151" s="274">
        <f>IF(U$58=0,0,U$58/ISI_fec!U$58)</f>
        <v>0.43718057030339458</v>
      </c>
      <c r="V151" s="274">
        <f>IF(V$58=0,0,V$58/ISI_fec!V$58)</f>
        <v>0.43718057030339458</v>
      </c>
      <c r="W151" s="274">
        <f>IF(W$58=0,0,W$58/ISI_fec!W$58)</f>
        <v>0.43718057030339463</v>
      </c>
      <c r="X151" s="274">
        <f>IF(X$58=0,0,X$58/ISI_fec!X$58)</f>
        <v>0.43718057030339458</v>
      </c>
      <c r="Y151" s="274">
        <f>IF(Y$58=0,0,Y$58/ISI_fec!Y$58)</f>
        <v>0.43718057030339491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0.63861205942325261</v>
      </c>
      <c r="C152" s="275">
        <f>IF(C$59=0,0,C$59/ISI_fec!C$59)</f>
        <v>0.6361395211459937</v>
      </c>
      <c r="D152" s="275">
        <f>IF(D$59=0,0,D$59/ISI_fec!D$59)</f>
        <v>0.63920445040930995</v>
      </c>
      <c r="E152" s="275">
        <f>IF(E$59=0,0,E$59/ISI_fec!E$59)</f>
        <v>0.64111463741776353</v>
      </c>
      <c r="F152" s="275">
        <f>IF(F$59=0,0,F$59/ISI_fec!F$59)</f>
        <v>0.66069114097821946</v>
      </c>
      <c r="G152" s="275">
        <f>IF(G$59=0,0,G$59/ISI_fec!G$59)</f>
        <v>0.66743586695044332</v>
      </c>
      <c r="H152" s="275">
        <f>IF(H$59=0,0,H$59/ISI_fec!H$59)</f>
        <v>0.67208181000701717</v>
      </c>
      <c r="I152" s="275">
        <f>IF(I$59=0,0,I$59/ISI_fec!I$59)</f>
        <v>0.67879061176761735</v>
      </c>
      <c r="J152" s="275">
        <f>IF(J$59=0,0,J$59/ISI_fec!J$59)</f>
        <v>0.69307844373056782</v>
      </c>
      <c r="K152" s="275">
        <f>IF(K$59=0,0,K$59/ISI_fec!K$59)</f>
        <v>0.69785138085836396</v>
      </c>
      <c r="L152" s="275">
        <f>IF(L$59=0,0,L$59/ISI_fec!L$59)</f>
        <v>0.70276915944624818</v>
      </c>
      <c r="M152" s="275">
        <f>IF(M$59=0,0,M$59/ISI_fec!M$59)</f>
        <v>0.70318595996343503</v>
      </c>
      <c r="N152" s="275">
        <f>IF(N$59=0,0,N$59/ISI_fec!N$59)</f>
        <v>0.69744373339420795</v>
      </c>
      <c r="O152" s="275">
        <f>IF(O$59=0,0,O$59/ISI_fec!O$59)</f>
        <v>0.68983699069174365</v>
      </c>
      <c r="P152" s="275">
        <f>IF(P$59=0,0,P$59/ISI_fec!P$59)</f>
        <v>0.7026906543814514</v>
      </c>
      <c r="Q152" s="275">
        <f>IF(Q$59=0,0,Q$59/ISI_fec!Q$59)</f>
        <v>0.71036097524332031</v>
      </c>
      <c r="R152" s="275">
        <f>IF(R$59=0,0,R$59/ISI_fec!R$59)</f>
        <v>0.70123874386157703</v>
      </c>
      <c r="S152" s="275">
        <f>IF(S$59=0,0,S$59/ISI_fec!S$59)</f>
        <v>0.74407546602614572</v>
      </c>
      <c r="T152" s="275">
        <f>IF(T$59=0,0,T$59/ISI_fec!T$59)</f>
        <v>0.72228296750553178</v>
      </c>
      <c r="U152" s="275">
        <f>IF(U$59=0,0,U$59/ISI_fec!U$59)</f>
        <v>0.73080931609764044</v>
      </c>
      <c r="V152" s="275">
        <f>IF(V$59=0,0,V$59/ISI_fec!V$59)</f>
        <v>0.76477709809180572</v>
      </c>
      <c r="W152" s="275">
        <f>IF(W$59=0,0,W$59/ISI_fec!W$59)</f>
        <v>0.78364833947084955</v>
      </c>
      <c r="X152" s="275">
        <f>IF(X$59=0,0,X$59/ISI_fec!X$59)</f>
        <v>0.8615415116964078</v>
      </c>
      <c r="Y152" s="275">
        <f>IF(Y$59=0,0,Y$59/ISI_fec!Y$59)</f>
        <v>0.87835988275415777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0.397208654778619</v>
      </c>
      <c r="C153" s="276">
        <f>IF(C$65=0,0,C$65/ISI_fec!C$65)</f>
        <v>0.4029716075841096</v>
      </c>
      <c r="D153" s="276">
        <f>IF(D$65=0,0,D$65/ISI_fec!D$65)</f>
        <v>0.40582246885318501</v>
      </c>
      <c r="E153" s="276">
        <f>IF(E$65=0,0,E$65/ISI_fec!E$65)</f>
        <v>0.40193779698482512</v>
      </c>
      <c r="F153" s="276">
        <f>IF(F$65=0,0,F$65/ISI_fec!F$65)</f>
        <v>0.39467892756604506</v>
      </c>
      <c r="G153" s="276">
        <f>IF(G$65=0,0,G$65/ISI_fec!G$65)</f>
        <v>0.39585439425674318</v>
      </c>
      <c r="H153" s="276">
        <f>IF(H$65=0,0,H$65/ISI_fec!H$65)</f>
        <v>0.3978607495936784</v>
      </c>
      <c r="I153" s="276">
        <f>IF(I$65=0,0,I$65/ISI_fec!I$65)</f>
        <v>0.40026717955679975</v>
      </c>
      <c r="J153" s="276">
        <f>IF(J$65=0,0,J$65/ISI_fec!J$65)</f>
        <v>0.4066643353959758</v>
      </c>
      <c r="K153" s="276">
        <f>IF(K$65=0,0,K$65/ISI_fec!K$65)</f>
        <v>0.40598018202964009</v>
      </c>
      <c r="L153" s="276">
        <f>IF(L$65=0,0,L$65/ISI_fec!L$65)</f>
        <v>0.40568967080849827</v>
      </c>
      <c r="M153" s="276">
        <f>IF(M$65=0,0,M$65/ISI_fec!M$65)</f>
        <v>0.40565840524320329</v>
      </c>
      <c r="N153" s="276">
        <f>IF(N$65=0,0,N$65/ISI_fec!N$65)</f>
        <v>0.40670840295885957</v>
      </c>
      <c r="O153" s="276">
        <f>IF(O$65=0,0,O$65/ISI_fec!O$65)</f>
        <v>0.41086330592295389</v>
      </c>
      <c r="P153" s="276">
        <f>IF(P$65=0,0,P$65/ISI_fec!P$65)</f>
        <v>0.41500954416853891</v>
      </c>
      <c r="Q153" s="276">
        <f>IF(Q$65=0,0,Q$65/ISI_fec!Q$65)</f>
        <v>0.41108970380433335</v>
      </c>
      <c r="R153" s="276">
        <f>IF(R$65=0,0,R$65/ISI_fec!R$65)</f>
        <v>0.41974925676492308</v>
      </c>
      <c r="S153" s="276">
        <f>IF(S$65=0,0,S$65/ISI_fec!S$65)</f>
        <v>0.41540846685257171</v>
      </c>
      <c r="T153" s="276">
        <f>IF(T$65=0,0,T$65/ISI_fec!T$65)</f>
        <v>0.42106919680939481</v>
      </c>
      <c r="U153" s="276">
        <f>IF(U$65=0,0,U$65/ISI_fec!U$65)</f>
        <v>0.42002228650486778</v>
      </c>
      <c r="V153" s="276">
        <f>IF(V$65=0,0,V$65/ISI_fec!V$65)</f>
        <v>0.42386693102816747</v>
      </c>
      <c r="W153" s="276">
        <f>IF(W$65=0,0,W$65/ISI_fec!W$65)</f>
        <v>0.41482501271177435</v>
      </c>
      <c r="X153" s="276">
        <f>IF(X$65=0,0,X$65/ISI_fec!X$65)</f>
        <v>0.42612415477326426</v>
      </c>
      <c r="Y153" s="276">
        <f>IF(Y$65=0,0,Y$65/ISI_fec!Y$65)</f>
        <v>0.44185326862327207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0.61281971975250549</v>
      </c>
      <c r="C154" s="276">
        <f>IF(C$71=0,0,C$71/ISI_fec!C$71)</f>
        <v>0.61281971975250538</v>
      </c>
      <c r="D154" s="276">
        <f>IF(D$71=0,0,D$71/ISI_fec!D$71)</f>
        <v>0.61281971975250527</v>
      </c>
      <c r="E154" s="276">
        <f>IF(E$71=0,0,E$71/ISI_fec!E$71)</f>
        <v>0.61281971975250515</v>
      </c>
      <c r="F154" s="276">
        <f>IF(F$71=0,0,F$71/ISI_fec!F$71)</f>
        <v>0.61281971975250538</v>
      </c>
      <c r="G154" s="276">
        <f>IF(G$71=0,0,G$71/ISI_fec!G$71)</f>
        <v>0.61281971975250549</v>
      </c>
      <c r="H154" s="276">
        <f>IF(H$71=0,0,H$71/ISI_fec!H$71)</f>
        <v>0.6178778274068375</v>
      </c>
      <c r="I154" s="276">
        <f>IF(I$71=0,0,I$71/ISI_fec!I$71)</f>
        <v>0.62294408614314289</v>
      </c>
      <c r="J154" s="276">
        <f>IF(J$71=0,0,J$71/ISI_fec!J$71)</f>
        <v>0.63311233549396551</v>
      </c>
      <c r="K154" s="276">
        <f>IF(K$71=0,0,K$71/ISI_fec!K$71)</f>
        <v>0.63311233549396562</v>
      </c>
      <c r="L154" s="276">
        <f>IF(L$71=0,0,L$71/ISI_fec!L$71)</f>
        <v>0.63311233549396595</v>
      </c>
      <c r="M154" s="276">
        <f>IF(M$71=0,0,M$71/ISI_fec!M$71)</f>
        <v>0.63311233549396562</v>
      </c>
      <c r="N154" s="276">
        <f>IF(N$71=0,0,N$71/ISI_fec!N$71)</f>
        <v>0.63311233549396573</v>
      </c>
      <c r="O154" s="276">
        <f>IF(O$71=0,0,O$71/ISI_fec!O$71)</f>
        <v>0.63311233549396562</v>
      </c>
      <c r="P154" s="276">
        <f>IF(P$71=0,0,P$71/ISI_fec!P$71)</f>
        <v>0.63311233549396562</v>
      </c>
      <c r="Q154" s="276">
        <f>IF(Q$71=0,0,Q$71/ISI_fec!Q$71)</f>
        <v>0.63311233549396584</v>
      </c>
      <c r="R154" s="276">
        <f>IF(R$71=0,0,R$71/ISI_fec!R$71)</f>
        <v>0.63311233549396562</v>
      </c>
      <c r="S154" s="276">
        <f>IF(S$71=0,0,S$71/ISI_fec!S$71)</f>
        <v>0.63311233549396551</v>
      </c>
      <c r="T154" s="276">
        <f>IF(T$71=0,0,T$71/ISI_fec!T$71)</f>
        <v>0.63311233549396562</v>
      </c>
      <c r="U154" s="276">
        <f>IF(U$71=0,0,U$71/ISI_fec!U$71)</f>
        <v>0.63311233549396562</v>
      </c>
      <c r="V154" s="276">
        <f>IF(V$71=0,0,V$71/ISI_fec!V$71)</f>
        <v>0.63311233549396562</v>
      </c>
      <c r="W154" s="276">
        <f>IF(W$71=0,0,W$71/ISI_fec!W$71)</f>
        <v>0.63311233549396562</v>
      </c>
      <c r="X154" s="276">
        <f>IF(X$71=0,0,X$71/ISI_fec!X$71)</f>
        <v>0.63311233549396562</v>
      </c>
      <c r="Y154" s="276">
        <f>IF(Y$71=0,0,Y$71/ISI_fec!Y$71)</f>
        <v>0.63311233549396562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0.448469532311839</v>
      </c>
      <c r="C155" s="276">
        <f>IF(C$72=0,0,C$72/ISI_fec!C$72)</f>
        <v>0.46684995848852695</v>
      </c>
      <c r="D155" s="276">
        <f>IF(D$72=0,0,D$72/ISI_fec!D$72)</f>
        <v>0.46899416626433432</v>
      </c>
      <c r="E155" s="276">
        <f>IF(E$72=0,0,E$72/ISI_fec!E$72)</f>
        <v>0.47037063261395889</v>
      </c>
      <c r="F155" s="276">
        <f>IF(F$72=0,0,F$72/ISI_fec!F$72)</f>
        <v>0.4845752186909017</v>
      </c>
      <c r="G155" s="276">
        <f>IF(G$72=0,0,G$72/ISI_fec!G$72)</f>
        <v>0.48942200659639895</v>
      </c>
      <c r="H155" s="276">
        <f>IF(H$72=0,0,H$72/ISI_fec!H$72)</f>
        <v>0.49275457884428475</v>
      </c>
      <c r="I155" s="276">
        <f>IF(I$72=0,0,I$72/ISI_fec!I$72)</f>
        <v>0.49774876838576232</v>
      </c>
      <c r="J155" s="276">
        <f>IF(J$72=0,0,J$72/ISI_fec!J$72)</f>
        <v>0.50818832163066474</v>
      </c>
      <c r="K155" s="276">
        <f>IF(K$72=0,0,K$72/ISI_fec!K$72)</f>
        <v>0.51184308704612658</v>
      </c>
      <c r="L155" s="276">
        <f>IF(L$72=0,0,L$72/ISI_fec!L$72)</f>
        <v>0.51534096450832545</v>
      </c>
      <c r="M155" s="276">
        <f>IF(M$72=0,0,M$72/ISI_fec!M$72)</f>
        <v>0.51551206367752855</v>
      </c>
      <c r="N155" s="276">
        <f>IF(N$72=0,0,N$72/ISI_fec!N$72)</f>
        <v>0.51135515269825338</v>
      </c>
      <c r="O155" s="276">
        <f>IF(O$72=0,0,O$72/ISI_fec!O$72)</f>
        <v>0.5058685545364392</v>
      </c>
      <c r="P155" s="276">
        <f>IF(P$72=0,0,P$72/ISI_fec!P$72)</f>
        <v>0.51515056477268284</v>
      </c>
      <c r="Q155" s="276">
        <f>IF(Q$72=0,0,Q$72/ISI_fec!Q$72)</f>
        <v>0.52067799372872081</v>
      </c>
      <c r="R155" s="276">
        <f>IF(R$72=0,0,R$72/ISI_fec!R$72)</f>
        <v>0.51410561431204904</v>
      </c>
      <c r="S155" s="276">
        <f>IF(S$72=0,0,S$72/ISI_fec!S$72)</f>
        <v>0.51423058042616676</v>
      </c>
      <c r="T155" s="276">
        <f>IF(T$72=0,0,T$72/ISI_fec!T$72)</f>
        <v>0.51106803157314429</v>
      </c>
      <c r="U155" s="276">
        <f>IF(U$72=0,0,U$72/ISI_fec!U$72)</f>
        <v>0.51273981016339554</v>
      </c>
      <c r="V155" s="276">
        <f>IF(V$72=0,0,V$72/ISI_fec!V$72)</f>
        <v>0.51070806917925549</v>
      </c>
      <c r="W155" s="276">
        <f>IF(W$72=0,0,W$72/ISI_fec!W$72)</f>
        <v>0.51936283347619483</v>
      </c>
      <c r="X155" s="276">
        <f>IF(X$72=0,0,X$72/ISI_fec!X$72)</f>
        <v>0.51725148568387047</v>
      </c>
      <c r="Y155" s="276">
        <f>IF(Y$72=0,0,Y$72/ISI_fec!Y$72)</f>
        <v>0.52113901240023108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0.47444667499678722</v>
      </c>
      <c r="C156" s="277">
        <f>IF(C$79=0,0,C$79/ISI_fec!C$79)</f>
        <v>0.47323747333126376</v>
      </c>
      <c r="D156" s="277">
        <f>IF(D$79=0,0,D$79/ISI_fec!D$79)</f>
        <v>0.4758165015109414</v>
      </c>
      <c r="E156" s="277">
        <f>IF(E$79=0,0,E$79/ISI_fec!E$79)</f>
        <v>0.47747857195153737</v>
      </c>
      <c r="F156" s="277">
        <f>IF(F$79=0,0,F$79/ISI_fec!F$79)</f>
        <v>0.48773585288397164</v>
      </c>
      <c r="G156" s="277">
        <f>IF(G$79=0,0,G$79/ISI_fec!G$79)</f>
        <v>0.49372812215528267</v>
      </c>
      <c r="H156" s="277">
        <f>IF(H$79=0,0,H$79/ISI_fec!H$79)</f>
        <v>0.4931127442628116</v>
      </c>
      <c r="I156" s="277">
        <f>IF(I$79=0,0,I$79/ISI_fec!I$79)</f>
        <v>0.49383784177913542</v>
      </c>
      <c r="J156" s="277">
        <f>IF(J$79=0,0,J$79/ISI_fec!J$79)</f>
        <v>0.5052026963322942</v>
      </c>
      <c r="K156" s="277">
        <f>IF(K$79=0,0,K$79/ISI_fec!K$79)</f>
        <v>0.51283721994602094</v>
      </c>
      <c r="L156" s="277">
        <f>IF(L$79=0,0,L$79/ISI_fec!L$79)</f>
        <v>0.50840753362716329</v>
      </c>
      <c r="M156" s="277">
        <f>IF(M$79=0,0,M$79/ISI_fec!M$79)</f>
        <v>0.50739884129032053</v>
      </c>
      <c r="N156" s="277">
        <f>IF(N$79=0,0,N$79/ISI_fec!N$79)</f>
        <v>0.50417380999089467</v>
      </c>
      <c r="O156" s="277">
        <f>IF(O$79=0,0,O$79/ISI_fec!O$79)</f>
        <v>0.50876727675052447</v>
      </c>
      <c r="P156" s="277">
        <f>IF(P$79=0,0,P$79/ISI_fec!P$79)</f>
        <v>0.51661737978796474</v>
      </c>
      <c r="Q156" s="277">
        <f>IF(Q$79=0,0,Q$79/ISI_fec!Q$79)</f>
        <v>0.51811823912053934</v>
      </c>
      <c r="R156" s="277">
        <f>IF(R$79=0,0,R$79/ISI_fec!R$79)</f>
        <v>0.51765517360399071</v>
      </c>
      <c r="S156" s="277">
        <f>IF(S$79=0,0,S$79/ISI_fec!S$79)</f>
        <v>0.51877578065466512</v>
      </c>
      <c r="T156" s="277">
        <f>IF(T$79=0,0,T$79/ISI_fec!T$79)</f>
        <v>0.51640682605414123</v>
      </c>
      <c r="U156" s="277">
        <f>IF(U$79=0,0,U$79/ISI_fec!U$79)</f>
        <v>0.51835872394844362</v>
      </c>
      <c r="V156" s="277">
        <f>IF(V$79=0,0,V$79/ISI_fec!V$79)</f>
        <v>0.51944577374526524</v>
      </c>
      <c r="W156" s="277">
        <f>IF(W$79=0,0,W$79/ISI_fec!W$79)</f>
        <v>0.52333265590982558</v>
      </c>
      <c r="X156" s="277">
        <f>IF(X$79=0,0,X$79/ISI_fec!X$79)</f>
        <v>0.52279305260826803</v>
      </c>
      <c r="Y156" s="277">
        <f>IF(Y$79=0,0,Y$79/ISI_fec!Y$79)</f>
        <v>0.52478416662268457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HU: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2395.5764495591848</v>
      </c>
      <c r="C5" s="223">
        <f t="shared" si="0"/>
        <v>2098.7015905721955</v>
      </c>
      <c r="D5" s="223">
        <f t="shared" si="0"/>
        <v>2222.2573470314951</v>
      </c>
      <c r="E5" s="223">
        <f t="shared" si="0"/>
        <v>2212.2353209151761</v>
      </c>
      <c r="F5" s="223">
        <f t="shared" si="0"/>
        <v>2266.9806316995882</v>
      </c>
      <c r="G5" s="223">
        <f t="shared" si="0"/>
        <v>2187.6609133018164</v>
      </c>
      <c r="H5" s="223">
        <f t="shared" si="0"/>
        <v>2184.9260808349095</v>
      </c>
      <c r="I5" s="223">
        <f t="shared" si="0"/>
        <v>2175.7835249684804</v>
      </c>
      <c r="J5" s="223">
        <f t="shared" si="0"/>
        <v>2032.1057761056011</v>
      </c>
      <c r="K5" s="223">
        <f t="shared" si="0"/>
        <v>1605.3583399344925</v>
      </c>
      <c r="L5" s="223">
        <f t="shared" si="0"/>
        <v>1961.7015895967575</v>
      </c>
      <c r="M5" s="223">
        <f t="shared" si="0"/>
        <v>1890.029427882653</v>
      </c>
      <c r="N5" s="223">
        <f t="shared" si="0"/>
        <v>1846.027679249413</v>
      </c>
      <c r="O5" s="223">
        <f t="shared" si="0"/>
        <v>1055.0056931546442</v>
      </c>
      <c r="P5" s="223">
        <f t="shared" si="0"/>
        <v>793.25108254020836</v>
      </c>
      <c r="Q5" s="223">
        <f t="shared" si="0"/>
        <v>1158.3647157742989</v>
      </c>
      <c r="R5" s="223">
        <f t="shared" si="0"/>
        <v>825.01572533849014</v>
      </c>
      <c r="S5" s="223">
        <f t="shared" si="0"/>
        <v>1192.3924128562567</v>
      </c>
      <c r="T5" s="223">
        <f t="shared" si="0"/>
        <v>1234.1342620695357</v>
      </c>
      <c r="U5" s="223">
        <f t="shared" si="0"/>
        <v>1072.9510993125571</v>
      </c>
      <c r="V5" s="223">
        <f t="shared" si="0"/>
        <v>921.11230073623926</v>
      </c>
      <c r="W5" s="223">
        <f t="shared" si="0"/>
        <v>705.69491913078809</v>
      </c>
      <c r="X5" s="223">
        <f t="shared" si="0"/>
        <v>489.15348479910961</v>
      </c>
      <c r="Y5" s="223">
        <f t="shared" si="0"/>
        <v>223.88655210687631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0.9254056145393369</v>
      </c>
      <c r="C10" s="260">
        <v>0.7709938407655631</v>
      </c>
      <c r="D10" s="260">
        <v>0.81123020150085201</v>
      </c>
      <c r="E10" s="260">
        <v>0.7451481481205936</v>
      </c>
      <c r="F10" s="260">
        <v>0.4282194831478664</v>
      </c>
      <c r="G10" s="260">
        <v>0.4620439139417753</v>
      </c>
      <c r="H10" s="260">
        <v>0.4518152270364908</v>
      </c>
      <c r="I10" s="260">
        <v>0.38988972341745443</v>
      </c>
      <c r="J10" s="260">
        <v>0.3543511749994136</v>
      </c>
      <c r="K10" s="260">
        <v>0.24320899775000329</v>
      </c>
      <c r="L10" s="260">
        <v>0.27784113213436962</v>
      </c>
      <c r="M10" s="260">
        <v>0.25824429464728949</v>
      </c>
      <c r="N10" s="260">
        <v>0.34481519382254727</v>
      </c>
      <c r="O10" s="260">
        <v>0.36452714274334869</v>
      </c>
      <c r="P10" s="260">
        <v>0.26368035456435618</v>
      </c>
      <c r="Q10" s="260">
        <v>0.2446814740082239</v>
      </c>
      <c r="R10" s="260">
        <v>0.26488335472021879</v>
      </c>
      <c r="S10" s="260">
        <v>0.26625242145001088</v>
      </c>
      <c r="T10" s="260">
        <v>0.32305992602234279</v>
      </c>
      <c r="U10" s="260">
        <v>0.27904408024684801</v>
      </c>
      <c r="V10" s="260">
        <v>0.2303557784151764</v>
      </c>
      <c r="W10" s="260">
        <v>0.1666068714811666</v>
      </c>
      <c r="X10" s="260">
        <v>6.245942021890092E-2</v>
      </c>
      <c r="Y10" s="260">
        <v>2.1389408406415199E-2</v>
      </c>
      <c r="DA10" s="68" t="s">
        <v>347</v>
      </c>
    </row>
    <row r="11" spans="1:105" ht="12" customHeight="1" x14ac:dyDescent="0.25">
      <c r="A11" s="37" t="s">
        <v>159</v>
      </c>
      <c r="B11" s="226">
        <v>1.224581778359856E-2</v>
      </c>
      <c r="C11" s="226">
        <v>9.0694374146368367E-3</v>
      </c>
      <c r="D11" s="226">
        <v>0</v>
      </c>
      <c r="E11" s="226">
        <v>0</v>
      </c>
      <c r="F11" s="226">
        <v>9.64904408835459E-3</v>
      </c>
      <c r="G11" s="226">
        <v>9.6705458391073071E-3</v>
      </c>
      <c r="H11" s="226">
        <v>0</v>
      </c>
      <c r="I11" s="226">
        <v>8.633425038472177E-3</v>
      </c>
      <c r="J11" s="226">
        <v>8.4162977642057921E-3</v>
      </c>
      <c r="K11" s="226">
        <v>2.0003992170603141E-2</v>
      </c>
      <c r="L11" s="226">
        <v>2.0699018254870211E-2</v>
      </c>
      <c r="M11" s="226">
        <v>9.8795078607826093E-3</v>
      </c>
      <c r="N11" s="226">
        <v>1.054597136789452E-2</v>
      </c>
      <c r="O11" s="226">
        <v>9.7543259185084753E-3</v>
      </c>
      <c r="P11" s="226">
        <v>9.6834668976179539E-3</v>
      </c>
      <c r="Q11" s="226">
        <v>9.986633953148593E-3</v>
      </c>
      <c r="R11" s="226">
        <v>9.6435728605661093E-3</v>
      </c>
      <c r="S11" s="226">
        <v>1.712799712119031E-2</v>
      </c>
      <c r="T11" s="226">
        <v>1.8046877631044862E-2</v>
      </c>
      <c r="U11" s="226">
        <v>8.6217898983923427E-3</v>
      </c>
      <c r="V11" s="226">
        <v>7.4927427308292341E-3</v>
      </c>
      <c r="W11" s="226">
        <v>7.2071785021557647E-3</v>
      </c>
      <c r="X11" s="226">
        <v>3.3383642497962422E-3</v>
      </c>
      <c r="Y11" s="226">
        <v>1.78229499797396E-3</v>
      </c>
      <c r="DA11" s="69" t="s">
        <v>348</v>
      </c>
    </row>
    <row r="12" spans="1:105" ht="12" customHeight="1" x14ac:dyDescent="0.25">
      <c r="A12" s="37" t="s">
        <v>35</v>
      </c>
      <c r="B12" s="226">
        <v>0.91315979675573833</v>
      </c>
      <c r="C12" s="226">
        <v>0.76192440335092626</v>
      </c>
      <c r="D12" s="226">
        <v>0.81123020150085201</v>
      </c>
      <c r="E12" s="226">
        <v>0.7451481481205936</v>
      </c>
      <c r="F12" s="226">
        <v>0.4185704390595118</v>
      </c>
      <c r="G12" s="226">
        <v>0.45237336810266798</v>
      </c>
      <c r="H12" s="226">
        <v>0.4518152270364908</v>
      </c>
      <c r="I12" s="226">
        <v>0.38125629837898217</v>
      </c>
      <c r="J12" s="226">
        <v>0.34593487723520783</v>
      </c>
      <c r="K12" s="226">
        <v>0.22320500557940021</v>
      </c>
      <c r="L12" s="226">
        <v>0.25714211387949942</v>
      </c>
      <c r="M12" s="226">
        <v>0.24836478678650689</v>
      </c>
      <c r="N12" s="226">
        <v>0.33426922245465279</v>
      </c>
      <c r="O12" s="226">
        <v>0.35477281682484019</v>
      </c>
      <c r="P12" s="226">
        <v>0.25399688766673828</v>
      </c>
      <c r="Q12" s="226">
        <v>0.23469484005507529</v>
      </c>
      <c r="R12" s="226">
        <v>0.25523978185965268</v>
      </c>
      <c r="S12" s="226">
        <v>0.24912442432882059</v>
      </c>
      <c r="T12" s="226">
        <v>0.305013048391298</v>
      </c>
      <c r="U12" s="226">
        <v>0.27042229034845561</v>
      </c>
      <c r="V12" s="226">
        <v>0.2228630356843472</v>
      </c>
      <c r="W12" s="226">
        <v>0.1593996929790108</v>
      </c>
      <c r="X12" s="226">
        <v>5.9121055969104677E-2</v>
      </c>
      <c r="Y12" s="226">
        <v>1.9607113408441231E-2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399.67214478281318</v>
      </c>
      <c r="C16" s="261">
        <v>340.64163319485618</v>
      </c>
      <c r="D16" s="261">
        <v>365.6325087649804</v>
      </c>
      <c r="E16" s="261">
        <v>338.85533962091102</v>
      </c>
      <c r="F16" s="261">
        <v>408.91738314159699</v>
      </c>
      <c r="G16" s="261">
        <v>395.95050091758532</v>
      </c>
      <c r="H16" s="261">
        <v>384.78083073088158</v>
      </c>
      <c r="I16" s="261">
        <v>354.15683302954187</v>
      </c>
      <c r="J16" s="261">
        <v>339.94128166423837</v>
      </c>
      <c r="K16" s="261">
        <v>305.25118780734851</v>
      </c>
      <c r="L16" s="261">
        <v>363.62380441535208</v>
      </c>
      <c r="M16" s="261">
        <v>339.1368688701607</v>
      </c>
      <c r="N16" s="261">
        <v>330.27128294882118</v>
      </c>
      <c r="O16" s="261">
        <v>180.35049355329409</v>
      </c>
      <c r="P16" s="261">
        <v>45.518254641783159</v>
      </c>
      <c r="Q16" s="261">
        <v>65.481280270536743</v>
      </c>
      <c r="R16" s="261">
        <v>37.337861337133987</v>
      </c>
      <c r="S16" s="261">
        <v>48.740854081622892</v>
      </c>
      <c r="T16" s="261">
        <v>46.657727920752031</v>
      </c>
      <c r="U16" s="261">
        <v>43.16189668086686</v>
      </c>
      <c r="V16" s="261">
        <v>36.911050113641899</v>
      </c>
      <c r="W16" s="261">
        <v>37.282208945175519</v>
      </c>
      <c r="X16" s="261">
        <v>20.478196027087868</v>
      </c>
      <c r="Y16" s="261">
        <v>8.8061149144948967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1.241169961211761</v>
      </c>
      <c r="D17" s="230">
        <v>0</v>
      </c>
      <c r="E17" s="230">
        <v>1.286088254621452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0.98667321306030831</v>
      </c>
      <c r="P17" s="230">
        <v>0</v>
      </c>
      <c r="Q17" s="230">
        <v>0</v>
      </c>
      <c r="R17" s="230">
        <v>0</v>
      </c>
      <c r="S17" s="230">
        <v>2.956524974891785</v>
      </c>
      <c r="T17" s="230">
        <v>2.906825068720476</v>
      </c>
      <c r="U17" s="230">
        <v>2.8346516333415401</v>
      </c>
      <c r="V17" s="230">
        <v>2.8365106455899292</v>
      </c>
      <c r="W17" s="230">
        <v>2.661003431947504</v>
      </c>
      <c r="X17" s="230">
        <v>2.5116648340641321</v>
      </c>
      <c r="Y17" s="230">
        <v>1.2819727711725959</v>
      </c>
      <c r="DA17" s="71" t="s">
        <v>354</v>
      </c>
    </row>
    <row r="18" spans="1:105" ht="12" customHeight="1" x14ac:dyDescent="0.25">
      <c r="A18" s="18" t="s">
        <v>32</v>
      </c>
      <c r="B18" s="230">
        <v>14.442908328926769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26.111767693279589</v>
      </c>
      <c r="C19" s="230">
        <v>33.092955863639141</v>
      </c>
      <c r="D19" s="230">
        <v>39.791993961444277</v>
      </c>
      <c r="E19" s="230">
        <v>30.994470510679989</v>
      </c>
      <c r="F19" s="230">
        <v>9.1200738426083383</v>
      </c>
      <c r="G19" s="230">
        <v>12.32454342796564</v>
      </c>
      <c r="H19" s="230">
        <v>9.6637361557141634</v>
      </c>
      <c r="I19" s="230">
        <v>6.8276446845212044</v>
      </c>
      <c r="J19" s="230">
        <v>6.0818607913863021</v>
      </c>
      <c r="K19" s="230">
        <v>2.9840516769130989</v>
      </c>
      <c r="L19" s="230">
        <v>2.955455793980108</v>
      </c>
      <c r="M19" s="230">
        <v>2.766417795475189</v>
      </c>
      <c r="N19" s="230">
        <v>5.6722772433952899</v>
      </c>
      <c r="O19" s="230">
        <v>11.846102186005821</v>
      </c>
      <c r="P19" s="230">
        <v>12.077513995223271</v>
      </c>
      <c r="Q19" s="230">
        <v>9.0627377179990116</v>
      </c>
      <c r="R19" s="230">
        <v>14.811851370312301</v>
      </c>
      <c r="S19" s="230">
        <v>14.733291788158301</v>
      </c>
      <c r="T19" s="230">
        <v>20.393097175488599</v>
      </c>
      <c r="U19" s="230">
        <v>17.84141312094939</v>
      </c>
      <c r="V19" s="230">
        <v>18.525609271715769</v>
      </c>
      <c r="W19" s="230">
        <v>10.82920115257123</v>
      </c>
      <c r="X19" s="230">
        <v>11.34798057303437</v>
      </c>
      <c r="Y19" s="230">
        <v>7.524142143322301</v>
      </c>
      <c r="DA19" s="71" t="s">
        <v>356</v>
      </c>
    </row>
    <row r="20" spans="1:105" ht="12" customHeight="1" x14ac:dyDescent="0.25">
      <c r="A20" s="18" t="s">
        <v>36</v>
      </c>
      <c r="B20" s="230">
        <v>359.11746876060681</v>
      </c>
      <c r="C20" s="230">
        <v>306.30750737000528</v>
      </c>
      <c r="D20" s="230">
        <v>325.84051480353611</v>
      </c>
      <c r="E20" s="230">
        <v>306.5747808556095</v>
      </c>
      <c r="F20" s="230">
        <v>399.79730929898869</v>
      </c>
      <c r="G20" s="230">
        <v>383.62595748961968</v>
      </c>
      <c r="H20" s="230">
        <v>375.11709457516753</v>
      </c>
      <c r="I20" s="230">
        <v>347.32918834502073</v>
      </c>
      <c r="J20" s="230">
        <v>333.85942087285213</v>
      </c>
      <c r="K20" s="230">
        <v>302.26713613043529</v>
      </c>
      <c r="L20" s="230">
        <v>360.66834862137199</v>
      </c>
      <c r="M20" s="230">
        <v>336.37045107468549</v>
      </c>
      <c r="N20" s="230">
        <v>324.59900570542601</v>
      </c>
      <c r="O20" s="230">
        <v>167.51771815422799</v>
      </c>
      <c r="P20" s="230">
        <v>33.440740646559888</v>
      </c>
      <c r="Q20" s="230">
        <v>56.41854255253773</v>
      </c>
      <c r="R20" s="230">
        <v>22.52600996682169</v>
      </c>
      <c r="S20" s="230">
        <v>31.051037318572799</v>
      </c>
      <c r="T20" s="230">
        <v>23.357805676542949</v>
      </c>
      <c r="U20" s="230">
        <v>22.48583192657593</v>
      </c>
      <c r="V20" s="230">
        <v>15.548930196336199</v>
      </c>
      <c r="W20" s="230">
        <v>23.792004360656779</v>
      </c>
      <c r="X20" s="230">
        <v>6.6185506199893656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798.08364019088094</v>
      </c>
      <c r="C22" s="261">
        <v>719.31692183753717</v>
      </c>
      <c r="D22" s="261">
        <v>730.26688660483455</v>
      </c>
      <c r="E22" s="261">
        <v>776.54218410521628</v>
      </c>
      <c r="F22" s="261">
        <v>831.66211077342996</v>
      </c>
      <c r="G22" s="261">
        <v>778.31736799124656</v>
      </c>
      <c r="H22" s="261">
        <v>773.6659191954036</v>
      </c>
      <c r="I22" s="261">
        <v>767.15690465416151</v>
      </c>
      <c r="J22" s="261">
        <v>729.89435821817278</v>
      </c>
      <c r="K22" s="261">
        <v>550.89327709449742</v>
      </c>
      <c r="L22" s="261">
        <v>665.47408593508146</v>
      </c>
      <c r="M22" s="261">
        <v>629.93152434048056</v>
      </c>
      <c r="N22" s="261">
        <v>616.26156577254039</v>
      </c>
      <c r="O22" s="261">
        <v>371.48242605098562</v>
      </c>
      <c r="P22" s="261">
        <v>166.74247577573249</v>
      </c>
      <c r="Q22" s="261">
        <v>244.00226981914361</v>
      </c>
      <c r="R22" s="261">
        <v>171.19709615161901</v>
      </c>
      <c r="S22" s="261">
        <v>227.1704123608362</v>
      </c>
      <c r="T22" s="261">
        <v>228.3299209161172</v>
      </c>
      <c r="U22" s="261">
        <v>205.42479608043499</v>
      </c>
      <c r="V22" s="261">
        <v>184.11232745162619</v>
      </c>
      <c r="W22" s="261">
        <v>154.15631460320569</v>
      </c>
      <c r="X22" s="261">
        <v>108.4539331540312</v>
      </c>
      <c r="Y22" s="261">
        <v>54.590129740259201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1.157607386873527</v>
      </c>
      <c r="D23" s="230">
        <v>0</v>
      </c>
      <c r="E23" s="230">
        <v>1.015376822695762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1.570843367456658</v>
      </c>
      <c r="P23" s="230">
        <v>0</v>
      </c>
      <c r="Q23" s="230">
        <v>0</v>
      </c>
      <c r="R23" s="230">
        <v>0</v>
      </c>
      <c r="S23" s="230">
        <v>3.9693795604393238</v>
      </c>
      <c r="T23" s="230">
        <v>3.9918223394095609</v>
      </c>
      <c r="U23" s="230">
        <v>4.02280053133902</v>
      </c>
      <c r="V23" s="230">
        <v>4.0033755783011529</v>
      </c>
      <c r="W23" s="230">
        <v>4.2650264394122983</v>
      </c>
      <c r="X23" s="230">
        <v>4.1679051887407281</v>
      </c>
      <c r="Y23" s="230">
        <v>2.8910106396097821</v>
      </c>
      <c r="DA23" s="71" t="s">
        <v>360</v>
      </c>
    </row>
    <row r="24" spans="1:105" ht="12" customHeight="1" x14ac:dyDescent="0.25">
      <c r="A24" s="18" t="s">
        <v>42</v>
      </c>
      <c r="B24" s="230">
        <v>344.23646399768222</v>
      </c>
      <c r="C24" s="230">
        <v>401.60920799789358</v>
      </c>
      <c r="D24" s="230">
        <v>357.52566431720572</v>
      </c>
      <c r="E24" s="230">
        <v>509.01322031801021</v>
      </c>
      <c r="F24" s="230">
        <v>533.11709615664722</v>
      </c>
      <c r="G24" s="230">
        <v>384.31682783826358</v>
      </c>
      <c r="H24" s="230">
        <v>350.23313951824463</v>
      </c>
      <c r="I24" s="230">
        <v>426.39299999681782</v>
      </c>
      <c r="J24" s="230">
        <v>388.22788751784122</v>
      </c>
      <c r="K24" s="230">
        <v>120.26575967910991</v>
      </c>
      <c r="L24" s="230">
        <v>166.63419167893269</v>
      </c>
      <c r="M24" s="230">
        <v>169.3280318393528</v>
      </c>
      <c r="N24" s="230">
        <v>154.71253247937119</v>
      </c>
      <c r="O24" s="230">
        <v>84.353543999932683</v>
      </c>
      <c r="P24" s="230">
        <v>94.753871520399841</v>
      </c>
      <c r="Q24" s="230">
        <v>158.08937232028529</v>
      </c>
      <c r="R24" s="230">
        <v>115.67054400062121</v>
      </c>
      <c r="S24" s="230">
        <v>161.73178032051959</v>
      </c>
      <c r="T24" s="230">
        <v>164.25679776043509</v>
      </c>
      <c r="U24" s="230">
        <v>144.17151936060381</v>
      </c>
      <c r="V24" s="230">
        <v>132.0170544005104</v>
      </c>
      <c r="W24" s="230">
        <v>94.400808480279267</v>
      </c>
      <c r="X24" s="230">
        <v>74.472018720311809</v>
      </c>
      <c r="Y24" s="230">
        <v>34.731227520249753</v>
      </c>
      <c r="DA24" s="71" t="s">
        <v>361</v>
      </c>
    </row>
    <row r="25" spans="1:105" ht="12" customHeight="1" x14ac:dyDescent="0.25">
      <c r="A25" s="18" t="s">
        <v>32</v>
      </c>
      <c r="B25" s="230">
        <v>16.400625479322919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29.651183320387702</v>
      </c>
      <c r="C26" s="230">
        <v>30.86495110132001</v>
      </c>
      <c r="D26" s="230">
        <v>40.565639298732073</v>
      </c>
      <c r="E26" s="230">
        <v>24.470378976857191</v>
      </c>
      <c r="F26" s="230">
        <v>6.658441755959366</v>
      </c>
      <c r="G26" s="230">
        <v>12.263848022680181</v>
      </c>
      <c r="H26" s="230">
        <v>10.634476397143191</v>
      </c>
      <c r="I26" s="230">
        <v>6.5694478980060467</v>
      </c>
      <c r="J26" s="230">
        <v>6.1127260028868813</v>
      </c>
      <c r="K26" s="230">
        <v>4.2096962003611136</v>
      </c>
      <c r="L26" s="230">
        <v>4.0544629857723233</v>
      </c>
      <c r="M26" s="230">
        <v>3.7572491087690651</v>
      </c>
      <c r="N26" s="230">
        <v>7.9269201211951232</v>
      </c>
      <c r="O26" s="230">
        <v>18.85971039122925</v>
      </c>
      <c r="P26" s="230">
        <v>19.100982281343239</v>
      </c>
      <c r="Q26" s="230">
        <v>11.89051364616979</v>
      </c>
      <c r="R26" s="230">
        <v>22.02726691120132</v>
      </c>
      <c r="S26" s="230">
        <v>19.780664049369189</v>
      </c>
      <c r="T26" s="230">
        <v>28.0049947796475</v>
      </c>
      <c r="U26" s="230">
        <v>25.319670797849501</v>
      </c>
      <c r="V26" s="230">
        <v>26.146551519855748</v>
      </c>
      <c r="W26" s="230">
        <v>17.356922083947769</v>
      </c>
      <c r="X26" s="230">
        <v>18.83105837634675</v>
      </c>
      <c r="Y26" s="230">
        <v>16.967891580399659</v>
      </c>
      <c r="DA26" s="71" t="s">
        <v>363</v>
      </c>
    </row>
    <row r="27" spans="1:105" ht="12" customHeight="1" x14ac:dyDescent="0.25">
      <c r="A27" s="18" t="s">
        <v>36</v>
      </c>
      <c r="B27" s="230">
        <v>407.79536739348799</v>
      </c>
      <c r="C27" s="230">
        <v>285.68515535145002</v>
      </c>
      <c r="D27" s="230">
        <v>332.17558298889668</v>
      </c>
      <c r="E27" s="230">
        <v>242.0432079876532</v>
      </c>
      <c r="F27" s="230">
        <v>291.88657286082338</v>
      </c>
      <c r="G27" s="230">
        <v>381.73669213030269</v>
      </c>
      <c r="H27" s="230">
        <v>412.79830328001572</v>
      </c>
      <c r="I27" s="230">
        <v>334.19445675933758</v>
      </c>
      <c r="J27" s="230">
        <v>335.55374469744481</v>
      </c>
      <c r="K27" s="230">
        <v>426.41782121502638</v>
      </c>
      <c r="L27" s="230">
        <v>494.78543127037648</v>
      </c>
      <c r="M27" s="230">
        <v>456.84624339235882</v>
      </c>
      <c r="N27" s="230">
        <v>453.62211317197409</v>
      </c>
      <c r="O27" s="230">
        <v>266.69832829236702</v>
      </c>
      <c r="P27" s="230">
        <v>52.887621973989397</v>
      </c>
      <c r="Q27" s="230">
        <v>74.022383852688506</v>
      </c>
      <c r="R27" s="230">
        <v>33.499285239796507</v>
      </c>
      <c r="S27" s="230">
        <v>41.688588430508013</v>
      </c>
      <c r="T27" s="230">
        <v>32.076306036625041</v>
      </c>
      <c r="U27" s="230">
        <v>31.910805390642789</v>
      </c>
      <c r="V27" s="230">
        <v>21.945345952958871</v>
      </c>
      <c r="W27" s="230">
        <v>38.133557599566338</v>
      </c>
      <c r="X27" s="230">
        <v>10.9829508686319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260.90789244037148</v>
      </c>
      <c r="C28" s="261">
        <v>178.90831997932429</v>
      </c>
      <c r="D28" s="261">
        <v>188.24512569762251</v>
      </c>
      <c r="E28" s="261">
        <v>172.91085384493601</v>
      </c>
      <c r="F28" s="261">
        <v>99.367886306753064</v>
      </c>
      <c r="G28" s="261">
        <v>107.2168103417186</v>
      </c>
      <c r="H28" s="261">
        <v>104.84325416907539</v>
      </c>
      <c r="I28" s="261">
        <v>90.47350537140089</v>
      </c>
      <c r="J28" s="261">
        <v>82.226822122074068</v>
      </c>
      <c r="K28" s="261">
        <v>56.43639532593771</v>
      </c>
      <c r="L28" s="261">
        <v>64.472746140170941</v>
      </c>
      <c r="M28" s="261">
        <v>59.925320354979227</v>
      </c>
      <c r="N28" s="261">
        <v>80.014007594251694</v>
      </c>
      <c r="O28" s="261">
        <v>84.588144868081329</v>
      </c>
      <c r="P28" s="261">
        <v>61.186752412729057</v>
      </c>
      <c r="Q28" s="261">
        <v>56.778081912313141</v>
      </c>
      <c r="R28" s="261">
        <v>61.465907349435852</v>
      </c>
      <c r="S28" s="261">
        <v>70.368876281921175</v>
      </c>
      <c r="T28" s="261">
        <v>80.498005681355593</v>
      </c>
      <c r="U28" s="261">
        <v>70.929568344078788</v>
      </c>
      <c r="V28" s="261">
        <v>66.617985892988571</v>
      </c>
      <c r="W28" s="261">
        <v>50.686653433377643</v>
      </c>
      <c r="X28" s="261">
        <v>37.858326788101003</v>
      </c>
      <c r="Y28" s="261">
        <v>20.871913385450618</v>
      </c>
      <c r="DA28" s="70" t="s">
        <v>365</v>
      </c>
    </row>
    <row r="29" spans="1:105" ht="12" customHeight="1" x14ac:dyDescent="0.25">
      <c r="A29" s="60" t="s">
        <v>181</v>
      </c>
      <c r="B29" s="262">
        <v>260.90789244037148</v>
      </c>
      <c r="C29" s="262">
        <v>178.90831997932429</v>
      </c>
      <c r="D29" s="262">
        <v>188.24512569762251</v>
      </c>
      <c r="E29" s="262">
        <v>172.91085384493601</v>
      </c>
      <c r="F29" s="262">
        <v>99.367886306753064</v>
      </c>
      <c r="G29" s="262">
        <v>107.2168103417186</v>
      </c>
      <c r="H29" s="262">
        <v>104.84325416907539</v>
      </c>
      <c r="I29" s="262">
        <v>90.47350537140089</v>
      </c>
      <c r="J29" s="262">
        <v>82.226822122074068</v>
      </c>
      <c r="K29" s="262">
        <v>56.43639532593771</v>
      </c>
      <c r="L29" s="262">
        <v>64.472746140170941</v>
      </c>
      <c r="M29" s="262">
        <v>59.925320354979227</v>
      </c>
      <c r="N29" s="262">
        <v>80.014007594251694</v>
      </c>
      <c r="O29" s="262">
        <v>84.588144868081329</v>
      </c>
      <c r="P29" s="262">
        <v>61.186752412729057</v>
      </c>
      <c r="Q29" s="262">
        <v>56.778081912313141</v>
      </c>
      <c r="R29" s="262">
        <v>61.465907349435852</v>
      </c>
      <c r="S29" s="262">
        <v>70.368876281921175</v>
      </c>
      <c r="T29" s="262">
        <v>80.498005681355593</v>
      </c>
      <c r="U29" s="262">
        <v>70.929568344078788</v>
      </c>
      <c r="V29" s="262">
        <v>66.617985892988571</v>
      </c>
      <c r="W29" s="262">
        <v>50.686653433377643</v>
      </c>
      <c r="X29" s="262">
        <v>37.858326788101003</v>
      </c>
      <c r="Y29" s="262">
        <v>20.871913385450618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2.2335195185489818</v>
      </c>
      <c r="C31" s="230">
        <v>2.104553532359136</v>
      </c>
      <c r="D31" s="230">
        <v>0</v>
      </c>
      <c r="E31" s="230">
        <v>0</v>
      </c>
      <c r="F31" s="230">
        <v>2.23905065900373</v>
      </c>
      <c r="G31" s="230">
        <v>2.2440401179337308</v>
      </c>
      <c r="H31" s="230">
        <v>0</v>
      </c>
      <c r="I31" s="230">
        <v>2.003377313321697</v>
      </c>
      <c r="J31" s="230">
        <v>1.9529931548411099</v>
      </c>
      <c r="K31" s="230">
        <v>4.6419056066239079</v>
      </c>
      <c r="L31" s="230">
        <v>4.8031856876094547</v>
      </c>
      <c r="M31" s="230">
        <v>2.2925295380311592</v>
      </c>
      <c r="N31" s="230">
        <v>2.4471817026535438</v>
      </c>
      <c r="O31" s="230">
        <v>2.2634811983430301</v>
      </c>
      <c r="P31" s="230">
        <v>2.2470384361410449</v>
      </c>
      <c r="Q31" s="230">
        <v>2.3173880365012862</v>
      </c>
      <c r="R31" s="230">
        <v>2.2377810662779449</v>
      </c>
      <c r="S31" s="230">
        <v>4.5268242212190888</v>
      </c>
      <c r="T31" s="230">
        <v>4.4968055182867426</v>
      </c>
      <c r="U31" s="230">
        <v>2.191552801640972</v>
      </c>
      <c r="V31" s="230">
        <v>2.1668717536685378</v>
      </c>
      <c r="W31" s="230">
        <v>2.1926332072837331</v>
      </c>
      <c r="X31" s="230">
        <v>2.0234719480834098</v>
      </c>
      <c r="Y31" s="230">
        <v>1.739174179958958</v>
      </c>
      <c r="DA31" s="71" t="s">
        <v>368</v>
      </c>
    </row>
    <row r="32" spans="1:105" ht="12" customHeight="1" x14ac:dyDescent="0.25">
      <c r="A32" s="59" t="s">
        <v>32</v>
      </c>
      <c r="B32" s="230">
        <v>92.122798690508333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166.55157423131419</v>
      </c>
      <c r="C33" s="230">
        <v>176.8037664469652</v>
      </c>
      <c r="D33" s="230">
        <v>188.24512569762251</v>
      </c>
      <c r="E33" s="230">
        <v>172.91085384493601</v>
      </c>
      <c r="F33" s="230">
        <v>97.128835647749341</v>
      </c>
      <c r="G33" s="230">
        <v>104.97277022378491</v>
      </c>
      <c r="H33" s="230">
        <v>104.84325416907539</v>
      </c>
      <c r="I33" s="230">
        <v>88.470128058079197</v>
      </c>
      <c r="J33" s="230">
        <v>80.273828967232959</v>
      </c>
      <c r="K33" s="230">
        <v>51.794489719313802</v>
      </c>
      <c r="L33" s="230">
        <v>59.669560452561477</v>
      </c>
      <c r="M33" s="230">
        <v>57.632790816948066</v>
      </c>
      <c r="N33" s="230">
        <v>77.566825891598157</v>
      </c>
      <c r="O33" s="230">
        <v>82.3246636697383</v>
      </c>
      <c r="P33" s="230">
        <v>58.93971397658801</v>
      </c>
      <c r="Q33" s="230">
        <v>54.460693875811863</v>
      </c>
      <c r="R33" s="230">
        <v>59.228126283157899</v>
      </c>
      <c r="S33" s="230">
        <v>65.842052060702088</v>
      </c>
      <c r="T33" s="230">
        <v>76.001200163068845</v>
      </c>
      <c r="U33" s="230">
        <v>68.738015542437822</v>
      </c>
      <c r="V33" s="230">
        <v>64.451114139320026</v>
      </c>
      <c r="W33" s="230">
        <v>48.494020226093909</v>
      </c>
      <c r="X33" s="230">
        <v>35.834854840017577</v>
      </c>
      <c r="Y33" s="230">
        <v>19.13273920549166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92.238036652526887</v>
      </c>
      <c r="C35" s="261">
        <f t="shared" si="1"/>
        <v>79.277075776609593</v>
      </c>
      <c r="D35" s="261">
        <f t="shared" si="1"/>
        <v>80.994403556961998</v>
      </c>
      <c r="E35" s="261">
        <f t="shared" si="1"/>
        <v>74.901417471706367</v>
      </c>
      <c r="F35" s="261">
        <f t="shared" si="1"/>
        <v>65.445777389091091</v>
      </c>
      <c r="G35" s="261">
        <f t="shared" si="1"/>
        <v>57.124746538614303</v>
      </c>
      <c r="H35" s="261">
        <f t="shared" si="1"/>
        <v>64.685599857655632</v>
      </c>
      <c r="I35" s="261">
        <f t="shared" si="1"/>
        <v>65.121885547403878</v>
      </c>
      <c r="J35" s="261">
        <f t="shared" si="1"/>
        <v>58.329836815932147</v>
      </c>
      <c r="K35" s="261">
        <f t="shared" si="1"/>
        <v>39.287505139142297</v>
      </c>
      <c r="L35" s="261">
        <f t="shared" si="1"/>
        <v>55.198836209316312</v>
      </c>
      <c r="M35" s="261">
        <f t="shared" si="1"/>
        <v>53.454054373697247</v>
      </c>
      <c r="N35" s="261">
        <f t="shared" si="1"/>
        <v>57.612823884245657</v>
      </c>
      <c r="O35" s="261">
        <f t="shared" si="1"/>
        <v>33.894382680223238</v>
      </c>
      <c r="P35" s="261">
        <f t="shared" si="1"/>
        <v>16.533336987665706</v>
      </c>
      <c r="Q35" s="261">
        <f t="shared" si="1"/>
        <v>17.110310097192063</v>
      </c>
      <c r="R35" s="261">
        <f t="shared" si="1"/>
        <v>15.761568396885316</v>
      </c>
      <c r="S35" s="261">
        <f t="shared" si="1"/>
        <v>18.146415478782167</v>
      </c>
      <c r="T35" s="261">
        <f t="shared" si="1"/>
        <v>20.518191667828031</v>
      </c>
      <c r="U35" s="261">
        <f t="shared" si="1"/>
        <v>17.912664869209042</v>
      </c>
      <c r="V35" s="261">
        <f t="shared" si="1"/>
        <v>16.347694464542947</v>
      </c>
      <c r="W35" s="261">
        <f t="shared" si="1"/>
        <v>12.544027671696039</v>
      </c>
      <c r="X35" s="261">
        <f t="shared" si="1"/>
        <v>9.0799382350200233</v>
      </c>
      <c r="Y35" s="261">
        <f t="shared" si="1"/>
        <v>4.884847290248195</v>
      </c>
      <c r="DA35" s="70"/>
    </row>
    <row r="36" spans="1:105" ht="12" customHeight="1" x14ac:dyDescent="0.25">
      <c r="A36" s="60" t="s">
        <v>190</v>
      </c>
      <c r="B36" s="262">
        <v>48.121091956045511</v>
      </c>
      <c r="C36" s="262">
        <v>40.091679719809292</v>
      </c>
      <c r="D36" s="262">
        <v>42.183970478044309</v>
      </c>
      <c r="E36" s="262">
        <v>38.747703702270883</v>
      </c>
      <c r="F36" s="262">
        <v>22.26741312368905</v>
      </c>
      <c r="G36" s="262">
        <v>24.026283524972321</v>
      </c>
      <c r="H36" s="262">
        <v>23.494391805897521</v>
      </c>
      <c r="I36" s="262">
        <v>20.274265617707631</v>
      </c>
      <c r="J36" s="262">
        <v>18.426261099969508</v>
      </c>
      <c r="K36" s="262">
        <v>12.646867883000169</v>
      </c>
      <c r="L36" s="262">
        <v>14.447738870987219</v>
      </c>
      <c r="M36" s="262">
        <v>13.428703321659061</v>
      </c>
      <c r="N36" s="262">
        <v>17.930390078772469</v>
      </c>
      <c r="O36" s="262">
        <v>18.95541142265413</v>
      </c>
      <c r="P36" s="262">
        <v>13.71137843734653</v>
      </c>
      <c r="Q36" s="262">
        <v>12.723436648427651</v>
      </c>
      <c r="R36" s="262">
        <v>13.773934445451379</v>
      </c>
      <c r="S36" s="262">
        <v>15.76900644119682</v>
      </c>
      <c r="T36" s="262">
        <v>18.038849519313931</v>
      </c>
      <c r="U36" s="262">
        <v>15.89465228360404</v>
      </c>
      <c r="V36" s="262">
        <v>14.92846701768328</v>
      </c>
      <c r="W36" s="262">
        <v>11.35840454907178</v>
      </c>
      <c r="X36" s="262">
        <v>8.4836966357507979</v>
      </c>
      <c r="Y36" s="262">
        <v>4.6772004045747586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0.63678252474712504</v>
      </c>
      <c r="C38" s="230">
        <v>0.47161074556111571</v>
      </c>
      <c r="D38" s="230">
        <v>0</v>
      </c>
      <c r="E38" s="230">
        <v>0</v>
      </c>
      <c r="F38" s="230">
        <v>0.50175029259443882</v>
      </c>
      <c r="G38" s="230">
        <v>0.50286838363358</v>
      </c>
      <c r="H38" s="230">
        <v>0</v>
      </c>
      <c r="I38" s="230">
        <v>0.44893810200055317</v>
      </c>
      <c r="J38" s="230">
        <v>0.4376474837387011</v>
      </c>
      <c r="K38" s="230">
        <v>1.0402075928713641</v>
      </c>
      <c r="L38" s="230">
        <v>1.076348949253251</v>
      </c>
      <c r="M38" s="230">
        <v>0.51373440876069565</v>
      </c>
      <c r="N38" s="230">
        <v>0.54839051113051529</v>
      </c>
      <c r="O38" s="230">
        <v>0.50722494776244098</v>
      </c>
      <c r="P38" s="230">
        <v>0.50354027867613371</v>
      </c>
      <c r="Q38" s="230">
        <v>0.51930496556372696</v>
      </c>
      <c r="R38" s="230">
        <v>0.5014657887494377</v>
      </c>
      <c r="S38" s="230">
        <v>1.0144189316962151</v>
      </c>
      <c r="T38" s="230">
        <v>1.0076920213786471</v>
      </c>
      <c r="U38" s="230">
        <v>0.49110646739399549</v>
      </c>
      <c r="V38" s="230">
        <v>0.48557567558635673</v>
      </c>
      <c r="W38" s="230">
        <v>0.49134857618469918</v>
      </c>
      <c r="X38" s="230">
        <v>0.45344112154176958</v>
      </c>
      <c r="Y38" s="230">
        <v>0.38973265305903299</v>
      </c>
      <c r="DA38" s="71" t="s">
        <v>374</v>
      </c>
    </row>
    <row r="39" spans="1:105" ht="12" customHeight="1" x14ac:dyDescent="0.25">
      <c r="A39" s="59" t="s">
        <v>35</v>
      </c>
      <c r="B39" s="230">
        <v>47.484309431298392</v>
      </c>
      <c r="C39" s="230">
        <v>39.62006897424817</v>
      </c>
      <c r="D39" s="230">
        <v>42.183970478044309</v>
      </c>
      <c r="E39" s="230">
        <v>38.747703702270883</v>
      </c>
      <c r="F39" s="230">
        <v>21.765662831094609</v>
      </c>
      <c r="G39" s="230">
        <v>23.523415141338742</v>
      </c>
      <c r="H39" s="230">
        <v>23.494391805897521</v>
      </c>
      <c r="I39" s="230">
        <v>19.82532751570707</v>
      </c>
      <c r="J39" s="230">
        <v>17.988613616230811</v>
      </c>
      <c r="K39" s="230">
        <v>11.60666029012881</v>
      </c>
      <c r="L39" s="230">
        <v>13.37138992173397</v>
      </c>
      <c r="M39" s="230">
        <v>12.91496891289836</v>
      </c>
      <c r="N39" s="230">
        <v>17.381999567641952</v>
      </c>
      <c r="O39" s="230">
        <v>18.448186474891688</v>
      </c>
      <c r="P39" s="230">
        <v>13.207838158670389</v>
      </c>
      <c r="Q39" s="230">
        <v>12.20413168286392</v>
      </c>
      <c r="R39" s="230">
        <v>13.272468656701941</v>
      </c>
      <c r="S39" s="230">
        <v>14.754587509500601</v>
      </c>
      <c r="T39" s="230">
        <v>17.031157497935279</v>
      </c>
      <c r="U39" s="230">
        <v>15.403545816210039</v>
      </c>
      <c r="V39" s="230">
        <v>14.442891342096919</v>
      </c>
      <c r="W39" s="230">
        <v>10.86705597288708</v>
      </c>
      <c r="X39" s="230">
        <v>8.0302555142090277</v>
      </c>
      <c r="Y39" s="230">
        <v>4.2874677515157256</v>
      </c>
      <c r="DA39" s="71" t="s">
        <v>375</v>
      </c>
    </row>
    <row r="40" spans="1:105" ht="12" customHeight="1" x14ac:dyDescent="0.25">
      <c r="A40" s="60" t="s">
        <v>195</v>
      </c>
      <c r="B40" s="262">
        <v>44.116944696481383</v>
      </c>
      <c r="C40" s="262">
        <v>39.185396056800293</v>
      </c>
      <c r="D40" s="262">
        <v>38.810433078917683</v>
      </c>
      <c r="E40" s="262">
        <v>36.153713769435477</v>
      </c>
      <c r="F40" s="262">
        <v>43.178364265402038</v>
      </c>
      <c r="G40" s="262">
        <v>33.098463013641982</v>
      </c>
      <c r="H40" s="262">
        <v>41.191208051758117</v>
      </c>
      <c r="I40" s="262">
        <v>44.847619929696243</v>
      </c>
      <c r="J40" s="262">
        <v>39.903575715962639</v>
      </c>
      <c r="K40" s="262">
        <v>26.640637256142131</v>
      </c>
      <c r="L40" s="262">
        <v>40.751097338329089</v>
      </c>
      <c r="M40" s="262">
        <v>40.025351052038182</v>
      </c>
      <c r="N40" s="262">
        <v>39.682433805473188</v>
      </c>
      <c r="O40" s="262">
        <v>14.93897125756911</v>
      </c>
      <c r="P40" s="262">
        <v>2.821958550319176</v>
      </c>
      <c r="Q40" s="262">
        <v>4.3868734487644119</v>
      </c>
      <c r="R40" s="262">
        <v>1.9876339514339361</v>
      </c>
      <c r="S40" s="262">
        <v>2.3774090375853461</v>
      </c>
      <c r="T40" s="262">
        <v>2.4793421485141001</v>
      </c>
      <c r="U40" s="262">
        <v>2.0180125856050029</v>
      </c>
      <c r="V40" s="262">
        <v>1.419227446859666</v>
      </c>
      <c r="W40" s="262">
        <v>1.1856231226242591</v>
      </c>
      <c r="X40" s="262">
        <v>0.59624159926922604</v>
      </c>
      <c r="Y40" s="262">
        <v>0.207646885673436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0.14261192584328961</v>
      </c>
      <c r="D41" s="229">
        <v>0</v>
      </c>
      <c r="E41" s="229">
        <v>0.13721745300467891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8.1581763466504809E-2</v>
      </c>
      <c r="P41" s="229">
        <v>0</v>
      </c>
      <c r="Q41" s="229">
        <v>0</v>
      </c>
      <c r="R41" s="229">
        <v>0</v>
      </c>
      <c r="S41" s="229">
        <v>0.1412729870201897</v>
      </c>
      <c r="T41" s="229">
        <v>0.1505716835631041</v>
      </c>
      <c r="U41" s="229">
        <v>0.13080876568704569</v>
      </c>
      <c r="V41" s="229">
        <v>0.1072538427677453</v>
      </c>
      <c r="W41" s="229">
        <v>8.3526423457955454E-2</v>
      </c>
      <c r="X41" s="229">
        <v>7.0910584525486084E-2</v>
      </c>
      <c r="Y41" s="229">
        <v>2.805014710019119E-2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3.8618775043209673E-2</v>
      </c>
      <c r="C44" s="229">
        <v>4.5261465649399098E-2</v>
      </c>
      <c r="D44" s="229">
        <v>0</v>
      </c>
      <c r="E44" s="229">
        <v>0</v>
      </c>
      <c r="F44" s="229">
        <v>2.218816953097881E-2</v>
      </c>
      <c r="G44" s="229">
        <v>2.2009128395918089E-2</v>
      </c>
      <c r="H44" s="229">
        <v>0</v>
      </c>
      <c r="I44" s="229">
        <v>1.957001817335496E-2</v>
      </c>
      <c r="J44" s="229">
        <v>1.7361295524397431E-2</v>
      </c>
      <c r="K44" s="229">
        <v>2.3319863640874339E-2</v>
      </c>
      <c r="L44" s="229">
        <v>2.66442782009896E-2</v>
      </c>
      <c r="M44" s="229">
        <v>1.298321669513843E-2</v>
      </c>
      <c r="N44" s="229">
        <v>2.1490171230233619E-2</v>
      </c>
      <c r="O44" s="229">
        <v>2.6930359553036701E-2</v>
      </c>
      <c r="P44" s="229">
        <v>2.826011663193961E-2</v>
      </c>
      <c r="Q44" s="229">
        <v>2.5684007707740111E-2</v>
      </c>
      <c r="R44" s="229">
        <v>2.9351136422991999E-2</v>
      </c>
      <c r="S44" s="229">
        <v>4.8402482760587492E-2</v>
      </c>
      <c r="T44" s="229">
        <v>6.2501616947718636E-2</v>
      </c>
      <c r="U44" s="229">
        <v>2.6249519157069429E-2</v>
      </c>
      <c r="V44" s="229">
        <v>2.355069470788055E-2</v>
      </c>
      <c r="W44" s="229">
        <v>1.53692498122156E-2</v>
      </c>
      <c r="X44" s="229">
        <v>1.80908720646701E-2</v>
      </c>
      <c r="Y44" s="229">
        <v>1.4965087520397579E-2</v>
      </c>
      <c r="DA44" s="73" t="s">
        <v>380</v>
      </c>
    </row>
    <row r="45" spans="1:105" ht="12" customHeight="1" x14ac:dyDescent="0.25">
      <c r="A45" s="64" t="s">
        <v>32</v>
      </c>
      <c r="B45" s="229">
        <v>1.5928536148593371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2.8797678842359771</v>
      </c>
      <c r="C47" s="229">
        <v>3.8024205508107318</v>
      </c>
      <c r="D47" s="229">
        <v>4.2237615138045506</v>
      </c>
      <c r="E47" s="229">
        <v>3.3069132584186161</v>
      </c>
      <c r="F47" s="229">
        <v>0.96251108166429844</v>
      </c>
      <c r="G47" s="229">
        <v>1.029553419953037</v>
      </c>
      <c r="H47" s="229">
        <v>1.034513506796096</v>
      </c>
      <c r="I47" s="229">
        <v>0.86422163333025304</v>
      </c>
      <c r="J47" s="229">
        <v>0.71360089722815734</v>
      </c>
      <c r="K47" s="229">
        <v>0.26020357585029341</v>
      </c>
      <c r="L47" s="229">
        <v>0.33099956408724318</v>
      </c>
      <c r="M47" s="229">
        <v>0.3263901291167795</v>
      </c>
      <c r="N47" s="229">
        <v>0.6811608506179464</v>
      </c>
      <c r="O47" s="229">
        <v>0.97947921738066057</v>
      </c>
      <c r="P47" s="229">
        <v>0.74126154873079619</v>
      </c>
      <c r="Q47" s="229">
        <v>0.60359717891140963</v>
      </c>
      <c r="R47" s="229">
        <v>0.77684669014857244</v>
      </c>
      <c r="S47" s="229">
        <v>0.70400762964274921</v>
      </c>
      <c r="T47" s="229">
        <v>1.056349419791857</v>
      </c>
      <c r="U47" s="229">
        <v>0.82331571224253397</v>
      </c>
      <c r="V47" s="229">
        <v>0.70048839305239041</v>
      </c>
      <c r="W47" s="229">
        <v>0.3399185549035732</v>
      </c>
      <c r="X47" s="229">
        <v>0.32038189359670788</v>
      </c>
      <c r="Y47" s="229">
        <v>0.16463165105284719</v>
      </c>
      <c r="DA47" s="73" t="s">
        <v>383</v>
      </c>
    </row>
    <row r="48" spans="1:105" ht="12" customHeight="1" x14ac:dyDescent="0.25">
      <c r="A48" s="64" t="s">
        <v>36</v>
      </c>
      <c r="B48" s="229">
        <v>39.60570442234286</v>
      </c>
      <c r="C48" s="229">
        <v>35.195102114496883</v>
      </c>
      <c r="D48" s="229">
        <v>34.586671565113122</v>
      </c>
      <c r="E48" s="229">
        <v>32.709583058012193</v>
      </c>
      <c r="F48" s="229">
        <v>42.193665014206758</v>
      </c>
      <c r="G48" s="229">
        <v>32.046900465293021</v>
      </c>
      <c r="H48" s="229">
        <v>40.156694544962029</v>
      </c>
      <c r="I48" s="229">
        <v>43.963828278192629</v>
      </c>
      <c r="J48" s="229">
        <v>39.172613523210089</v>
      </c>
      <c r="K48" s="229">
        <v>26.357113816650958</v>
      </c>
      <c r="L48" s="229">
        <v>40.393453496040863</v>
      </c>
      <c r="M48" s="229">
        <v>39.685977706226261</v>
      </c>
      <c r="N48" s="229">
        <v>38.979782783625012</v>
      </c>
      <c r="O48" s="229">
        <v>13.85097991716891</v>
      </c>
      <c r="P48" s="229">
        <v>2.0524368849564398</v>
      </c>
      <c r="Q48" s="229">
        <v>3.7575922621452622</v>
      </c>
      <c r="R48" s="229">
        <v>1.1814361248623719</v>
      </c>
      <c r="S48" s="229">
        <v>1.4837259381618191</v>
      </c>
      <c r="T48" s="229">
        <v>1.2099194282114201</v>
      </c>
      <c r="U48" s="229">
        <v>1.0376385885183541</v>
      </c>
      <c r="V48" s="229">
        <v>0.5879345163316495</v>
      </c>
      <c r="W48" s="229">
        <v>0.74680889445051479</v>
      </c>
      <c r="X48" s="229">
        <v>0.18685824908236179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843.749329878053</v>
      </c>
      <c r="C52" s="279">
        <v>779.78664594310305</v>
      </c>
      <c r="D52" s="279">
        <v>856.30719220559456</v>
      </c>
      <c r="E52" s="279">
        <v>848.28037772428547</v>
      </c>
      <c r="F52" s="279">
        <v>861.15925460556923</v>
      </c>
      <c r="G52" s="279">
        <v>848.58944359870952</v>
      </c>
      <c r="H52" s="279">
        <v>856.49866165485685</v>
      </c>
      <c r="I52" s="279">
        <v>898.48450664255449</v>
      </c>
      <c r="J52" s="279">
        <v>821.35912611018421</v>
      </c>
      <c r="K52" s="279">
        <v>653.24676556981649</v>
      </c>
      <c r="L52" s="279">
        <v>812.65427576470199</v>
      </c>
      <c r="M52" s="279">
        <v>807.32341564868784</v>
      </c>
      <c r="N52" s="279">
        <v>761.52318385573153</v>
      </c>
      <c r="O52" s="279">
        <v>384.32571885931662</v>
      </c>
      <c r="P52" s="279">
        <v>503.00658236773359</v>
      </c>
      <c r="Q52" s="279">
        <v>774.74809220110524</v>
      </c>
      <c r="R52" s="279">
        <v>538.98840874869575</v>
      </c>
      <c r="S52" s="279">
        <v>827.69960223164423</v>
      </c>
      <c r="T52" s="279">
        <v>857.80735595746046</v>
      </c>
      <c r="U52" s="279">
        <v>735.24312925772051</v>
      </c>
      <c r="V52" s="279">
        <v>616.8928870350245</v>
      </c>
      <c r="W52" s="279">
        <v>450.85910760585199</v>
      </c>
      <c r="X52" s="279">
        <v>313.22063117465058</v>
      </c>
      <c r="Y52" s="279">
        <v>134.71215736801699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59.13934984502766</v>
      </c>
      <c r="C54" s="223">
        <f t="shared" si="2"/>
        <v>108.18166909774905</v>
      </c>
      <c r="D54" s="223">
        <f t="shared" si="2"/>
        <v>88.753392693903379</v>
      </c>
      <c r="E54" s="223">
        <f t="shared" si="2"/>
        <v>77.852573414033998</v>
      </c>
      <c r="F54" s="223">
        <f t="shared" si="2"/>
        <v>67.157738218960517</v>
      </c>
      <c r="G54" s="223">
        <f t="shared" si="2"/>
        <v>67.562829990614119</v>
      </c>
      <c r="H54" s="223">
        <f t="shared" si="2"/>
        <v>93.30204931573283</v>
      </c>
      <c r="I54" s="223">
        <f t="shared" si="2"/>
        <v>104.55478471630602</v>
      </c>
      <c r="J54" s="223">
        <f t="shared" si="2"/>
        <v>111.058165342617</v>
      </c>
      <c r="K54" s="223">
        <f t="shared" si="2"/>
        <v>26.829544244093224</v>
      </c>
      <c r="L54" s="223">
        <f t="shared" si="2"/>
        <v>18.52316152034706</v>
      </c>
      <c r="M54" s="223">
        <f t="shared" si="2"/>
        <v>34.759624329911027</v>
      </c>
      <c r="N54" s="223">
        <f t="shared" si="2"/>
        <v>10.461043980431839</v>
      </c>
      <c r="O54" s="223">
        <f t="shared" si="2"/>
        <v>28.6283559350289</v>
      </c>
      <c r="P54" s="223">
        <f t="shared" si="2"/>
        <v>17.758759040362833</v>
      </c>
      <c r="Q54" s="223">
        <f t="shared" si="2"/>
        <v>14.618766941280498</v>
      </c>
      <c r="R54" s="223">
        <f t="shared" si="2"/>
        <v>21.792749191864718</v>
      </c>
      <c r="S54" s="223">
        <f t="shared" si="2"/>
        <v>25.04262688136501</v>
      </c>
      <c r="T54" s="223">
        <f t="shared" si="2"/>
        <v>28.20638508031837</v>
      </c>
      <c r="U54" s="223">
        <f t="shared" si="2"/>
        <v>30.636110955779465</v>
      </c>
      <c r="V54" s="223">
        <f t="shared" si="2"/>
        <v>30.064377944909221</v>
      </c>
      <c r="W54" s="223">
        <f t="shared" si="2"/>
        <v>22.813531833357125</v>
      </c>
      <c r="X54" s="223">
        <f t="shared" si="2"/>
        <v>25.46871613015513</v>
      </c>
      <c r="Y54" s="223">
        <f t="shared" si="2"/>
        <v>23.969435218434832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7.4554994397915908E-2</v>
      </c>
      <c r="C59" s="260">
        <v>0.14286901704776681</v>
      </c>
      <c r="D59" s="260">
        <v>0.11470038156741651</v>
      </c>
      <c r="E59" s="260">
        <v>0.1005866857165811</v>
      </c>
      <c r="F59" s="260">
        <v>5.5880120996727158E-2</v>
      </c>
      <c r="G59" s="260">
        <v>5.9297884553419361E-2</v>
      </c>
      <c r="H59" s="260">
        <v>8.2223031147403883E-2</v>
      </c>
      <c r="I59" s="260">
        <v>8.6877549093460918E-2</v>
      </c>
      <c r="J59" s="260">
        <v>8.9259209484442423E-2</v>
      </c>
      <c r="K59" s="260">
        <v>1.852007315868448E-2</v>
      </c>
      <c r="L59" s="260">
        <v>1.2186880902323199E-2</v>
      </c>
      <c r="M59" s="260">
        <v>2.259216370962458E-2</v>
      </c>
      <c r="N59" s="260">
        <v>8.4357270423559266E-3</v>
      </c>
      <c r="O59" s="260">
        <v>3.4652947412126642E-2</v>
      </c>
      <c r="P59" s="260">
        <v>2.680160381818297E-2</v>
      </c>
      <c r="Q59" s="260">
        <v>1.7886121872022109E-2</v>
      </c>
      <c r="R59" s="260">
        <v>3.3452025534951982E-2</v>
      </c>
      <c r="S59" s="260">
        <v>3.1202531105642271E-2</v>
      </c>
      <c r="T59" s="260">
        <v>3.9136146223814387E-2</v>
      </c>
      <c r="U59" s="260">
        <v>4.1473567055401568E-2</v>
      </c>
      <c r="V59" s="260">
        <v>3.7217937906491742E-2</v>
      </c>
      <c r="W59" s="260">
        <v>2.5423568047784961E-2</v>
      </c>
      <c r="X59" s="260">
        <v>1.4880306055005101E-2</v>
      </c>
      <c r="Y59" s="260">
        <v>9.006697683631347E-3</v>
      </c>
      <c r="DA59" s="68" t="s">
        <v>393</v>
      </c>
    </row>
    <row r="60" spans="1:105" ht="12" customHeight="1" x14ac:dyDescent="0.25">
      <c r="A60" s="37" t="s">
        <v>159</v>
      </c>
      <c r="B60" s="226">
        <v>9.8658022159134047E-4</v>
      </c>
      <c r="C60" s="226">
        <v>1.680612139934594E-3</v>
      </c>
      <c r="D60" s="226">
        <v>0</v>
      </c>
      <c r="E60" s="226">
        <v>0</v>
      </c>
      <c r="F60" s="226">
        <v>1.2591434355027329E-3</v>
      </c>
      <c r="G60" s="226">
        <v>1.241100452647014E-3</v>
      </c>
      <c r="H60" s="226">
        <v>0</v>
      </c>
      <c r="I60" s="226">
        <v>1.9237511598157789E-3</v>
      </c>
      <c r="J60" s="226">
        <v>2.1200214313383671E-3</v>
      </c>
      <c r="K60" s="226">
        <v>1.523279985085653E-3</v>
      </c>
      <c r="L60" s="226">
        <v>9.0791621934912321E-4</v>
      </c>
      <c r="M60" s="226">
        <v>8.6429579893011668E-4</v>
      </c>
      <c r="N60" s="226">
        <v>2.5800178602872778E-4</v>
      </c>
      <c r="O60" s="226">
        <v>9.2727290634926488E-4</v>
      </c>
      <c r="P60" s="226">
        <v>9.8426916865018807E-4</v>
      </c>
      <c r="Q60" s="226">
        <v>7.3001911036095046E-4</v>
      </c>
      <c r="R60" s="226">
        <v>1.217883418611065E-3</v>
      </c>
      <c r="S60" s="226">
        <v>2.0072563473441788E-3</v>
      </c>
      <c r="T60" s="226">
        <v>2.1862360044093178E-3</v>
      </c>
      <c r="U60" s="226">
        <v>1.2814333175326261E-3</v>
      </c>
      <c r="V60" s="226">
        <v>1.210581456318907E-3</v>
      </c>
      <c r="W60" s="226">
        <v>1.0997877305606979E-3</v>
      </c>
      <c r="X60" s="226">
        <v>7.9533049756076832E-4</v>
      </c>
      <c r="Y60" s="226">
        <v>7.5049257673649565E-4</v>
      </c>
      <c r="DA60" s="69" t="s">
        <v>394</v>
      </c>
    </row>
    <row r="61" spans="1:105" ht="12" customHeight="1" x14ac:dyDescent="0.25">
      <c r="A61" s="37" t="s">
        <v>35</v>
      </c>
      <c r="B61" s="226">
        <v>7.3568414176324565E-2</v>
      </c>
      <c r="C61" s="226">
        <v>0.14118840490783219</v>
      </c>
      <c r="D61" s="226">
        <v>0.11470038156741651</v>
      </c>
      <c r="E61" s="226">
        <v>0.1005866857165811</v>
      </c>
      <c r="F61" s="226">
        <v>5.4620977561224422E-2</v>
      </c>
      <c r="G61" s="226">
        <v>5.8056784100772349E-2</v>
      </c>
      <c r="H61" s="226">
        <v>8.2223031147403883E-2</v>
      </c>
      <c r="I61" s="226">
        <v>8.4953797933645145E-2</v>
      </c>
      <c r="J61" s="226">
        <v>8.7139188053104055E-2</v>
      </c>
      <c r="K61" s="226">
        <v>1.6996793173598829E-2</v>
      </c>
      <c r="L61" s="226">
        <v>1.127896468297407E-2</v>
      </c>
      <c r="M61" s="226">
        <v>2.1727867910694459E-2</v>
      </c>
      <c r="N61" s="226">
        <v>8.1777252563271993E-3</v>
      </c>
      <c r="O61" s="226">
        <v>3.3725674505777382E-2</v>
      </c>
      <c r="P61" s="226">
        <v>2.5817334649532779E-2</v>
      </c>
      <c r="Q61" s="226">
        <v>1.7156102761661161E-2</v>
      </c>
      <c r="R61" s="226">
        <v>3.2234142116340923E-2</v>
      </c>
      <c r="S61" s="226">
        <v>2.9195274758298091E-2</v>
      </c>
      <c r="T61" s="226">
        <v>3.694991021940508E-2</v>
      </c>
      <c r="U61" s="226">
        <v>4.0192133737868938E-2</v>
      </c>
      <c r="V61" s="226">
        <v>3.6007356450172827E-2</v>
      </c>
      <c r="W61" s="226">
        <v>2.432378031722426E-2</v>
      </c>
      <c r="X61" s="226">
        <v>1.408497555744433E-2</v>
      </c>
      <c r="Y61" s="226">
        <v>8.2562051068948514E-3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20.76207827180675</v>
      </c>
      <c r="C65" s="261">
        <v>42.503325868982458</v>
      </c>
      <c r="D65" s="261">
        <v>35.407734242650847</v>
      </c>
      <c r="E65" s="261">
        <v>31.086144935544041</v>
      </c>
      <c r="F65" s="261">
        <v>36.271191192917406</v>
      </c>
      <c r="G65" s="261">
        <v>35.75078315404884</v>
      </c>
      <c r="H65" s="261">
        <v>47.958170639819997</v>
      </c>
      <c r="I65" s="261">
        <v>53.770376602863422</v>
      </c>
      <c r="J65" s="261">
        <v>58.751565245530337</v>
      </c>
      <c r="K65" s="261">
        <v>15.39892627632973</v>
      </c>
      <c r="L65" s="261">
        <v>10.492762234698491</v>
      </c>
      <c r="M65" s="261">
        <v>19.549851876606741</v>
      </c>
      <c r="N65" s="261">
        <v>5.399189714639923</v>
      </c>
      <c r="O65" s="261">
        <v>12.21050660030291</v>
      </c>
      <c r="P65" s="261">
        <v>3.7340554200562388</v>
      </c>
      <c r="Q65" s="261">
        <v>3.781971173102054</v>
      </c>
      <c r="R65" s="261">
        <v>4.0621993296075107</v>
      </c>
      <c r="S65" s="261">
        <v>4.7658960741325016</v>
      </c>
      <c r="T65" s="261">
        <v>4.9062276240407776</v>
      </c>
      <c r="U65" s="261">
        <v>5.5673275642371092</v>
      </c>
      <c r="V65" s="261">
        <v>5.3156394205136754</v>
      </c>
      <c r="W65" s="261">
        <v>4.9015243650732767</v>
      </c>
      <c r="X65" s="261">
        <v>4.9368589566884742</v>
      </c>
      <c r="Y65" s="261">
        <v>4.8264724919222939</v>
      </c>
      <c r="DA65" s="70" t="s">
        <v>399</v>
      </c>
    </row>
    <row r="66" spans="1:105" ht="12" customHeight="1" x14ac:dyDescent="0.25">
      <c r="A66" s="18" t="s">
        <v>28</v>
      </c>
      <c r="B66" s="230">
        <v>0</v>
      </c>
      <c r="C66" s="230">
        <v>0.15486612961956761</v>
      </c>
      <c r="D66" s="230">
        <v>0</v>
      </c>
      <c r="E66" s="230">
        <v>0.1179840516244773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6.6802033878852751E-2</v>
      </c>
      <c r="P66" s="230">
        <v>0</v>
      </c>
      <c r="Q66" s="230">
        <v>0</v>
      </c>
      <c r="R66" s="230">
        <v>0</v>
      </c>
      <c r="S66" s="230">
        <v>0.28908994387572889</v>
      </c>
      <c r="T66" s="230">
        <v>0.30566309346725618</v>
      </c>
      <c r="U66" s="230">
        <v>0.36563347273633179</v>
      </c>
      <c r="V66" s="230">
        <v>0.40849197619636152</v>
      </c>
      <c r="W66" s="230">
        <v>0.34984443052755648</v>
      </c>
      <c r="X66" s="230">
        <v>0.60550914816163626</v>
      </c>
      <c r="Y66" s="230">
        <v>0.70262611554993859</v>
      </c>
      <c r="DA66" s="71" t="s">
        <v>400</v>
      </c>
    </row>
    <row r="67" spans="1:105" ht="12" customHeight="1" x14ac:dyDescent="0.25">
      <c r="A67" s="18" t="s">
        <v>32</v>
      </c>
      <c r="B67" s="230">
        <v>0.75027693851583643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1.356448208212528</v>
      </c>
      <c r="C68" s="230">
        <v>4.1291508435068991</v>
      </c>
      <c r="D68" s="230">
        <v>3.853443863432894</v>
      </c>
      <c r="E68" s="230">
        <v>2.8433921199923922</v>
      </c>
      <c r="F68" s="230">
        <v>0.80895544106577222</v>
      </c>
      <c r="G68" s="230">
        <v>1.1127958634848849</v>
      </c>
      <c r="H68" s="230">
        <v>1.204465167076064</v>
      </c>
      <c r="I68" s="230">
        <v>1.0366170909559149</v>
      </c>
      <c r="J68" s="230">
        <v>1.051119297279965</v>
      </c>
      <c r="K68" s="230">
        <v>0.1505356690259427</v>
      </c>
      <c r="L68" s="230">
        <v>8.5282906577735768E-2</v>
      </c>
      <c r="M68" s="230">
        <v>0.15947265866588731</v>
      </c>
      <c r="N68" s="230">
        <v>9.2728924772644231E-2</v>
      </c>
      <c r="O68" s="230">
        <v>0.80203223223973696</v>
      </c>
      <c r="P68" s="230">
        <v>0.99076968019927214</v>
      </c>
      <c r="Q68" s="230">
        <v>0.52343223372006942</v>
      </c>
      <c r="R68" s="230">
        <v>1.611465963822855</v>
      </c>
      <c r="S68" s="230">
        <v>1.440625914651479</v>
      </c>
      <c r="T68" s="230">
        <v>2.144407393177612</v>
      </c>
      <c r="U68" s="230">
        <v>2.3013120064585699</v>
      </c>
      <c r="V68" s="230">
        <v>2.6679126882215298</v>
      </c>
      <c r="W68" s="230">
        <v>1.4237244735595589</v>
      </c>
      <c r="X68" s="230">
        <v>2.7357575568768699</v>
      </c>
      <c r="Y68" s="230">
        <v>4.123846376372355</v>
      </c>
      <c r="DA68" s="71" t="s">
        <v>402</v>
      </c>
    </row>
    <row r="69" spans="1:105" ht="12" customHeight="1" x14ac:dyDescent="0.25">
      <c r="A69" s="18" t="s">
        <v>36</v>
      </c>
      <c r="B69" s="230">
        <v>18.655353125078381</v>
      </c>
      <c r="C69" s="230">
        <v>38.219308895855988</v>
      </c>
      <c r="D69" s="230">
        <v>31.55429037921796</v>
      </c>
      <c r="E69" s="230">
        <v>28.124768763927172</v>
      </c>
      <c r="F69" s="230">
        <v>35.462235751851637</v>
      </c>
      <c r="G69" s="230">
        <v>34.637987290563963</v>
      </c>
      <c r="H69" s="230">
        <v>46.753705472743931</v>
      </c>
      <c r="I69" s="230">
        <v>52.733759511907508</v>
      </c>
      <c r="J69" s="230">
        <v>57.700445948250369</v>
      </c>
      <c r="K69" s="230">
        <v>15.24839060730379</v>
      </c>
      <c r="L69" s="230">
        <v>10.407479328120759</v>
      </c>
      <c r="M69" s="230">
        <v>19.390379217940851</v>
      </c>
      <c r="N69" s="230">
        <v>5.3064607898672786</v>
      </c>
      <c r="O69" s="230">
        <v>11.34167233418432</v>
      </c>
      <c r="P69" s="230">
        <v>2.743285739856967</v>
      </c>
      <c r="Q69" s="230">
        <v>3.2585389393819848</v>
      </c>
      <c r="R69" s="230">
        <v>2.4507333657846559</v>
      </c>
      <c r="S69" s="230">
        <v>3.0361802156052948</v>
      </c>
      <c r="T69" s="230">
        <v>2.456157137395909</v>
      </c>
      <c r="U69" s="230">
        <v>2.900382085042208</v>
      </c>
      <c r="V69" s="230">
        <v>2.239234756095783</v>
      </c>
      <c r="W69" s="230">
        <v>3.1279554609861608</v>
      </c>
      <c r="X69" s="230">
        <v>1.5955922516499681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25.61535842142505</v>
      </c>
      <c r="C72" s="261">
        <v>40.400458534786111</v>
      </c>
      <c r="D72" s="261">
        <v>32.434940095438897</v>
      </c>
      <c r="E72" s="261">
        <v>28.443873342291031</v>
      </c>
      <c r="F72" s="261">
        <v>15.80176414661204</v>
      </c>
      <c r="G72" s="261">
        <v>16.768238317899169</v>
      </c>
      <c r="H72" s="261">
        <v>23.25100451530712</v>
      </c>
      <c r="I72" s="261">
        <v>24.56720772832583</v>
      </c>
      <c r="J72" s="261">
        <v>25.240692951770889</v>
      </c>
      <c r="K72" s="261">
        <v>5.2371008296254864</v>
      </c>
      <c r="L72" s="261">
        <v>3.446202589873427</v>
      </c>
      <c r="M72" s="261">
        <v>6.388605395504495</v>
      </c>
      <c r="N72" s="261">
        <v>2.385452406882095</v>
      </c>
      <c r="O72" s="261">
        <v>9.7991502563755422</v>
      </c>
      <c r="P72" s="261">
        <v>7.578949628807508</v>
      </c>
      <c r="Q72" s="261">
        <v>5.0578322716195583</v>
      </c>
      <c r="R72" s="261">
        <v>9.4595539218806302</v>
      </c>
      <c r="S72" s="261">
        <v>10.049523800407689</v>
      </c>
      <c r="T72" s="261">
        <v>11.883618420345609</v>
      </c>
      <c r="U72" s="261">
        <v>12.84678634883922</v>
      </c>
      <c r="V72" s="261">
        <v>13.116359240168</v>
      </c>
      <c r="W72" s="261">
        <v>9.4255308336111856</v>
      </c>
      <c r="X72" s="261">
        <v>10.991170363545841</v>
      </c>
      <c r="Y72" s="261">
        <v>10.710202571924841</v>
      </c>
      <c r="DA72" s="70" t="s">
        <v>405</v>
      </c>
    </row>
    <row r="73" spans="1:105" ht="12" customHeight="1" x14ac:dyDescent="0.25">
      <c r="A73" s="60" t="s">
        <v>181</v>
      </c>
      <c r="B73" s="262">
        <v>25.61535842142505</v>
      </c>
      <c r="C73" s="262">
        <v>40.400458534786111</v>
      </c>
      <c r="D73" s="262">
        <v>32.434940095438897</v>
      </c>
      <c r="E73" s="262">
        <v>28.443873342291031</v>
      </c>
      <c r="F73" s="262">
        <v>15.80176414661204</v>
      </c>
      <c r="G73" s="262">
        <v>16.768238317899169</v>
      </c>
      <c r="H73" s="262">
        <v>23.25100451530712</v>
      </c>
      <c r="I73" s="262">
        <v>24.56720772832583</v>
      </c>
      <c r="J73" s="262">
        <v>25.240692951770889</v>
      </c>
      <c r="K73" s="262">
        <v>5.2371008296254864</v>
      </c>
      <c r="L73" s="262">
        <v>3.446202589873427</v>
      </c>
      <c r="M73" s="262">
        <v>6.388605395504495</v>
      </c>
      <c r="N73" s="262">
        <v>2.385452406882095</v>
      </c>
      <c r="O73" s="262">
        <v>9.7991502563755422</v>
      </c>
      <c r="P73" s="262">
        <v>7.578949628807508</v>
      </c>
      <c r="Q73" s="262">
        <v>5.0578322716195583</v>
      </c>
      <c r="R73" s="262">
        <v>9.4595539218806302</v>
      </c>
      <c r="S73" s="262">
        <v>10.049523800407689</v>
      </c>
      <c r="T73" s="262">
        <v>11.883618420345609</v>
      </c>
      <c r="U73" s="262">
        <v>12.84678634883922</v>
      </c>
      <c r="V73" s="262">
        <v>13.116359240168</v>
      </c>
      <c r="W73" s="262">
        <v>9.4255308336111856</v>
      </c>
      <c r="X73" s="262">
        <v>10.991170363545841</v>
      </c>
      <c r="Y73" s="262">
        <v>10.710202571924841</v>
      </c>
      <c r="DA73" s="72" t="s">
        <v>406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407</v>
      </c>
    </row>
    <row r="75" spans="1:105" ht="12" customHeight="1" x14ac:dyDescent="0.25">
      <c r="A75" s="59" t="s">
        <v>159</v>
      </c>
      <c r="B75" s="230">
        <v>0.21928199439944621</v>
      </c>
      <c r="C75" s="230">
        <v>0.47524300562510952</v>
      </c>
      <c r="D75" s="230">
        <v>0</v>
      </c>
      <c r="E75" s="230">
        <v>0</v>
      </c>
      <c r="F75" s="230">
        <v>0.35606020960001739</v>
      </c>
      <c r="G75" s="230">
        <v>0.35095802022565747</v>
      </c>
      <c r="H75" s="230">
        <v>0</v>
      </c>
      <c r="I75" s="230">
        <v>0.54399778600981785</v>
      </c>
      <c r="J75" s="230">
        <v>0.59949903554671624</v>
      </c>
      <c r="K75" s="230">
        <v>0.43075266524544531</v>
      </c>
      <c r="L75" s="230">
        <v>0.25674028092886192</v>
      </c>
      <c r="M75" s="230">
        <v>0.24440531129847101</v>
      </c>
      <c r="N75" s="230">
        <v>7.2957669015595014E-2</v>
      </c>
      <c r="O75" s="230">
        <v>0.26221395917401003</v>
      </c>
      <c r="P75" s="230">
        <v>0.27833134542967641</v>
      </c>
      <c r="Q75" s="230">
        <v>0.20643458887855501</v>
      </c>
      <c r="R75" s="230">
        <v>0.34439271418343509</v>
      </c>
      <c r="S75" s="230">
        <v>0.64648506776128445</v>
      </c>
      <c r="T75" s="230">
        <v>0.66384651939521466</v>
      </c>
      <c r="U75" s="230">
        <v>0.39693475192609029</v>
      </c>
      <c r="V75" s="230">
        <v>0.4266335580025496</v>
      </c>
      <c r="W75" s="230">
        <v>0.40773518277778742</v>
      </c>
      <c r="X75" s="230">
        <v>0.58746190849171276</v>
      </c>
      <c r="Y75" s="230">
        <v>0.8924389168942285</v>
      </c>
      <c r="DA75" s="71" t="s">
        <v>408</v>
      </c>
    </row>
    <row r="76" spans="1:105" ht="12" customHeight="1" x14ac:dyDescent="0.25">
      <c r="A76" s="59" t="s">
        <v>32</v>
      </c>
      <c r="B76" s="230">
        <v>9.044412130159925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16.351664296865671</v>
      </c>
      <c r="C77" s="230">
        <v>39.925215529161001</v>
      </c>
      <c r="D77" s="230">
        <v>32.434940095438897</v>
      </c>
      <c r="E77" s="230">
        <v>28.443873342291031</v>
      </c>
      <c r="F77" s="230">
        <v>15.44570393701202</v>
      </c>
      <c r="G77" s="230">
        <v>16.417280297673511</v>
      </c>
      <c r="H77" s="230">
        <v>23.25100451530712</v>
      </c>
      <c r="I77" s="230">
        <v>24.023209942316011</v>
      </c>
      <c r="J77" s="230">
        <v>24.641193916224172</v>
      </c>
      <c r="K77" s="230">
        <v>4.8063481643800401</v>
      </c>
      <c r="L77" s="230">
        <v>3.1894623089445662</v>
      </c>
      <c r="M77" s="230">
        <v>6.144200084206024</v>
      </c>
      <c r="N77" s="230">
        <v>2.3124947378664999</v>
      </c>
      <c r="O77" s="230">
        <v>9.5369362972015317</v>
      </c>
      <c r="P77" s="230">
        <v>7.3006182833778306</v>
      </c>
      <c r="Q77" s="230">
        <v>4.8513976827410037</v>
      </c>
      <c r="R77" s="230">
        <v>9.1151612076971951</v>
      </c>
      <c r="S77" s="230">
        <v>9.4030387326464062</v>
      </c>
      <c r="T77" s="230">
        <v>11.2197719009504</v>
      </c>
      <c r="U77" s="230">
        <v>12.449851596913129</v>
      </c>
      <c r="V77" s="230">
        <v>12.68972568216545</v>
      </c>
      <c r="W77" s="230">
        <v>9.0177956508333974</v>
      </c>
      <c r="X77" s="230">
        <v>10.403708455054129</v>
      </c>
      <c r="Y77" s="230">
        <v>9.8177636550306087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6.110891906822193</v>
      </c>
      <c r="C79" s="261">
        <f t="shared" si="3"/>
        <v>12.080494452000455</v>
      </c>
      <c r="D79" s="261">
        <f t="shared" si="3"/>
        <v>9.4172847696404318</v>
      </c>
      <c r="E79" s="261">
        <f t="shared" si="3"/>
        <v>8.3145327534117168</v>
      </c>
      <c r="F79" s="261">
        <f t="shared" si="3"/>
        <v>7.0229970404343298</v>
      </c>
      <c r="G79" s="261">
        <f t="shared" si="3"/>
        <v>6.0287902168475664</v>
      </c>
      <c r="H79" s="261">
        <f t="shared" si="3"/>
        <v>9.68033014950311</v>
      </c>
      <c r="I79" s="261">
        <f t="shared" si="3"/>
        <v>11.932808707825284</v>
      </c>
      <c r="J79" s="261">
        <f t="shared" si="3"/>
        <v>12.082585033479614</v>
      </c>
      <c r="K79" s="261">
        <f t="shared" si="3"/>
        <v>2.4601832112617341</v>
      </c>
      <c r="L79" s="261">
        <f t="shared" si="3"/>
        <v>1.991021217253381</v>
      </c>
      <c r="M79" s="261">
        <f t="shared" si="3"/>
        <v>3.845543087281539</v>
      </c>
      <c r="N79" s="261">
        <f t="shared" si="3"/>
        <v>1.1590581548086694</v>
      </c>
      <c r="O79" s="261">
        <f t="shared" si="3"/>
        <v>2.6496467406418853</v>
      </c>
      <c r="P79" s="261">
        <f t="shared" si="3"/>
        <v>1.3819536162563815</v>
      </c>
      <c r="Q79" s="261">
        <f t="shared" si="3"/>
        <v>1.0285441011129224</v>
      </c>
      <c r="R79" s="261">
        <f t="shared" si="3"/>
        <v>1.6368810548691788</v>
      </c>
      <c r="S79" s="261">
        <f t="shared" si="3"/>
        <v>1.748787533186777</v>
      </c>
      <c r="T79" s="261">
        <f t="shared" si="3"/>
        <v>2.0440145873925326</v>
      </c>
      <c r="U79" s="261">
        <f t="shared" si="3"/>
        <v>2.1893173386241633</v>
      </c>
      <c r="V79" s="261">
        <f t="shared" si="3"/>
        <v>2.1719991355990578</v>
      </c>
      <c r="W79" s="261">
        <f t="shared" si="3"/>
        <v>1.574093534042321</v>
      </c>
      <c r="X79" s="261">
        <f t="shared" si="3"/>
        <v>1.7788803969791422</v>
      </c>
      <c r="Y79" s="261">
        <f t="shared" si="3"/>
        <v>1.6914834146822337</v>
      </c>
      <c r="DA79" s="70"/>
    </row>
    <row r="80" spans="1:105" ht="12" customHeight="1" x14ac:dyDescent="0.25">
      <c r="A80" s="60" t="s">
        <v>190</v>
      </c>
      <c r="B80" s="262">
        <v>3.1880859789917149</v>
      </c>
      <c r="C80" s="262">
        <v>6.1092984281016331</v>
      </c>
      <c r="D80" s="262">
        <v>4.9047643449397453</v>
      </c>
      <c r="E80" s="262">
        <v>4.3012410502607814</v>
      </c>
      <c r="F80" s="262">
        <v>2.3895197322824342</v>
      </c>
      <c r="G80" s="262">
        <v>2.5356685471618809</v>
      </c>
      <c r="H80" s="262">
        <v>3.515982998431626</v>
      </c>
      <c r="I80" s="262">
        <v>3.7150173290304691</v>
      </c>
      <c r="J80" s="262">
        <v>3.8168607824506759</v>
      </c>
      <c r="K80" s="262">
        <v>0.79194675076996979</v>
      </c>
      <c r="L80" s="262">
        <v>0.52112973042386213</v>
      </c>
      <c r="M80" s="262">
        <v>0.96607559211020388</v>
      </c>
      <c r="N80" s="262">
        <v>0.36072463452680448</v>
      </c>
      <c r="O80" s="262">
        <v>1.4818132127500561</v>
      </c>
      <c r="P80" s="262">
        <v>1.146077711322697</v>
      </c>
      <c r="Q80" s="262">
        <v>0.76483802083586105</v>
      </c>
      <c r="R80" s="262">
        <v>1.4304599502435811</v>
      </c>
      <c r="S80" s="262">
        <v>1.5196743349864981</v>
      </c>
      <c r="T80" s="262">
        <v>1.7970234489557979</v>
      </c>
      <c r="U80" s="262">
        <v>1.94267229862114</v>
      </c>
      <c r="V80" s="262">
        <v>1.9834367181594901</v>
      </c>
      <c r="W80" s="262">
        <v>1.425315028447588</v>
      </c>
      <c r="X80" s="262">
        <v>1.6620687551650191</v>
      </c>
      <c r="Y80" s="262">
        <v>1.6195812154204039</v>
      </c>
      <c r="DA80" s="72" t="s">
        <v>412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413</v>
      </c>
    </row>
    <row r="82" spans="1:105" ht="12" customHeight="1" x14ac:dyDescent="0.25">
      <c r="A82" s="59" t="s">
        <v>159</v>
      </c>
      <c r="B82" s="230">
        <v>4.2187684366505912E-2</v>
      </c>
      <c r="C82" s="230">
        <v>7.18655543162178E-2</v>
      </c>
      <c r="D82" s="230">
        <v>0</v>
      </c>
      <c r="E82" s="230">
        <v>0</v>
      </c>
      <c r="F82" s="230">
        <v>5.3842905692417793E-2</v>
      </c>
      <c r="G82" s="230">
        <v>5.3071360055186589E-2</v>
      </c>
      <c r="H82" s="230">
        <v>0</v>
      </c>
      <c r="I82" s="230">
        <v>8.2262551948487278E-2</v>
      </c>
      <c r="J82" s="230">
        <v>9.0655369972111821E-2</v>
      </c>
      <c r="K82" s="230">
        <v>6.5137789919356925E-2</v>
      </c>
      <c r="L82" s="230">
        <v>3.8823890906053329E-2</v>
      </c>
      <c r="M82" s="230">
        <v>3.6958614785270141E-2</v>
      </c>
      <c r="N82" s="230">
        <v>1.103255232242363E-2</v>
      </c>
      <c r="O82" s="230">
        <v>3.965161254862392E-2</v>
      </c>
      <c r="P82" s="230">
        <v>4.2088860196000673E-2</v>
      </c>
      <c r="Q82" s="230">
        <v>3.1216737509443229E-2</v>
      </c>
      <c r="R82" s="230">
        <v>5.2078564048942767E-2</v>
      </c>
      <c r="S82" s="230">
        <v>9.7760529249055025E-2</v>
      </c>
      <c r="T82" s="230">
        <v>0.1003859026488496</v>
      </c>
      <c r="U82" s="230">
        <v>6.0023894380133787E-2</v>
      </c>
      <c r="V82" s="230">
        <v>6.4514904528525624E-2</v>
      </c>
      <c r="W82" s="230">
        <v>6.1657119784451417E-2</v>
      </c>
      <c r="X82" s="230">
        <v>8.8835133171267816E-2</v>
      </c>
      <c r="Y82" s="230">
        <v>0.13495331166759239</v>
      </c>
      <c r="DA82" s="71" t="s">
        <v>414</v>
      </c>
    </row>
    <row r="83" spans="1:105" ht="12" customHeight="1" x14ac:dyDescent="0.25">
      <c r="A83" s="59" t="s">
        <v>35</v>
      </c>
      <c r="B83" s="230">
        <v>3.145898294625209</v>
      </c>
      <c r="C83" s="230">
        <v>6.0374328737854146</v>
      </c>
      <c r="D83" s="230">
        <v>4.9047643449397453</v>
      </c>
      <c r="E83" s="230">
        <v>4.3012410502607814</v>
      </c>
      <c r="F83" s="230">
        <v>2.3356768265900159</v>
      </c>
      <c r="G83" s="230">
        <v>2.4825971871066952</v>
      </c>
      <c r="H83" s="230">
        <v>3.515982998431626</v>
      </c>
      <c r="I83" s="230">
        <v>3.6327547770819821</v>
      </c>
      <c r="J83" s="230">
        <v>3.726205412478564</v>
      </c>
      <c r="K83" s="230">
        <v>0.72680896085061286</v>
      </c>
      <c r="L83" s="230">
        <v>0.48230583951780881</v>
      </c>
      <c r="M83" s="230">
        <v>0.9291169773249337</v>
      </c>
      <c r="N83" s="230">
        <v>0.34969208220438092</v>
      </c>
      <c r="O83" s="230">
        <v>1.4421616002014319</v>
      </c>
      <c r="P83" s="230">
        <v>1.103988851126696</v>
      </c>
      <c r="Q83" s="230">
        <v>0.73362128332641785</v>
      </c>
      <c r="R83" s="230">
        <v>1.3783813861946379</v>
      </c>
      <c r="S83" s="230">
        <v>1.421913805737443</v>
      </c>
      <c r="T83" s="230">
        <v>1.696637546306949</v>
      </c>
      <c r="U83" s="230">
        <v>1.8826484042410061</v>
      </c>
      <c r="V83" s="230">
        <v>1.918921813630964</v>
      </c>
      <c r="W83" s="230">
        <v>1.3636579086631371</v>
      </c>
      <c r="X83" s="230">
        <v>1.5732336219937511</v>
      </c>
      <c r="Y83" s="230">
        <v>1.484627903752811</v>
      </c>
      <c r="DA83" s="71" t="s">
        <v>415</v>
      </c>
    </row>
    <row r="84" spans="1:105" ht="12" customHeight="1" x14ac:dyDescent="0.25">
      <c r="A84" s="60" t="s">
        <v>195</v>
      </c>
      <c r="B84" s="262">
        <v>2.9228059278304781</v>
      </c>
      <c r="C84" s="262">
        <v>5.9711960238988206</v>
      </c>
      <c r="D84" s="262">
        <v>4.5125204247006856</v>
      </c>
      <c r="E84" s="262">
        <v>4.0132917031509354</v>
      </c>
      <c r="F84" s="262">
        <v>4.6334773081518952</v>
      </c>
      <c r="G84" s="262">
        <v>3.493121669685685</v>
      </c>
      <c r="H84" s="262">
        <v>6.1643471510714836</v>
      </c>
      <c r="I84" s="262">
        <v>8.217791378794816</v>
      </c>
      <c r="J84" s="262">
        <v>8.2657242510289368</v>
      </c>
      <c r="K84" s="262">
        <v>1.6682364604917641</v>
      </c>
      <c r="L84" s="262">
        <v>1.469891486829519</v>
      </c>
      <c r="M84" s="262">
        <v>2.879467495171335</v>
      </c>
      <c r="N84" s="262">
        <v>0.79833352028186477</v>
      </c>
      <c r="O84" s="262">
        <v>1.167833527891829</v>
      </c>
      <c r="P84" s="262">
        <v>0.23587590493368449</v>
      </c>
      <c r="Q84" s="262">
        <v>0.26370608027706138</v>
      </c>
      <c r="R84" s="262">
        <v>0.20642110462559771</v>
      </c>
      <c r="S84" s="262">
        <v>0.22911319820027909</v>
      </c>
      <c r="T84" s="262">
        <v>0.24699113843673459</v>
      </c>
      <c r="U84" s="262">
        <v>0.2466450400030234</v>
      </c>
      <c r="V84" s="262">
        <v>0.18856241743956759</v>
      </c>
      <c r="W84" s="262">
        <v>0.14877850559473299</v>
      </c>
      <c r="X84" s="262">
        <v>0.1168116418141231</v>
      </c>
      <c r="Y84" s="262">
        <v>7.1902199261829808E-2</v>
      </c>
      <c r="DA84" s="72" t="s">
        <v>416</v>
      </c>
    </row>
    <row r="85" spans="1:105" ht="12" customHeight="1" x14ac:dyDescent="0.25">
      <c r="A85" s="64" t="s">
        <v>28</v>
      </c>
      <c r="B85" s="229">
        <v>0</v>
      </c>
      <c r="C85" s="229">
        <v>2.1731661543541361E-2</v>
      </c>
      <c r="D85" s="229">
        <v>0</v>
      </c>
      <c r="E85" s="229">
        <v>1.5232008229725501E-2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6.377542134466104E-3</v>
      </c>
      <c r="P85" s="229">
        <v>0</v>
      </c>
      <c r="Q85" s="229">
        <v>0</v>
      </c>
      <c r="R85" s="229">
        <v>0</v>
      </c>
      <c r="S85" s="229">
        <v>1.361461379333224E-2</v>
      </c>
      <c r="T85" s="229">
        <v>1.499989485592991E-2</v>
      </c>
      <c r="U85" s="229">
        <v>1.598767692321151E-2</v>
      </c>
      <c r="V85" s="229">
        <v>1.4250037171081489E-2</v>
      </c>
      <c r="W85" s="229">
        <v>1.048135467554113E-2</v>
      </c>
      <c r="X85" s="229">
        <v>1.389232453853158E-2</v>
      </c>
      <c r="Y85" s="229">
        <v>9.7129666047266888E-3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419</v>
      </c>
    </row>
    <row r="88" spans="1:105" ht="12" customHeight="1" x14ac:dyDescent="0.25">
      <c r="A88" s="64" t="s">
        <v>159</v>
      </c>
      <c r="B88" s="229">
        <v>2.5585449173420988E-3</v>
      </c>
      <c r="C88" s="229">
        <v>6.8970869486624153E-3</v>
      </c>
      <c r="D88" s="229">
        <v>0</v>
      </c>
      <c r="E88" s="229">
        <v>0</v>
      </c>
      <c r="F88" s="229">
        <v>2.3810160894306019E-3</v>
      </c>
      <c r="G88" s="229">
        <v>2.3227834869247138E-3</v>
      </c>
      <c r="H88" s="229">
        <v>0</v>
      </c>
      <c r="I88" s="229">
        <v>3.585972385601769E-3</v>
      </c>
      <c r="J88" s="229">
        <v>3.5962612089393822E-3</v>
      </c>
      <c r="K88" s="229">
        <v>1.4602896471792731E-3</v>
      </c>
      <c r="L88" s="229">
        <v>9.610587262276108E-4</v>
      </c>
      <c r="M88" s="229">
        <v>9.3402679736179857E-4</v>
      </c>
      <c r="N88" s="229">
        <v>4.3234051958088773E-4</v>
      </c>
      <c r="O88" s="229">
        <v>2.1052438124401279E-3</v>
      </c>
      <c r="P88" s="229">
        <v>2.3621468796330399E-3</v>
      </c>
      <c r="Q88" s="229">
        <v>1.543930792059124E-3</v>
      </c>
      <c r="R88" s="229">
        <v>3.0481940591121949E-3</v>
      </c>
      <c r="S88" s="229">
        <v>4.6645938712235454E-3</v>
      </c>
      <c r="T88" s="229">
        <v>6.2263877268030647E-3</v>
      </c>
      <c r="U88" s="229">
        <v>3.2082623016022999E-3</v>
      </c>
      <c r="V88" s="229">
        <v>3.1290093327361458E-3</v>
      </c>
      <c r="W88" s="229">
        <v>1.92861793561547E-3</v>
      </c>
      <c r="X88" s="229">
        <v>3.5442419152125742E-3</v>
      </c>
      <c r="Y88" s="229">
        <v>5.1819833530014929E-3</v>
      </c>
      <c r="DA88" s="73" t="s">
        <v>420</v>
      </c>
    </row>
    <row r="89" spans="1:105" ht="12" customHeight="1" x14ac:dyDescent="0.25">
      <c r="A89" s="64" t="s">
        <v>32</v>
      </c>
      <c r="B89" s="229">
        <v>0.1055286584260761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0.19078843062974071</v>
      </c>
      <c r="C91" s="229">
        <v>0.57942500928868235</v>
      </c>
      <c r="D91" s="229">
        <v>0.49110016529192668</v>
      </c>
      <c r="E91" s="229">
        <v>0.36708836131438138</v>
      </c>
      <c r="F91" s="229">
        <v>0.10328722107960429</v>
      </c>
      <c r="G91" s="229">
        <v>0.1086562647895363</v>
      </c>
      <c r="H91" s="229">
        <v>0.15481702746737711</v>
      </c>
      <c r="I91" s="229">
        <v>0.15835830527645639</v>
      </c>
      <c r="J91" s="229">
        <v>0.14781703483818959</v>
      </c>
      <c r="K91" s="229">
        <v>1.6293945531791441E-2</v>
      </c>
      <c r="L91" s="229">
        <v>1.1939149450547529E-2</v>
      </c>
      <c r="M91" s="229">
        <v>2.3480862574188049E-2</v>
      </c>
      <c r="N91" s="229">
        <v>1.3703633764444461E-2</v>
      </c>
      <c r="O91" s="229">
        <v>7.6569440439268679E-2</v>
      </c>
      <c r="P91" s="229">
        <v>6.1959003111383457E-2</v>
      </c>
      <c r="Q91" s="229">
        <v>3.6283756068197448E-2</v>
      </c>
      <c r="R91" s="229">
        <v>8.0677607559239584E-2</v>
      </c>
      <c r="S91" s="229">
        <v>6.7845893169764471E-2</v>
      </c>
      <c r="T91" s="229">
        <v>0.10523313449809291</v>
      </c>
      <c r="U91" s="229">
        <v>0.1006270913420977</v>
      </c>
      <c r="V91" s="229">
        <v>9.3068792514254012E-2</v>
      </c>
      <c r="W91" s="229">
        <v>4.2654848456849789E-2</v>
      </c>
      <c r="X91" s="229">
        <v>6.2767064633560771E-2</v>
      </c>
      <c r="Y91" s="229">
        <v>5.7007249304101622E-2</v>
      </c>
      <c r="DA91" s="73" t="s">
        <v>423</v>
      </c>
    </row>
    <row r="92" spans="1:105" ht="12" customHeight="1" x14ac:dyDescent="0.25">
      <c r="A92" s="64" t="s">
        <v>36</v>
      </c>
      <c r="B92" s="229">
        <v>2.623930293857319</v>
      </c>
      <c r="C92" s="229">
        <v>5.3631422661179347</v>
      </c>
      <c r="D92" s="229">
        <v>4.0214202594087594</v>
      </c>
      <c r="E92" s="229">
        <v>3.630971333606829</v>
      </c>
      <c r="F92" s="229">
        <v>4.52780907098286</v>
      </c>
      <c r="G92" s="229">
        <v>3.3821426214092241</v>
      </c>
      <c r="H92" s="229">
        <v>6.0095301236041063</v>
      </c>
      <c r="I92" s="229">
        <v>8.0558471011327573</v>
      </c>
      <c r="J92" s="229">
        <v>8.1143109549818089</v>
      </c>
      <c r="K92" s="229">
        <v>1.6504822253127931</v>
      </c>
      <c r="L92" s="229">
        <v>1.456991278652743</v>
      </c>
      <c r="M92" s="229">
        <v>2.8550526057997851</v>
      </c>
      <c r="N92" s="229">
        <v>0.78419754599783942</v>
      </c>
      <c r="O92" s="229">
        <v>1.082781301505654</v>
      </c>
      <c r="P92" s="229">
        <v>0.171554754942668</v>
      </c>
      <c r="Q92" s="229">
        <v>0.2258783934168048</v>
      </c>
      <c r="R92" s="229">
        <v>0.122695303007246</v>
      </c>
      <c r="S92" s="229">
        <v>0.1429880973659588</v>
      </c>
      <c r="T92" s="229">
        <v>0.1205317213559088</v>
      </c>
      <c r="U92" s="229">
        <v>0.1268220094361118</v>
      </c>
      <c r="V92" s="229">
        <v>7.8114578421495898E-2</v>
      </c>
      <c r="W92" s="229">
        <v>9.3713684526726557E-2</v>
      </c>
      <c r="X92" s="229">
        <v>3.6608010726818158E-2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6.5764662505757574</v>
      </c>
      <c r="C96" s="279">
        <v>13.054521224932261</v>
      </c>
      <c r="D96" s="279">
        <v>11.37873320460578</v>
      </c>
      <c r="E96" s="279">
        <v>9.9074356970706301</v>
      </c>
      <c r="F96" s="279">
        <v>8.0059057180000082</v>
      </c>
      <c r="G96" s="279">
        <v>8.9557204172651339</v>
      </c>
      <c r="H96" s="279">
        <v>12.330320979955211</v>
      </c>
      <c r="I96" s="279">
        <v>14.19751412819803</v>
      </c>
      <c r="J96" s="279">
        <v>14.89406290235172</v>
      </c>
      <c r="K96" s="279">
        <v>3.714813853717589</v>
      </c>
      <c r="L96" s="279">
        <v>2.580988597619438</v>
      </c>
      <c r="M96" s="279">
        <v>4.9530318068086272</v>
      </c>
      <c r="N96" s="279">
        <v>1.508907977058795</v>
      </c>
      <c r="O96" s="279">
        <v>3.934399390296436</v>
      </c>
      <c r="P96" s="279">
        <v>5.0369987714245221</v>
      </c>
      <c r="Q96" s="279">
        <v>4.7325332735739396</v>
      </c>
      <c r="R96" s="279">
        <v>6.6006628599724468</v>
      </c>
      <c r="S96" s="279">
        <v>8.447216942532398</v>
      </c>
      <c r="T96" s="279">
        <v>9.3333883023156385</v>
      </c>
      <c r="U96" s="279">
        <v>9.9912061370235659</v>
      </c>
      <c r="V96" s="279">
        <v>9.4231622107219941</v>
      </c>
      <c r="W96" s="279">
        <v>6.8869595325825577</v>
      </c>
      <c r="X96" s="279">
        <v>7.7469261068866651</v>
      </c>
      <c r="Y96" s="279">
        <v>6.7322700422218293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1</v>
      </c>
      <c r="D100" s="232">
        <f t="shared" si="4"/>
        <v>1</v>
      </c>
      <c r="E100" s="232">
        <f t="shared" si="4"/>
        <v>0.99999999999999978</v>
      </c>
      <c r="F100" s="232">
        <f t="shared" si="4"/>
        <v>1</v>
      </c>
      <c r="G100" s="232">
        <f t="shared" si="4"/>
        <v>0.99999999999999989</v>
      </c>
      <c r="H100" s="232">
        <f t="shared" si="4"/>
        <v>1</v>
      </c>
      <c r="I100" s="232">
        <f t="shared" si="4"/>
        <v>0.99999999999999989</v>
      </c>
      <c r="J100" s="232">
        <f t="shared" si="4"/>
        <v>1</v>
      </c>
      <c r="K100" s="232">
        <f t="shared" si="4"/>
        <v>1</v>
      </c>
      <c r="L100" s="232">
        <f t="shared" si="4"/>
        <v>0.99999999999999978</v>
      </c>
      <c r="M100" s="232">
        <f t="shared" si="4"/>
        <v>1</v>
      </c>
      <c r="N100" s="232">
        <f t="shared" si="4"/>
        <v>1</v>
      </c>
      <c r="O100" s="232">
        <f t="shared" si="4"/>
        <v>1</v>
      </c>
      <c r="P100" s="232">
        <f t="shared" si="4"/>
        <v>1</v>
      </c>
      <c r="Q100" s="232">
        <f t="shared" si="4"/>
        <v>1</v>
      </c>
      <c r="R100" s="232">
        <f t="shared" si="4"/>
        <v>1</v>
      </c>
      <c r="S100" s="232">
        <f t="shared" si="4"/>
        <v>1</v>
      </c>
      <c r="T100" s="232">
        <f t="shared" si="4"/>
        <v>1</v>
      </c>
      <c r="U100" s="232">
        <f t="shared" si="4"/>
        <v>1</v>
      </c>
      <c r="V100" s="232">
        <f t="shared" si="4"/>
        <v>1</v>
      </c>
      <c r="W100" s="232">
        <f t="shared" si="4"/>
        <v>1</v>
      </c>
      <c r="X100" s="232">
        <f t="shared" si="4"/>
        <v>1</v>
      </c>
      <c r="Y100" s="232">
        <f t="shared" si="4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3.862976757471559E-4</v>
      </c>
      <c r="C105" s="268">
        <f t="shared" si="9"/>
        <v>3.6736706363068856E-4</v>
      </c>
      <c r="D105" s="268">
        <f t="shared" si="9"/>
        <v>3.6504782066959897E-4</v>
      </c>
      <c r="E105" s="268">
        <f t="shared" si="9"/>
        <v>3.3683041811859979E-4</v>
      </c>
      <c r="F105" s="268">
        <f t="shared" si="9"/>
        <v>1.8889419572447959E-4</v>
      </c>
      <c r="G105" s="268">
        <f t="shared" si="9"/>
        <v>2.1120453866153174E-4</v>
      </c>
      <c r="H105" s="268">
        <f t="shared" si="9"/>
        <v>2.0678741994962227E-4</v>
      </c>
      <c r="I105" s="268">
        <f t="shared" si="9"/>
        <v>1.791950894669554E-4</v>
      </c>
      <c r="J105" s="268">
        <f t="shared" si="9"/>
        <v>1.7437634357720525E-4</v>
      </c>
      <c r="K105" s="268">
        <f t="shared" si="9"/>
        <v>1.5149826160303098E-4</v>
      </c>
      <c r="L105" s="268">
        <f t="shared" si="9"/>
        <v>1.4163272008740227E-4</v>
      </c>
      <c r="M105" s="268">
        <f t="shared" si="9"/>
        <v>1.3663506548498207E-4</v>
      </c>
      <c r="N105" s="268">
        <f t="shared" si="9"/>
        <v>1.8678766179862897E-4</v>
      </c>
      <c r="O105" s="268">
        <f t="shared" si="9"/>
        <v>3.4552149349388942E-4</v>
      </c>
      <c r="P105" s="268">
        <f t="shared" si="9"/>
        <v>3.3240465770305549E-4</v>
      </c>
      <c r="Q105" s="268">
        <f t="shared" si="9"/>
        <v>2.1123008209436757E-4</v>
      </c>
      <c r="R105" s="268">
        <f t="shared" si="9"/>
        <v>3.210646131763629E-4</v>
      </c>
      <c r="S105" s="268">
        <f t="shared" si="9"/>
        <v>2.232926162388352E-4</v>
      </c>
      <c r="T105" s="268">
        <f t="shared" si="9"/>
        <v>2.6177048636555914E-4</v>
      </c>
      <c r="U105" s="268">
        <f t="shared" si="9"/>
        <v>2.6007157308998742E-4</v>
      </c>
      <c r="V105" s="268">
        <f t="shared" si="9"/>
        <v>2.5008435804304695E-4</v>
      </c>
      <c r="W105" s="268">
        <f t="shared" si="9"/>
        <v>2.3608909029184741E-4</v>
      </c>
      <c r="X105" s="268">
        <f t="shared" si="9"/>
        <v>1.2768879740180606E-4</v>
      </c>
      <c r="Y105" s="268">
        <f t="shared" si="9"/>
        <v>9.5536816325638788E-5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0.16683756632202562</v>
      </c>
      <c r="C106" s="269">
        <f t="shared" si="10"/>
        <v>0.162310656610301</v>
      </c>
      <c r="D106" s="269">
        <f t="shared" si="10"/>
        <v>0.1645320283239898</v>
      </c>
      <c r="E106" s="269">
        <f t="shared" si="10"/>
        <v>0.153173279721766</v>
      </c>
      <c r="F106" s="269">
        <f t="shared" si="10"/>
        <v>0.18037974273958648</v>
      </c>
      <c r="G106" s="269">
        <f t="shared" si="10"/>
        <v>0.18099262939245045</v>
      </c>
      <c r="H106" s="269">
        <f t="shared" si="10"/>
        <v>0.17610702444626783</v>
      </c>
      <c r="I106" s="269">
        <f t="shared" si="10"/>
        <v>0.16277209058960607</v>
      </c>
      <c r="J106" s="269">
        <f t="shared" si="10"/>
        <v>0.16728522976580176</v>
      </c>
      <c r="K106" s="269">
        <f t="shared" si="10"/>
        <v>0.19014520323219827</v>
      </c>
      <c r="L106" s="269">
        <f t="shared" si="10"/>
        <v>0.18536142619433657</v>
      </c>
      <c r="M106" s="269">
        <f t="shared" si="10"/>
        <v>0.1794347029030581</v>
      </c>
      <c r="N106" s="269">
        <f t="shared" si="10"/>
        <v>0.17890917165614117</v>
      </c>
      <c r="O106" s="269">
        <f t="shared" si="10"/>
        <v>0.17094741262866159</v>
      </c>
      <c r="P106" s="269">
        <f t="shared" si="10"/>
        <v>5.7381900439418466E-2</v>
      </c>
      <c r="Q106" s="269">
        <f t="shared" si="10"/>
        <v>5.6529070144169871E-2</v>
      </c>
      <c r="R106" s="269">
        <f t="shared" si="10"/>
        <v>4.5257151094683541E-2</v>
      </c>
      <c r="S106" s="269">
        <f t="shared" si="10"/>
        <v>4.087652148412204E-2</v>
      </c>
      <c r="T106" s="269">
        <f t="shared" si="10"/>
        <v>3.7806038900914302E-2</v>
      </c>
      <c r="U106" s="269">
        <f t="shared" si="10"/>
        <v>4.0227272900433965E-2</v>
      </c>
      <c r="V106" s="269">
        <f t="shared" si="10"/>
        <v>4.0072258381675205E-2</v>
      </c>
      <c r="W106" s="269">
        <f t="shared" si="10"/>
        <v>5.2830490817613381E-2</v>
      </c>
      <c r="X106" s="269">
        <f t="shared" si="10"/>
        <v>4.1864561254220764E-2</v>
      </c>
      <c r="Y106" s="269">
        <f t="shared" si="10"/>
        <v>3.9332933718551968E-2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0.33314889213313897</v>
      </c>
      <c r="C107" s="269">
        <f t="shared" si="11"/>
        <v>0.34274378266489075</v>
      </c>
      <c r="D107" s="269">
        <f t="shared" si="11"/>
        <v>0.32861490483104017</v>
      </c>
      <c r="E107" s="269">
        <f t="shared" si="11"/>
        <v>0.35102151057961128</v>
      </c>
      <c r="F107" s="269">
        <f t="shared" si="11"/>
        <v>0.36685893965927746</v>
      </c>
      <c r="G107" s="269">
        <f t="shared" si="11"/>
        <v>0.35577605435046117</v>
      </c>
      <c r="H107" s="269">
        <f t="shared" si="11"/>
        <v>0.35409249126623471</v>
      </c>
      <c r="I107" s="269">
        <f t="shared" si="11"/>
        <v>0.35258880116084845</v>
      </c>
      <c r="J107" s="269">
        <f t="shared" si="11"/>
        <v>0.35918128219534318</v>
      </c>
      <c r="K107" s="269">
        <f t="shared" si="11"/>
        <v>0.34315907133666923</v>
      </c>
      <c r="L107" s="269">
        <f t="shared" si="11"/>
        <v>0.33923308696093513</v>
      </c>
      <c r="M107" s="269">
        <f t="shared" si="11"/>
        <v>0.33329191336781205</v>
      </c>
      <c r="N107" s="269">
        <f t="shared" si="11"/>
        <v>0.33383116228414828</v>
      </c>
      <c r="O107" s="269">
        <f t="shared" si="11"/>
        <v>0.35211414351726461</v>
      </c>
      <c r="P107" s="269">
        <f t="shared" si="11"/>
        <v>0.21020138446174844</v>
      </c>
      <c r="Q107" s="269">
        <f t="shared" si="11"/>
        <v>0.21064373465143263</v>
      </c>
      <c r="R107" s="269">
        <f t="shared" si="11"/>
        <v>0.20750767639171933</v>
      </c>
      <c r="S107" s="269">
        <f t="shared" si="11"/>
        <v>0.19051648594163076</v>
      </c>
      <c r="T107" s="269">
        <f t="shared" si="11"/>
        <v>0.18501222106355578</v>
      </c>
      <c r="U107" s="269">
        <f t="shared" si="11"/>
        <v>0.19145774323923173</v>
      </c>
      <c r="V107" s="269">
        <f t="shared" si="11"/>
        <v>0.19988043510489042</v>
      </c>
      <c r="W107" s="269">
        <f t="shared" si="11"/>
        <v>0.21844611662087868</v>
      </c>
      <c r="X107" s="269">
        <f t="shared" si="11"/>
        <v>0.22171759278904482</v>
      </c>
      <c r="Y107" s="269">
        <f t="shared" si="11"/>
        <v>0.24382942712074823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0.10891236323866087</v>
      </c>
      <c r="C108" s="269">
        <f t="shared" si="12"/>
        <v>8.5247145560387289E-2</v>
      </c>
      <c r="D108" s="269">
        <f t="shared" si="12"/>
        <v>8.4708967640080707E-2</v>
      </c>
      <c r="E108" s="269">
        <f t="shared" si="12"/>
        <v>7.8161148685305687E-2</v>
      </c>
      <c r="F108" s="269">
        <f t="shared" si="12"/>
        <v>4.3832701928404001E-2</v>
      </c>
      <c r="G108" s="269">
        <f t="shared" si="12"/>
        <v>4.9009793834958293E-2</v>
      </c>
      <c r="H108" s="269">
        <f t="shared" si="12"/>
        <v>4.798480602557155E-2</v>
      </c>
      <c r="I108" s="269">
        <f t="shared" si="12"/>
        <v>4.1582034395040074E-2</v>
      </c>
      <c r="J108" s="269">
        <f t="shared" si="12"/>
        <v>4.0463849416173821E-2</v>
      </c>
      <c r="K108" s="269">
        <f t="shared" si="12"/>
        <v>3.5155014255721019E-2</v>
      </c>
      <c r="L108" s="269">
        <f t="shared" si="12"/>
        <v>3.2865725593577054E-2</v>
      </c>
      <c r="M108" s="269">
        <f t="shared" si="12"/>
        <v>3.1706025033754047E-2</v>
      </c>
      <c r="N108" s="269">
        <f t="shared" si="12"/>
        <v>4.3343882918800571E-2</v>
      </c>
      <c r="O108" s="269">
        <f t="shared" si="12"/>
        <v>8.0177903699409026E-2</v>
      </c>
      <c r="P108" s="269">
        <f t="shared" si="12"/>
        <v>7.7134155577565977E-2</v>
      </c>
      <c r="Q108" s="269">
        <f t="shared" si="12"/>
        <v>4.901572116201789E-2</v>
      </c>
      <c r="R108" s="269">
        <f t="shared" si="12"/>
        <v>7.4502710023154312E-2</v>
      </c>
      <c r="S108" s="269">
        <f t="shared" si="12"/>
        <v>5.9014864169891497E-2</v>
      </c>
      <c r="T108" s="269">
        <f t="shared" si="12"/>
        <v>6.5226295189607209E-2</v>
      </c>
      <c r="U108" s="269">
        <f t="shared" si="12"/>
        <v>6.6106990700250529E-2</v>
      </c>
      <c r="V108" s="269">
        <f t="shared" si="12"/>
        <v>7.2323413594348088E-2</v>
      </c>
      <c r="W108" s="269">
        <f t="shared" si="12"/>
        <v>7.182516418824289E-2</v>
      </c>
      <c r="X108" s="269">
        <f t="shared" si="12"/>
        <v>7.7395598650695563E-2</v>
      </c>
      <c r="Y108" s="269">
        <f t="shared" si="12"/>
        <v>9.3225400047641238E-2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0.10891236323866087</v>
      </c>
      <c r="C109" s="270">
        <f t="shared" si="13"/>
        <v>8.5247145560387289E-2</v>
      </c>
      <c r="D109" s="270">
        <f t="shared" si="13"/>
        <v>8.4708967640080707E-2</v>
      </c>
      <c r="E109" s="270">
        <f t="shared" si="13"/>
        <v>7.8161148685305687E-2</v>
      </c>
      <c r="F109" s="270">
        <f t="shared" si="13"/>
        <v>4.3832701928404001E-2</v>
      </c>
      <c r="G109" s="270">
        <f t="shared" si="13"/>
        <v>4.9009793834958293E-2</v>
      </c>
      <c r="H109" s="270">
        <f t="shared" si="13"/>
        <v>4.798480602557155E-2</v>
      </c>
      <c r="I109" s="270">
        <f t="shared" si="13"/>
        <v>4.1582034395040074E-2</v>
      </c>
      <c r="J109" s="270">
        <f t="shared" si="13"/>
        <v>4.0463849416173821E-2</v>
      </c>
      <c r="K109" s="270">
        <f t="shared" si="13"/>
        <v>3.5155014255721019E-2</v>
      </c>
      <c r="L109" s="270">
        <f t="shared" si="13"/>
        <v>3.2865725593577054E-2</v>
      </c>
      <c r="M109" s="270">
        <f t="shared" si="13"/>
        <v>3.1706025033754047E-2</v>
      </c>
      <c r="N109" s="270">
        <f t="shared" si="13"/>
        <v>4.3343882918800571E-2</v>
      </c>
      <c r="O109" s="270">
        <f t="shared" si="13"/>
        <v>8.0177903699409026E-2</v>
      </c>
      <c r="P109" s="270">
        <f t="shared" si="13"/>
        <v>7.7134155577565977E-2</v>
      </c>
      <c r="Q109" s="270">
        <f t="shared" si="13"/>
        <v>4.901572116201789E-2</v>
      </c>
      <c r="R109" s="270">
        <f t="shared" si="13"/>
        <v>7.4502710023154312E-2</v>
      </c>
      <c r="S109" s="270">
        <f t="shared" si="13"/>
        <v>5.9014864169891497E-2</v>
      </c>
      <c r="T109" s="270">
        <f t="shared" si="13"/>
        <v>6.5226295189607209E-2</v>
      </c>
      <c r="U109" s="270">
        <f t="shared" si="13"/>
        <v>6.6106990700250529E-2</v>
      </c>
      <c r="V109" s="270">
        <f t="shared" si="13"/>
        <v>7.2323413594348088E-2</v>
      </c>
      <c r="W109" s="270">
        <f t="shared" si="13"/>
        <v>7.182516418824289E-2</v>
      </c>
      <c r="X109" s="270">
        <f t="shared" si="13"/>
        <v>7.7395598650695563E-2</v>
      </c>
      <c r="Y109" s="270">
        <f t="shared" si="13"/>
        <v>9.3225400047641238E-2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3.8503482812873621E-2</v>
      </c>
      <c r="C111" s="269">
        <f t="shared" si="15"/>
        <v>3.7774343971881813E-2</v>
      </c>
      <c r="D111" s="269">
        <f t="shared" si="15"/>
        <v>3.6446905514860739E-2</v>
      </c>
      <c r="E111" s="269">
        <f t="shared" si="15"/>
        <v>3.3857798383184895E-2</v>
      </c>
      <c r="F111" s="269">
        <f t="shared" si="15"/>
        <v>2.8869138304029287E-2</v>
      </c>
      <c r="G111" s="269">
        <f t="shared" si="15"/>
        <v>2.6112249019614495E-2</v>
      </c>
      <c r="H111" s="269">
        <f t="shared" si="15"/>
        <v>2.9605395086381048E-2</v>
      </c>
      <c r="I111" s="269">
        <f t="shared" si="15"/>
        <v>2.9930314665999352E-2</v>
      </c>
      <c r="J111" s="269">
        <f t="shared" si="15"/>
        <v>2.8704134155711863E-2</v>
      </c>
      <c r="K111" s="269">
        <f t="shared" si="15"/>
        <v>2.4472732449719259E-2</v>
      </c>
      <c r="L111" s="269">
        <f t="shared" si="15"/>
        <v>2.813824309571103E-2</v>
      </c>
      <c r="M111" s="269">
        <f t="shared" si="15"/>
        <v>2.8282128090238428E-2</v>
      </c>
      <c r="N111" s="269">
        <f t="shared" si="15"/>
        <v>3.1209079111788173E-2</v>
      </c>
      <c r="O111" s="269">
        <f t="shared" si="15"/>
        <v>3.2127203578279605E-2</v>
      </c>
      <c r="P111" s="269">
        <f t="shared" si="15"/>
        <v>2.0842501638600238E-2</v>
      </c>
      <c r="Q111" s="269">
        <f t="shared" si="15"/>
        <v>1.4771090541854793E-2</v>
      </c>
      <c r="R111" s="269">
        <f t="shared" si="15"/>
        <v>1.9104567237695508E-2</v>
      </c>
      <c r="S111" s="269">
        <f t="shared" si="15"/>
        <v>1.5218492908147785E-2</v>
      </c>
      <c r="T111" s="269">
        <f t="shared" si="15"/>
        <v>1.6625574946295397E-2</v>
      </c>
      <c r="U111" s="269">
        <f t="shared" si="15"/>
        <v>1.669476351782084E-2</v>
      </c>
      <c r="V111" s="269">
        <f t="shared" si="15"/>
        <v>1.7747775652845302E-2</v>
      </c>
      <c r="W111" s="269">
        <f t="shared" si="15"/>
        <v>1.7775425798936813E-2</v>
      </c>
      <c r="X111" s="269">
        <f t="shared" si="15"/>
        <v>1.8562554529789485E-2</v>
      </c>
      <c r="Y111" s="269">
        <f t="shared" si="15"/>
        <v>2.181840420641399E-2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2.0087479138852102E-2</v>
      </c>
      <c r="C112" s="270">
        <f t="shared" si="16"/>
        <v>1.9103087308795813E-2</v>
      </c>
      <c r="D112" s="270">
        <f t="shared" si="16"/>
        <v>1.8982486674819148E-2</v>
      </c>
      <c r="E112" s="270">
        <f t="shared" si="16"/>
        <v>1.7515181742167197E-2</v>
      </c>
      <c r="F112" s="270">
        <f t="shared" si="16"/>
        <v>9.8224981776729378E-3</v>
      </c>
      <c r="G112" s="270">
        <f t="shared" si="16"/>
        <v>1.0982636010399652E-2</v>
      </c>
      <c r="H112" s="270">
        <f t="shared" si="16"/>
        <v>1.0752945837380359E-2</v>
      </c>
      <c r="I112" s="270">
        <f t="shared" si="16"/>
        <v>9.3181446522816805E-3</v>
      </c>
      <c r="J112" s="270">
        <f t="shared" si="16"/>
        <v>9.0675698660146725E-3</v>
      </c>
      <c r="K112" s="270">
        <f t="shared" si="16"/>
        <v>7.8779096033576093E-3</v>
      </c>
      <c r="L112" s="270">
        <f t="shared" si="16"/>
        <v>7.3649014445449175E-3</v>
      </c>
      <c r="M112" s="270">
        <f t="shared" si="16"/>
        <v>7.1050234052190721E-3</v>
      </c>
      <c r="N112" s="270">
        <f t="shared" si="16"/>
        <v>9.712958413528712E-3</v>
      </c>
      <c r="O112" s="270">
        <f t="shared" si="16"/>
        <v>1.7967117661682248E-2</v>
      </c>
      <c r="P112" s="270">
        <f t="shared" si="16"/>
        <v>1.7285042200558896E-2</v>
      </c>
      <c r="Q112" s="270">
        <f t="shared" si="16"/>
        <v>1.0983964268907119E-2</v>
      </c>
      <c r="R112" s="270">
        <f t="shared" si="16"/>
        <v>1.6695359885170874E-2</v>
      </c>
      <c r="S112" s="270">
        <f t="shared" si="16"/>
        <v>1.3224678613497501E-2</v>
      </c>
      <c r="T112" s="270">
        <f t="shared" si="16"/>
        <v>1.4616602158880471E-2</v>
      </c>
      <c r="U112" s="270">
        <f t="shared" si="16"/>
        <v>1.481395777849316E-2</v>
      </c>
      <c r="V112" s="270">
        <f t="shared" si="16"/>
        <v>1.6206999956195407E-2</v>
      </c>
      <c r="W112" s="270">
        <f t="shared" si="16"/>
        <v>1.6095346928474485E-2</v>
      </c>
      <c r="X112" s="270">
        <f t="shared" si="16"/>
        <v>1.7343629145839503E-2</v>
      </c>
      <c r="Y112" s="270">
        <f t="shared" si="16"/>
        <v>2.0890939453755187E-2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1.8416003674021523E-2</v>
      </c>
      <c r="C113" s="270">
        <f t="shared" si="17"/>
        <v>1.8671256663086E-2</v>
      </c>
      <c r="D113" s="270">
        <f t="shared" si="17"/>
        <v>1.7464418840041591E-2</v>
      </c>
      <c r="E113" s="270">
        <f t="shared" si="17"/>
        <v>1.6342616641017695E-2</v>
      </c>
      <c r="F113" s="270">
        <f t="shared" si="17"/>
        <v>1.9046640126356349E-2</v>
      </c>
      <c r="G113" s="270">
        <f t="shared" si="17"/>
        <v>1.5129613009214841E-2</v>
      </c>
      <c r="H113" s="270">
        <f t="shared" si="17"/>
        <v>1.8852449249000692E-2</v>
      </c>
      <c r="I113" s="270">
        <f t="shared" si="17"/>
        <v>2.0612170013717672E-2</v>
      </c>
      <c r="J113" s="270">
        <f t="shared" si="17"/>
        <v>1.9636564289697189E-2</v>
      </c>
      <c r="K113" s="270">
        <f t="shared" si="17"/>
        <v>1.6594822846361653E-2</v>
      </c>
      <c r="L113" s="270">
        <f t="shared" si="17"/>
        <v>2.0773341651166111E-2</v>
      </c>
      <c r="M113" s="270">
        <f t="shared" si="17"/>
        <v>2.1177104685019356E-2</v>
      </c>
      <c r="N113" s="270">
        <f t="shared" si="17"/>
        <v>2.1496120698259461E-2</v>
      </c>
      <c r="O113" s="270">
        <f t="shared" si="17"/>
        <v>1.4160085916597356E-2</v>
      </c>
      <c r="P113" s="270">
        <f t="shared" si="17"/>
        <v>3.5574594380413421E-3</v>
      </c>
      <c r="Q113" s="270">
        <f t="shared" si="17"/>
        <v>3.7871262729476736E-3</v>
      </c>
      <c r="R113" s="270">
        <f t="shared" si="17"/>
        <v>2.4092073525246358E-3</v>
      </c>
      <c r="S113" s="270">
        <f t="shared" si="17"/>
        <v>1.9938142946502825E-3</v>
      </c>
      <c r="T113" s="270">
        <f t="shared" si="17"/>
        <v>2.0089727874149279E-3</v>
      </c>
      <c r="U113" s="270">
        <f t="shared" si="17"/>
        <v>1.8808057393276819E-3</v>
      </c>
      <c r="V113" s="270">
        <f t="shared" si="17"/>
        <v>1.5407756966498943E-3</v>
      </c>
      <c r="W113" s="270">
        <f t="shared" si="17"/>
        <v>1.6800788704623289E-3</v>
      </c>
      <c r="X113" s="270">
        <f t="shared" si="17"/>
        <v>1.2189253839499814E-3</v>
      </c>
      <c r="Y113" s="270">
        <f t="shared" si="17"/>
        <v>9.2746475265880195E-4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0.35221139781755373</v>
      </c>
      <c r="C115" s="281">
        <f t="shared" si="19"/>
        <v>0.37155670412890857</v>
      </c>
      <c r="D115" s="281">
        <f t="shared" si="19"/>
        <v>0.38533214586935888</v>
      </c>
      <c r="E115" s="281">
        <f t="shared" si="19"/>
        <v>0.38344943221201339</v>
      </c>
      <c r="F115" s="281">
        <f t="shared" si="19"/>
        <v>0.37987058317297828</v>
      </c>
      <c r="G115" s="281">
        <f t="shared" si="19"/>
        <v>0.38789806886385392</v>
      </c>
      <c r="H115" s="281">
        <f t="shared" si="19"/>
        <v>0.39200349575559529</v>
      </c>
      <c r="I115" s="281">
        <f t="shared" si="19"/>
        <v>0.41294756409903899</v>
      </c>
      <c r="J115" s="281">
        <f t="shared" si="19"/>
        <v>0.40419112812339214</v>
      </c>
      <c r="K115" s="281">
        <f t="shared" si="19"/>
        <v>0.40691648046408913</v>
      </c>
      <c r="L115" s="281">
        <f t="shared" si="19"/>
        <v>0.41425988543535269</v>
      </c>
      <c r="M115" s="281">
        <f t="shared" si="19"/>
        <v>0.42714859553965234</v>
      </c>
      <c r="N115" s="281">
        <f t="shared" si="19"/>
        <v>0.41251991636732316</v>
      </c>
      <c r="O115" s="281">
        <f t="shared" si="19"/>
        <v>0.36428781508289132</v>
      </c>
      <c r="P115" s="281">
        <f t="shared" si="19"/>
        <v>0.63410765322496376</v>
      </c>
      <c r="Q115" s="281">
        <f t="shared" si="19"/>
        <v>0.66882915341843052</v>
      </c>
      <c r="R115" s="281">
        <f t="shared" si="19"/>
        <v>0.65330683063957096</v>
      </c>
      <c r="S115" s="281">
        <f t="shared" si="19"/>
        <v>0.69415034287996913</v>
      </c>
      <c r="T115" s="281">
        <f t="shared" si="19"/>
        <v>0.69506809941326175</v>
      </c>
      <c r="U115" s="281">
        <f t="shared" si="19"/>
        <v>0.68525315806917286</v>
      </c>
      <c r="V115" s="281">
        <f t="shared" si="19"/>
        <v>0.66972603290819799</v>
      </c>
      <c r="W115" s="281">
        <f t="shared" si="19"/>
        <v>0.63888671348403636</v>
      </c>
      <c r="X115" s="281">
        <f t="shared" si="19"/>
        <v>0.64033200397884749</v>
      </c>
      <c r="Y115" s="281">
        <f t="shared" si="19"/>
        <v>0.60169829809031894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1.0000000000000002</v>
      </c>
      <c r="C117" s="232">
        <f t="shared" si="20"/>
        <v>1</v>
      </c>
      <c r="D117" s="232">
        <f t="shared" si="20"/>
        <v>0.99999999999999989</v>
      </c>
      <c r="E117" s="232">
        <f t="shared" si="20"/>
        <v>1</v>
      </c>
      <c r="F117" s="232">
        <f t="shared" si="20"/>
        <v>0.99999999999999989</v>
      </c>
      <c r="G117" s="232">
        <f t="shared" si="20"/>
        <v>1.0000000000000002</v>
      </c>
      <c r="H117" s="232">
        <f t="shared" si="20"/>
        <v>1</v>
      </c>
      <c r="I117" s="232">
        <f t="shared" si="20"/>
        <v>1.0000000000000002</v>
      </c>
      <c r="J117" s="232">
        <f t="shared" si="20"/>
        <v>1</v>
      </c>
      <c r="K117" s="232">
        <f t="shared" si="20"/>
        <v>1</v>
      </c>
      <c r="L117" s="232">
        <f t="shared" si="20"/>
        <v>1</v>
      </c>
      <c r="M117" s="232">
        <f t="shared" si="20"/>
        <v>1</v>
      </c>
      <c r="N117" s="232">
        <f t="shared" si="20"/>
        <v>0.99999999999999989</v>
      </c>
      <c r="O117" s="232">
        <f t="shared" si="20"/>
        <v>1</v>
      </c>
      <c r="P117" s="232">
        <f t="shared" si="20"/>
        <v>1</v>
      </c>
      <c r="Q117" s="232">
        <f t="shared" si="20"/>
        <v>0.99999999999999978</v>
      </c>
      <c r="R117" s="232">
        <f t="shared" si="20"/>
        <v>0.99999999999999989</v>
      </c>
      <c r="S117" s="232">
        <f t="shared" si="20"/>
        <v>0.99999999999999989</v>
      </c>
      <c r="T117" s="232">
        <f t="shared" si="20"/>
        <v>1</v>
      </c>
      <c r="U117" s="232">
        <f t="shared" si="20"/>
        <v>0.99999999999999989</v>
      </c>
      <c r="V117" s="232">
        <f t="shared" si="20"/>
        <v>1</v>
      </c>
      <c r="W117" s="232">
        <f t="shared" si="20"/>
        <v>1</v>
      </c>
      <c r="X117" s="232">
        <f t="shared" si="20"/>
        <v>1</v>
      </c>
      <c r="Y117" s="232">
        <f t="shared" si="20"/>
        <v>0.99999999999999989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1.2606664529333572E-3</v>
      </c>
      <c r="C122" s="268">
        <f t="shared" si="25"/>
        <v>1.320639792668345E-3</v>
      </c>
      <c r="D122" s="268">
        <f t="shared" si="25"/>
        <v>1.2923492622191949E-3</v>
      </c>
      <c r="E122" s="268">
        <f t="shared" si="25"/>
        <v>1.292014911076131E-3</v>
      </c>
      <c r="F122" s="268">
        <f t="shared" si="25"/>
        <v>8.3207270641748072E-4</v>
      </c>
      <c r="G122" s="268">
        <f t="shared" si="25"/>
        <v>8.7767023023838802E-4</v>
      </c>
      <c r="H122" s="268">
        <f t="shared" si="25"/>
        <v>8.8125643274096044E-4</v>
      </c>
      <c r="I122" s="268">
        <f t="shared" si="25"/>
        <v>8.309284871963567E-4</v>
      </c>
      <c r="J122" s="268">
        <f t="shared" si="25"/>
        <v>8.0371586554735263E-4</v>
      </c>
      <c r="K122" s="268">
        <f t="shared" si="25"/>
        <v>6.9028653599890533E-4</v>
      </c>
      <c r="L122" s="268">
        <f t="shared" si="25"/>
        <v>6.5792661198447837E-4</v>
      </c>
      <c r="M122" s="268">
        <f t="shared" si="25"/>
        <v>6.4995419671966313E-4</v>
      </c>
      <c r="N122" s="268">
        <f t="shared" si="25"/>
        <v>8.0639437690306832E-4</v>
      </c>
      <c r="O122" s="268">
        <f t="shared" si="25"/>
        <v>1.2104414060929783E-3</v>
      </c>
      <c r="P122" s="268">
        <f t="shared" si="25"/>
        <v>1.509204768039658E-3</v>
      </c>
      <c r="Q122" s="268">
        <f t="shared" si="25"/>
        <v>1.2235041398406352E-3</v>
      </c>
      <c r="R122" s="268">
        <f t="shared" si="25"/>
        <v>1.5350071365681434E-3</v>
      </c>
      <c r="S122" s="268">
        <f t="shared" si="25"/>
        <v>1.245976760084264E-3</v>
      </c>
      <c r="T122" s="268">
        <f t="shared" si="25"/>
        <v>1.3874924458548395E-3</v>
      </c>
      <c r="U122" s="268">
        <f t="shared" si="25"/>
        <v>1.3537477754687929E-3</v>
      </c>
      <c r="V122" s="268">
        <f t="shared" si="25"/>
        <v>1.2379413927901951E-3</v>
      </c>
      <c r="W122" s="268">
        <f t="shared" si="25"/>
        <v>1.1144073716201862E-3</v>
      </c>
      <c r="X122" s="268">
        <f t="shared" si="25"/>
        <v>5.8425819263762258E-4</v>
      </c>
      <c r="Y122" s="268">
        <f t="shared" si="25"/>
        <v>3.7575760970389149E-4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0.3510704518431968</v>
      </c>
      <c r="C123" s="269">
        <f t="shared" si="26"/>
        <v>0.39288842761871223</v>
      </c>
      <c r="D123" s="269">
        <f t="shared" si="26"/>
        <v>0.39894513514279512</v>
      </c>
      <c r="E123" s="269">
        <f t="shared" si="26"/>
        <v>0.39929502099079406</v>
      </c>
      <c r="F123" s="269">
        <f t="shared" si="26"/>
        <v>0.54008952884415384</v>
      </c>
      <c r="G123" s="269">
        <f t="shared" si="26"/>
        <v>0.52914869254315378</v>
      </c>
      <c r="H123" s="269">
        <f t="shared" si="26"/>
        <v>0.51400983141892431</v>
      </c>
      <c r="I123" s="269">
        <f t="shared" si="26"/>
        <v>0.51427944449181739</v>
      </c>
      <c r="J123" s="269">
        <f t="shared" si="26"/>
        <v>0.52901616971863707</v>
      </c>
      <c r="K123" s="269">
        <f t="shared" si="26"/>
        <v>0.57395407600783033</v>
      </c>
      <c r="L123" s="269">
        <f t="shared" si="26"/>
        <v>0.56646713484480227</v>
      </c>
      <c r="M123" s="269">
        <f t="shared" si="26"/>
        <v>0.56242989541701938</v>
      </c>
      <c r="N123" s="269">
        <f t="shared" si="26"/>
        <v>0.51612341222726044</v>
      </c>
      <c r="O123" s="269">
        <f t="shared" si="26"/>
        <v>0.4265179121013532</v>
      </c>
      <c r="P123" s="269">
        <f t="shared" si="26"/>
        <v>0.21026556031135538</v>
      </c>
      <c r="Q123" s="269">
        <f t="shared" si="26"/>
        <v>0.25870657821505572</v>
      </c>
      <c r="R123" s="269">
        <f t="shared" si="26"/>
        <v>0.18640141699625207</v>
      </c>
      <c r="S123" s="269">
        <f t="shared" si="26"/>
        <v>0.19031134779550429</v>
      </c>
      <c r="T123" s="269">
        <f t="shared" si="26"/>
        <v>0.17394031918908343</v>
      </c>
      <c r="U123" s="269">
        <f t="shared" si="26"/>
        <v>0.18172435699404071</v>
      </c>
      <c r="V123" s="269">
        <f t="shared" si="26"/>
        <v>0.17680856162246886</v>
      </c>
      <c r="W123" s="269">
        <f t="shared" si="26"/>
        <v>0.21485162406578556</v>
      </c>
      <c r="X123" s="269">
        <f t="shared" si="26"/>
        <v>0.19384011865612655</v>
      </c>
      <c r="Y123" s="269">
        <f t="shared" si="26"/>
        <v>0.20135945832425231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0.43313561086736818</v>
      </c>
      <c r="C125" s="269">
        <f t="shared" si="28"/>
        <v>0.37345013135526423</v>
      </c>
      <c r="D125" s="269">
        <f t="shared" si="28"/>
        <v>0.36545014349256427</v>
      </c>
      <c r="E125" s="269">
        <f t="shared" si="28"/>
        <v>0.36535559577486787</v>
      </c>
      <c r="F125" s="269">
        <f t="shared" si="28"/>
        <v>0.23529327469445296</v>
      </c>
      <c r="G125" s="269">
        <f t="shared" si="28"/>
        <v>0.24818732904214677</v>
      </c>
      <c r="H125" s="269">
        <f t="shared" si="28"/>
        <v>0.24920143432890787</v>
      </c>
      <c r="I125" s="269">
        <f t="shared" si="28"/>
        <v>0.2349697127203248</v>
      </c>
      <c r="J125" s="269">
        <f t="shared" si="28"/>
        <v>0.2272745355904518</v>
      </c>
      <c r="K125" s="269">
        <f t="shared" si="28"/>
        <v>0.19519902321033586</v>
      </c>
      <c r="L125" s="269">
        <f t="shared" si="28"/>
        <v>0.18604829343456791</v>
      </c>
      <c r="M125" s="269">
        <f t="shared" si="28"/>
        <v>0.18379385619559277</v>
      </c>
      <c r="N125" s="269">
        <f t="shared" si="28"/>
        <v>0.22803196424221725</v>
      </c>
      <c r="O125" s="269">
        <f t="shared" si="28"/>
        <v>0.34228826407686097</v>
      </c>
      <c r="P125" s="269">
        <f t="shared" si="28"/>
        <v>0.42677247951738978</v>
      </c>
      <c r="Q125" s="269">
        <f t="shared" si="28"/>
        <v>0.3459821400762087</v>
      </c>
      <c r="R125" s="269">
        <f t="shared" si="28"/>
        <v>0.43406886568546854</v>
      </c>
      <c r="S125" s="269">
        <f t="shared" si="28"/>
        <v>0.40129671092475722</v>
      </c>
      <c r="T125" s="269">
        <f t="shared" si="28"/>
        <v>0.42130951507989117</v>
      </c>
      <c r="U125" s="269">
        <f t="shared" si="28"/>
        <v>0.41933476371666195</v>
      </c>
      <c r="V125" s="269">
        <f t="shared" si="28"/>
        <v>0.43627575678441682</v>
      </c>
      <c r="W125" s="269">
        <f t="shared" si="28"/>
        <v>0.41315526690301912</v>
      </c>
      <c r="X125" s="269">
        <f t="shared" si="28"/>
        <v>0.43155572928673158</v>
      </c>
      <c r="Y125" s="269">
        <f t="shared" si="28"/>
        <v>0.44682748985623372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0.43313561086736818</v>
      </c>
      <c r="C126" s="270">
        <f t="shared" si="29"/>
        <v>0.37345013135526423</v>
      </c>
      <c r="D126" s="270">
        <f t="shared" si="29"/>
        <v>0.36545014349256427</v>
      </c>
      <c r="E126" s="270">
        <f t="shared" si="29"/>
        <v>0.36535559577486787</v>
      </c>
      <c r="F126" s="270">
        <f t="shared" si="29"/>
        <v>0.23529327469445296</v>
      </c>
      <c r="G126" s="270">
        <f t="shared" si="29"/>
        <v>0.24818732904214677</v>
      </c>
      <c r="H126" s="270">
        <f t="shared" si="29"/>
        <v>0.24920143432890787</v>
      </c>
      <c r="I126" s="270">
        <f t="shared" si="29"/>
        <v>0.2349697127203248</v>
      </c>
      <c r="J126" s="270">
        <f t="shared" si="29"/>
        <v>0.2272745355904518</v>
      </c>
      <c r="K126" s="270">
        <f t="shared" si="29"/>
        <v>0.19519902321033586</v>
      </c>
      <c r="L126" s="270">
        <f t="shared" si="29"/>
        <v>0.18604829343456791</v>
      </c>
      <c r="M126" s="270">
        <f t="shared" si="29"/>
        <v>0.18379385619559277</v>
      </c>
      <c r="N126" s="270">
        <f t="shared" si="29"/>
        <v>0.22803196424221725</v>
      </c>
      <c r="O126" s="270">
        <f t="shared" si="29"/>
        <v>0.34228826407686097</v>
      </c>
      <c r="P126" s="270">
        <f t="shared" si="29"/>
        <v>0.42677247951738978</v>
      </c>
      <c r="Q126" s="270">
        <f t="shared" si="29"/>
        <v>0.3459821400762087</v>
      </c>
      <c r="R126" s="270">
        <f t="shared" si="29"/>
        <v>0.43406886568546854</v>
      </c>
      <c r="S126" s="270">
        <f t="shared" si="29"/>
        <v>0.40129671092475722</v>
      </c>
      <c r="T126" s="270">
        <f t="shared" si="29"/>
        <v>0.42130951507989117</v>
      </c>
      <c r="U126" s="270">
        <f t="shared" si="29"/>
        <v>0.41933476371666195</v>
      </c>
      <c r="V126" s="270">
        <f t="shared" si="29"/>
        <v>0.43627575678441682</v>
      </c>
      <c r="W126" s="270">
        <f t="shared" si="29"/>
        <v>0.41315526690301912</v>
      </c>
      <c r="X126" s="270">
        <f t="shared" si="29"/>
        <v>0.43155572928673158</v>
      </c>
      <c r="Y126" s="270">
        <f t="shared" si="29"/>
        <v>0.44682748985623372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0.10333038700688366</v>
      </c>
      <c r="C128" s="269">
        <f t="shared" si="31"/>
        <v>0.11166859000007623</v>
      </c>
      <c r="D128" s="269">
        <f t="shared" si="31"/>
        <v>0.10610619474704679</v>
      </c>
      <c r="E128" s="269">
        <f t="shared" si="31"/>
        <v>0.10679843181539465</v>
      </c>
      <c r="F128" s="269">
        <f t="shared" si="31"/>
        <v>0.10457465106309284</v>
      </c>
      <c r="G128" s="269">
        <f t="shared" si="31"/>
        <v>8.923235183732077E-2</v>
      </c>
      <c r="H128" s="269">
        <f t="shared" si="31"/>
        <v>0.10375259943910779</v>
      </c>
      <c r="I128" s="269">
        <f t="shared" si="31"/>
        <v>0.11412972385915385</v>
      </c>
      <c r="J128" s="269">
        <f t="shared" si="31"/>
        <v>0.10879510746647543</v>
      </c>
      <c r="K128" s="269">
        <f t="shared" si="31"/>
        <v>9.1696794730434766E-2</v>
      </c>
      <c r="L128" s="269">
        <f t="shared" si="31"/>
        <v>0.10748819606557511</v>
      </c>
      <c r="M128" s="269">
        <f t="shared" si="31"/>
        <v>0.11063246975233873</v>
      </c>
      <c r="N128" s="269">
        <f t="shared" si="31"/>
        <v>0.11079756064277847</v>
      </c>
      <c r="O128" s="269">
        <f t="shared" si="31"/>
        <v>9.255322752920811E-2</v>
      </c>
      <c r="P128" s="269">
        <f t="shared" si="31"/>
        <v>7.7818141071424013E-2</v>
      </c>
      <c r="Q128" s="269">
        <f t="shared" si="31"/>
        <v>7.0357787715222261E-2</v>
      </c>
      <c r="R128" s="269">
        <f t="shared" si="31"/>
        <v>7.5111269370283493E-2</v>
      </c>
      <c r="S128" s="269">
        <f t="shared" si="31"/>
        <v>6.9832431776081116E-2</v>
      </c>
      <c r="T128" s="269">
        <f t="shared" si="31"/>
        <v>7.246637885614024E-2</v>
      </c>
      <c r="U128" s="269">
        <f t="shared" si="31"/>
        <v>7.1461986209158557E-2</v>
      </c>
      <c r="V128" s="269">
        <f t="shared" si="31"/>
        <v>7.2244938497616276E-2</v>
      </c>
      <c r="W128" s="269">
        <f t="shared" si="31"/>
        <v>6.8998239533465747E-2</v>
      </c>
      <c r="X128" s="269">
        <f t="shared" si="31"/>
        <v>6.9845703563868933E-2</v>
      </c>
      <c r="Y128" s="269">
        <f t="shared" si="31"/>
        <v>7.0568346699354773E-2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5.3908032255105424E-2</v>
      </c>
      <c r="C129" s="270">
        <f t="shared" si="32"/>
        <v>5.6472584302443063E-2</v>
      </c>
      <c r="D129" s="270">
        <f t="shared" si="32"/>
        <v>5.5262837803344747E-2</v>
      </c>
      <c r="E129" s="270">
        <f t="shared" si="32"/>
        <v>5.5248540435343191E-2</v>
      </c>
      <c r="F129" s="270">
        <f t="shared" si="32"/>
        <v>3.5580705897087603E-2</v>
      </c>
      <c r="G129" s="270">
        <f t="shared" si="32"/>
        <v>3.7530525993569805E-2</v>
      </c>
      <c r="H129" s="270">
        <f t="shared" si="32"/>
        <v>3.7683877516276075E-2</v>
      </c>
      <c r="I129" s="270">
        <f t="shared" si="32"/>
        <v>3.5531777327174656E-2</v>
      </c>
      <c r="J129" s="270">
        <f t="shared" si="32"/>
        <v>3.436812386262255E-2</v>
      </c>
      <c r="K129" s="270">
        <f t="shared" si="32"/>
        <v>2.9517711652680211E-2</v>
      </c>
      <c r="L129" s="270">
        <f t="shared" si="32"/>
        <v>2.813395163948762E-2</v>
      </c>
      <c r="M129" s="270">
        <f t="shared" si="32"/>
        <v>2.7793038927606751E-2</v>
      </c>
      <c r="N129" s="270">
        <f t="shared" si="32"/>
        <v>3.4482661118867941E-2</v>
      </c>
      <c r="O129" s="270">
        <f t="shared" si="32"/>
        <v>5.1760332172513919E-2</v>
      </c>
      <c r="P129" s="270">
        <f t="shared" si="32"/>
        <v>6.4535912037425855E-2</v>
      </c>
      <c r="Q129" s="270">
        <f t="shared" si="32"/>
        <v>5.231891471476368E-2</v>
      </c>
      <c r="R129" s="270">
        <f t="shared" si="32"/>
        <v>6.5639260914248251E-2</v>
      </c>
      <c r="S129" s="270">
        <f t="shared" si="32"/>
        <v>6.0683503459348927E-2</v>
      </c>
      <c r="T129" s="270">
        <f t="shared" si="32"/>
        <v>6.3709810521225235E-2</v>
      </c>
      <c r="U129" s="270">
        <f t="shared" si="32"/>
        <v>6.3411191499639655E-2</v>
      </c>
      <c r="V129" s="270">
        <f t="shared" si="32"/>
        <v>6.5972983768165544E-2</v>
      </c>
      <c r="W129" s="270">
        <f t="shared" si="32"/>
        <v>6.2476737002358555E-2</v>
      </c>
      <c r="X129" s="270">
        <f t="shared" si="32"/>
        <v>6.5259228092660646E-2</v>
      </c>
      <c r="Y129" s="270">
        <f t="shared" si="32"/>
        <v>6.7568601456858196E-2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4.9422354751778232E-2</v>
      </c>
      <c r="C130" s="270">
        <f t="shared" si="33"/>
        <v>5.5196005697633152E-2</v>
      </c>
      <c r="D130" s="270">
        <f t="shared" si="33"/>
        <v>5.0843356943702032E-2</v>
      </c>
      <c r="E130" s="270">
        <f t="shared" si="33"/>
        <v>5.154989138005147E-2</v>
      </c>
      <c r="F130" s="270">
        <f t="shared" si="33"/>
        <v>6.8993945166005224E-2</v>
      </c>
      <c r="G130" s="270">
        <f t="shared" si="33"/>
        <v>5.1701825843750951E-2</v>
      </c>
      <c r="H130" s="270">
        <f t="shared" si="33"/>
        <v>6.6068721922831711E-2</v>
      </c>
      <c r="I130" s="270">
        <f t="shared" si="33"/>
        <v>7.8597946531979199E-2</v>
      </c>
      <c r="J130" s="270">
        <f t="shared" si="33"/>
        <v>7.4426983603852873E-2</v>
      </c>
      <c r="K130" s="270">
        <f t="shared" si="33"/>
        <v>6.2179083077754556E-2</v>
      </c>
      <c r="L130" s="270">
        <f t="shared" si="33"/>
        <v>7.9354244426087489E-2</v>
      </c>
      <c r="M130" s="270">
        <f t="shared" si="33"/>
        <v>8.2839430824731969E-2</v>
      </c>
      <c r="N130" s="270">
        <f t="shared" si="33"/>
        <v>7.6314899523910518E-2</v>
      </c>
      <c r="O130" s="270">
        <f t="shared" si="33"/>
        <v>4.0792895356694191E-2</v>
      </c>
      <c r="P130" s="270">
        <f t="shared" si="33"/>
        <v>1.3282229033998158E-2</v>
      </c>
      <c r="Q130" s="270">
        <f t="shared" si="33"/>
        <v>1.8038873000458592E-2</v>
      </c>
      <c r="R130" s="270">
        <f t="shared" si="33"/>
        <v>9.4720084560352379E-3</v>
      </c>
      <c r="S130" s="270">
        <f t="shared" si="33"/>
        <v>9.1489283167321914E-3</v>
      </c>
      <c r="T130" s="270">
        <f t="shared" si="33"/>
        <v>8.7565683349149961E-3</v>
      </c>
      <c r="U130" s="270">
        <f t="shared" si="33"/>
        <v>8.050794709518902E-3</v>
      </c>
      <c r="V130" s="270">
        <f t="shared" si="33"/>
        <v>6.2719547294507296E-3</v>
      </c>
      <c r="W130" s="270">
        <f t="shared" si="33"/>
        <v>6.5215025311071923E-3</v>
      </c>
      <c r="X130" s="270">
        <f t="shared" si="33"/>
        <v>4.5864754712082768E-3</v>
      </c>
      <c r="Y130" s="270">
        <f t="shared" si="33"/>
        <v>2.9997452424965778E-3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0.11120288382961815</v>
      </c>
      <c r="C132" s="281">
        <f t="shared" si="35"/>
        <v>0.12067221123327897</v>
      </c>
      <c r="D132" s="281">
        <f t="shared" si="35"/>
        <v>0.12820617735537454</v>
      </c>
      <c r="E132" s="281">
        <f t="shared" si="35"/>
        <v>0.12725893650786729</v>
      </c>
      <c r="F132" s="281">
        <f t="shared" si="35"/>
        <v>0.11921047269188283</v>
      </c>
      <c r="G132" s="281">
        <f t="shared" si="35"/>
        <v>0.13255395634714043</v>
      </c>
      <c r="H132" s="281">
        <f t="shared" si="35"/>
        <v>0.13215487838031914</v>
      </c>
      <c r="I132" s="281">
        <f t="shared" si="35"/>
        <v>0.13579019044150767</v>
      </c>
      <c r="J132" s="281">
        <f t="shared" si="35"/>
        <v>0.13411047135888832</v>
      </c>
      <c r="K132" s="281">
        <f t="shared" si="35"/>
        <v>0.1384598195154001</v>
      </c>
      <c r="L132" s="281">
        <f t="shared" si="35"/>
        <v>0.13933844904307022</v>
      </c>
      <c r="M132" s="281">
        <f t="shared" si="35"/>
        <v>0.14249382443832945</v>
      </c>
      <c r="N132" s="281">
        <f t="shared" si="35"/>
        <v>0.14424066851084075</v>
      </c>
      <c r="O132" s="281">
        <f t="shared" si="35"/>
        <v>0.13743015488648472</v>
      </c>
      <c r="P132" s="281">
        <f t="shared" si="35"/>
        <v>0.28363461433179116</v>
      </c>
      <c r="Q132" s="281">
        <f t="shared" si="35"/>
        <v>0.32372998985367257</v>
      </c>
      <c r="R132" s="281">
        <f t="shared" si="35"/>
        <v>0.30288344081142771</v>
      </c>
      <c r="S132" s="281">
        <f t="shared" si="35"/>
        <v>0.33731353274357301</v>
      </c>
      <c r="T132" s="281">
        <f t="shared" si="35"/>
        <v>0.33089629442903046</v>
      </c>
      <c r="U132" s="281">
        <f t="shared" si="35"/>
        <v>0.32612514530466985</v>
      </c>
      <c r="V132" s="281">
        <f t="shared" si="35"/>
        <v>0.31343280170270782</v>
      </c>
      <c r="W132" s="281">
        <f t="shared" si="35"/>
        <v>0.30188046212610942</v>
      </c>
      <c r="X132" s="281">
        <f t="shared" si="35"/>
        <v>0.30417419030063525</v>
      </c>
      <c r="Y132" s="281">
        <f t="shared" si="35"/>
        <v>0.28086894751045521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3.7012250467363241</v>
      </c>
      <c r="C136" s="272">
        <f>IF(C$5=0,0,(C$5-C$52)/ISI_fec!C$5)</f>
        <v>3.8653536827307304</v>
      </c>
      <c r="D136" s="272">
        <f>IF(D$5=0,0,(D$5-D$52)/ISI_fec!D$5)</f>
        <v>3.945556377935834</v>
      </c>
      <c r="E136" s="272">
        <f>IF(E$5=0,0,(E$5-E$52)/ISI_fec!E$5)</f>
        <v>3.7397269634733101</v>
      </c>
      <c r="F136" s="272">
        <f>IF(F$5=0,0,(F$5-F$52)/ISI_fec!F$5)</f>
        <v>4.2231232054011372</v>
      </c>
      <c r="G136" s="272">
        <f>IF(G$5=0,0,(G$5-G$52)/ISI_fec!G$5)</f>
        <v>4.0298943575087556</v>
      </c>
      <c r="H136" s="272">
        <f>IF(H$5=0,0,(H$5-H$52)/ISI_fec!H$5)</f>
        <v>3.9322984651348616</v>
      </c>
      <c r="I136" s="272">
        <f>IF(I$5=0,0,(I$5-I$52)/ISI_fec!I$5)</f>
        <v>3.8631969475447376</v>
      </c>
      <c r="J136" s="272">
        <f>IF(J$5=0,0,(J$5-J$52)/ISI_fec!J$5)</f>
        <v>3.8454016290354636</v>
      </c>
      <c r="K136" s="272">
        <f>IF(K$5=0,0,(K$5-K$52)/ISI_fec!K$5)</f>
        <v>4.2893035886686635</v>
      </c>
      <c r="L136" s="272">
        <f>IF(L$5=0,0,(L$5-L$52)/ISI_fec!L$5)</f>
        <v>4.1313017956070857</v>
      </c>
      <c r="M136" s="272">
        <f>IF(M$5=0,0,(M$5-M$52)/ISI_fec!M$5)</f>
        <v>4.0571704760389968</v>
      </c>
      <c r="N136" s="272">
        <f>IF(N$5=0,0,(N$5-N$52)/ISI_fec!N$5)</f>
        <v>3.9766282776563764</v>
      </c>
      <c r="O136" s="272">
        <f>IF(O$5=0,0,(O$5-O$52)/ISI_fec!O$5)</f>
        <v>3.1149542073483261</v>
      </c>
      <c r="P136" s="272">
        <f>IF(P$5=0,0,(P$5-P$52)/ISI_fec!P$5)</f>
        <v>1.680671349298964</v>
      </c>
      <c r="Q136" s="272">
        <f>IF(Q$5=0,0,(Q$5-Q$52)/ISI_fec!Q$5)</f>
        <v>1.9672777382254212</v>
      </c>
      <c r="R136" s="272">
        <f>IF(R$5=0,0,(R$5-R$52)/ISI_fec!R$5)</f>
        <v>1.7037374387569673</v>
      </c>
      <c r="S136" s="272">
        <f>IF(S$5=0,0,(S$5-S$52)/ISI_fec!S$5)</f>
        <v>1.7831631245597244</v>
      </c>
      <c r="T136" s="272">
        <f>IF(T$5=0,0,(T$5-T$52)/ISI_fec!T$5)</f>
        <v>1.8093617698463855</v>
      </c>
      <c r="U136" s="272">
        <f>IF(U$5=0,0,(U$5-U$52)/ISI_fec!U$5)</f>
        <v>1.7527304566459894</v>
      </c>
      <c r="V136" s="272">
        <f>IF(V$5=0,0,(V$5-V$52)/ISI_fec!V$5)</f>
        <v>1.7388137664927286</v>
      </c>
      <c r="W136" s="272">
        <f>IF(W$5=0,0,(W$5-W$52)/ISI_fec!W$5)</f>
        <v>1.5202200304774172</v>
      </c>
      <c r="X136" s="272">
        <f>IF(X$5=0,0,(X$5-X$52)/ISI_fec!X$5)</f>
        <v>1.5489634717106313</v>
      </c>
      <c r="Y136" s="272">
        <f>IF(Y$5=0,0,(Y$5-Y$52)/ISI_fec!Y$5)</f>
        <v>1.3371625871128809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1.8421203588426225</v>
      </c>
      <c r="C141" s="275">
        <f>IF(C$10=0,0,C$10/ISI_fec!C$10)</f>
        <v>1.8811778968304722</v>
      </c>
      <c r="D141" s="275">
        <f>IF(D$10=0,0,D$10/ISI_fec!D$10)</f>
        <v>1.8342725137777134</v>
      </c>
      <c r="E141" s="275">
        <f>IF(E$10=0,0,E$10/ISI_fec!E$10)</f>
        <v>1.8042034125517101</v>
      </c>
      <c r="F141" s="275">
        <f>IF(F$10=0,0,F$10/ISI_fec!F$10)</f>
        <v>1.4940009033014388</v>
      </c>
      <c r="G141" s="275">
        <f>IF(G$10=0,0,G$10/ISI_fec!G$10)</f>
        <v>1.388108623021628</v>
      </c>
      <c r="H141" s="275">
        <f>IF(H$10=0,0,H$10/ISI_fec!H$10)</f>
        <v>1.4033422423227742</v>
      </c>
      <c r="I141" s="275">
        <f>IF(I$10=0,0,I$10/ISI_fec!I$10)</f>
        <v>1.3829331773714117</v>
      </c>
      <c r="J141" s="275">
        <f>IF(J$10=0,0,J$10/ISI_fec!J$10)</f>
        <v>1.3339888083986853</v>
      </c>
      <c r="K141" s="275">
        <f>IF(K$10=0,0,K$10/ISI_fec!K$10)</f>
        <v>1.256919105884414</v>
      </c>
      <c r="L141" s="275">
        <f>IF(L$10=0,0,L$10/ISI_fec!L$10)</f>
        <v>1.1829119218201845</v>
      </c>
      <c r="M141" s="275">
        <f>IF(M$10=0,0,M$10/ISI_fec!M$10)</f>
        <v>1.1791679537560242</v>
      </c>
      <c r="N141" s="275">
        <f>IF(N$10=0,0,N$10/ISI_fec!N$10)</f>
        <v>1.2670470187926082</v>
      </c>
      <c r="O141" s="275">
        <f>IF(O$10=0,0,O$10/ISI_fec!O$10)</f>
        <v>1.383055791952901</v>
      </c>
      <c r="P141" s="275">
        <f>IF(P$10=0,0,P$10/ISI_fec!P$10)</f>
        <v>1.186807359228037</v>
      </c>
      <c r="Q141" s="275">
        <f>IF(Q$10=0,0,Q$10/ISI_fec!Q$10)</f>
        <v>1.0699303593963172</v>
      </c>
      <c r="R141" s="275">
        <f>IF(R$10=0,0,R$10/ISI_fec!R$10)</f>
        <v>1.2089040455923874</v>
      </c>
      <c r="S141" s="275">
        <f>IF(S$10=0,0,S$10/ISI_fec!S$10)</f>
        <v>0.93006287963871592</v>
      </c>
      <c r="T141" s="275">
        <f>IF(T$10=0,0,T$10/ISI_fec!T$10)</f>
        <v>1.1039946513642394</v>
      </c>
      <c r="U141" s="275">
        <f>IF(U$10=0,0,U$10/ISI_fec!U$10)</f>
        <v>1.0313683583405691</v>
      </c>
      <c r="V141" s="275">
        <f>IF(V$10=0,0,V$10/ISI_fec!V$10)</f>
        <v>0.82493408234209464</v>
      </c>
      <c r="W141" s="275">
        <f>IF(W$10=0,0,W$10/ISI_fec!W$10)</f>
        <v>0.63916215304247959</v>
      </c>
      <c r="X141" s="275">
        <f>IF(X$10=0,0,X$10/ISI_fec!X$10)</f>
        <v>0.16814183776996242</v>
      </c>
      <c r="Y141" s="275">
        <f>IF(Y$10=0,0,Y$10/ISI_fec!Y$10)</f>
        <v>6.0344167158298496E-2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5.3050098162968702</v>
      </c>
      <c r="C142" s="276">
        <f>IF(C$16=0,0,C$16/ISI_fec!C$16)</f>
        <v>6.0599365077942995</v>
      </c>
      <c r="D142" s="276">
        <f>IF(D$16=0,0,D$16/ISI_fec!D$16)</f>
        <v>6.5387470139436914</v>
      </c>
      <c r="E142" s="276">
        <f>IF(E$16=0,0,E$16/ISI_fec!E$16)</f>
        <v>5.8197182430878902</v>
      </c>
      <c r="F142" s="276">
        <f>IF(F$16=0,0,F$16/ISI_fec!F$16)</f>
        <v>6.8695095256071914</v>
      </c>
      <c r="G142" s="276">
        <f>IF(G$16=0,0,G$16/ISI_fec!G$16)</f>
        <v>6.7551503355129148</v>
      </c>
      <c r="H142" s="276">
        <f>IF(H$16=0,0,H$16/ISI_fec!H$16)</f>
        <v>5.9155643976806944</v>
      </c>
      <c r="I142" s="276">
        <f>IF(I$16=0,0,I$16/ISI_fec!I$16)</f>
        <v>5.4451984001933376</v>
      </c>
      <c r="J142" s="276">
        <f>IF(J$16=0,0,J$16/ISI_fec!J$16)</f>
        <v>5.4683012156226631</v>
      </c>
      <c r="K142" s="276">
        <f>IF(K$16=0,0,K$16/ISI_fec!K$16)</f>
        <v>6.4167513983244326</v>
      </c>
      <c r="L142" s="276">
        <f>IF(L$16=0,0,L$16/ISI_fec!L$16)</f>
        <v>5.870598609567355</v>
      </c>
      <c r="M142" s="276">
        <f>IF(M$16=0,0,M$16/ISI_fec!M$16)</f>
        <v>5.6571862760484892</v>
      </c>
      <c r="N142" s="276">
        <f>IF(N$16=0,0,N$16/ISI_fec!N$16)</f>
        <v>5.799727273922838</v>
      </c>
      <c r="O142" s="276">
        <f>IF(O$16=0,0,O$16/ISI_fec!O$16)</f>
        <v>4.6632973918417528</v>
      </c>
      <c r="P142" s="276">
        <f>IF(P$16=0,0,P$16/ISI_fec!P$16)</f>
        <v>1.6698948432262994</v>
      </c>
      <c r="Q142" s="276">
        <f>IF(Q$16=0,0,Q$16/ISI_fec!Q$16)</f>
        <v>2.0725252230892939</v>
      </c>
      <c r="R142" s="276">
        <f>IF(R$16=0,0,R$16/ISI_fec!R$16)</f>
        <v>1.5145667477197178</v>
      </c>
      <c r="S142" s="276">
        <f>IF(S$16=0,0,S$16/ISI_fec!S$16)</f>
        <v>1.6163357647116707</v>
      </c>
      <c r="T142" s="276">
        <f>IF(T$16=0,0,T$16/ISI_fec!T$16)</f>
        <v>1.5627318444725917</v>
      </c>
      <c r="U142" s="276">
        <f>IF(U$16=0,0,U$16/ISI_fec!U$16)</f>
        <v>1.5704224861579348</v>
      </c>
      <c r="V142" s="276">
        <f>IF(V$16=0,0,V$16/ISI_fec!V$16)</f>
        <v>1.550062027059216</v>
      </c>
      <c r="W142" s="276">
        <f>IF(W$16=0,0,W$16/ISI_fec!W$16)</f>
        <v>1.5795081966012186</v>
      </c>
      <c r="X142" s="276">
        <f>IF(X$16=0,0,X$16/ISI_fec!X$16)</f>
        <v>1.4157759032873305</v>
      </c>
      <c r="Y142" s="276">
        <f>IF(Y$16=0,0,Y$16/ISI_fec!Y$16)</f>
        <v>1.1230494975414735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5.0262365975619812</v>
      </c>
      <c r="C143" s="276">
        <f>IF(C$22=0,0,C$22/ISI_fec!C$22)</f>
        <v>5.1870409968095261</v>
      </c>
      <c r="D143" s="276">
        <f>IF(D$22=0,0,D$22/ISI_fec!D$22)</f>
        <v>5.5357724978506724</v>
      </c>
      <c r="E143" s="276">
        <f>IF(E$22=0,0,E$22/ISI_fec!E$22)</f>
        <v>4.9658620732229668</v>
      </c>
      <c r="F143" s="276">
        <f>IF(F$22=0,0,F$22/ISI_fec!F$22)</f>
        <v>5.1748353675755006</v>
      </c>
      <c r="G143" s="276">
        <f>IF(G$22=0,0,G$22/ISI_fec!G$22)</f>
        <v>5.5458639807101484</v>
      </c>
      <c r="H143" s="276">
        <f>IF(H$22=0,0,H$22/ISI_fec!H$22)</f>
        <v>5.2752479661660008</v>
      </c>
      <c r="I143" s="276">
        <f>IF(I$22=0,0,I$22/ISI_fec!I$22)</f>
        <v>4.9275290328617372</v>
      </c>
      <c r="J143" s="276">
        <f>IF(J$22=0,0,J$22/ISI_fec!J$22)</f>
        <v>4.9637689377169343</v>
      </c>
      <c r="K143" s="276">
        <f>IF(K$22=0,0,K$22/ISI_fec!K$22)</f>
        <v>5.9747567328200546</v>
      </c>
      <c r="L143" s="276">
        <f>IF(L$22=0,0,L$22/ISI_fec!L$22)</f>
        <v>5.5330051604033601</v>
      </c>
      <c r="M143" s="276">
        <f>IF(M$22=0,0,M$22/ISI_fec!M$22)</f>
        <v>5.3598488962912292</v>
      </c>
      <c r="N143" s="276">
        <f>IF(N$22=0,0,N$22/ISI_fec!N$22)</f>
        <v>5.5470802996040511</v>
      </c>
      <c r="O143" s="276">
        <f>IF(O$22=0,0,O$22/ISI_fec!O$22)</f>
        <v>4.9813086884897908</v>
      </c>
      <c r="P143" s="276">
        <f>IF(P$22=0,0,P$22/ISI_fec!P$22)</f>
        <v>2.9825264158382048</v>
      </c>
      <c r="Q143" s="276">
        <f>IF(Q$22=0,0,Q$22/ISI_fec!Q$22)</f>
        <v>3.4679468685284891</v>
      </c>
      <c r="R143" s="276">
        <f>IF(R$22=0,0,R$22/ISI_fec!R$22)</f>
        <v>3.2178262553445811</v>
      </c>
      <c r="S143" s="276">
        <f>IF(S$22=0,0,S$22/ISI_fec!S$22)</f>
        <v>3.3458375741935522</v>
      </c>
      <c r="T143" s="276">
        <f>IF(T$22=0,0,T$22/ISI_fec!T$22)</f>
        <v>3.4182178998440773</v>
      </c>
      <c r="U143" s="276">
        <f>IF(U$22=0,0,U$22/ISI_fec!U$22)</f>
        <v>3.3625287533937898</v>
      </c>
      <c r="V143" s="276">
        <f>IF(V$22=0,0,V$22/ISI_fec!V$22)</f>
        <v>3.4499081974903989</v>
      </c>
      <c r="W143" s="276">
        <f>IF(W$22=0,0,W$22/ISI_fec!W$22)</f>
        <v>3.0829498885171165</v>
      </c>
      <c r="X143" s="276">
        <f>IF(X$22=0,0,X$22/ISI_fec!X$22)</f>
        <v>3.4368004118744411</v>
      </c>
      <c r="Y143" s="276">
        <f>IF(Y$22=0,0,Y$22/ISI_fec!Y$22)</f>
        <v>3.4806827476156155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2.1732673533668079</v>
      </c>
      <c r="C144" s="276">
        <f>IF(C$28=0,0,C$28/ISI_fec!C$28)</f>
        <v>1.8811778968304718</v>
      </c>
      <c r="D144" s="276">
        <f>IF(D$28=0,0,D$28/ISI_fec!D$28)</f>
        <v>1.8342725137777132</v>
      </c>
      <c r="E144" s="276">
        <f>IF(E$28=0,0,E$28/ISI_fec!E$28)</f>
        <v>1.8042034125517099</v>
      </c>
      <c r="F144" s="276">
        <f>IF(F$28=0,0,F$28/ISI_fec!F$28)</f>
        <v>1.4940009033014385</v>
      </c>
      <c r="G144" s="276">
        <f>IF(G$28=0,0,G$28/ISI_fec!G$28)</f>
        <v>1.3881086230216277</v>
      </c>
      <c r="H144" s="276">
        <f>IF(H$28=0,0,H$28/ISI_fec!H$28)</f>
        <v>1.4033422423227744</v>
      </c>
      <c r="I144" s="276">
        <f>IF(I$28=0,0,I$28/ISI_fec!I$28)</f>
        <v>1.3829331773714113</v>
      </c>
      <c r="J144" s="276">
        <f>IF(J$28=0,0,J$28/ISI_fec!J$28)</f>
        <v>1.3339888083986853</v>
      </c>
      <c r="K144" s="276">
        <f>IF(K$28=0,0,K$28/ISI_fec!K$28)</f>
        <v>1.256919105884414</v>
      </c>
      <c r="L144" s="276">
        <f>IF(L$28=0,0,L$28/ISI_fec!L$28)</f>
        <v>1.1829119218201845</v>
      </c>
      <c r="M144" s="276">
        <f>IF(M$28=0,0,M$28/ISI_fec!M$28)</f>
        <v>1.1791679537560249</v>
      </c>
      <c r="N144" s="276">
        <f>IF(N$28=0,0,N$28/ISI_fec!N$28)</f>
        <v>1.2670470187926077</v>
      </c>
      <c r="O144" s="276">
        <f>IF(O$28=0,0,O$28/ISI_fec!O$28)</f>
        <v>1.3830557919529007</v>
      </c>
      <c r="P144" s="276">
        <f>IF(P$28=0,0,P$28/ISI_fec!P$28)</f>
        <v>1.186807359228037</v>
      </c>
      <c r="Q144" s="276">
        <f>IF(Q$28=0,0,Q$28/ISI_fec!Q$28)</f>
        <v>1.069930359396317</v>
      </c>
      <c r="R144" s="276">
        <f>IF(R$28=0,0,R$28/ISI_fec!R$28)</f>
        <v>1.2089040455923874</v>
      </c>
      <c r="S144" s="276">
        <f>IF(S$28=0,0,S$28/ISI_fec!S$28)</f>
        <v>1.2057388925475367</v>
      </c>
      <c r="T144" s="276">
        <f>IF(T$28=0,0,T$28/ISI_fec!T$28)</f>
        <v>1.2725332984006783</v>
      </c>
      <c r="U144" s="276">
        <f>IF(U$28=0,0,U$28/ISI_fec!U$28)</f>
        <v>1.2370343345061277</v>
      </c>
      <c r="V144" s="276">
        <f>IF(V$28=0,0,V$28/ISI_fec!V$28)</f>
        <v>1.2800160364965507</v>
      </c>
      <c r="W144" s="276">
        <f>IF(W$28=0,0,W$28/ISI_fec!W$28)</f>
        <v>1.097209160519699</v>
      </c>
      <c r="X144" s="276">
        <f>IF(X$28=0,0,X$28/ISI_fec!X$28)</f>
        <v>1.1417911336687017</v>
      </c>
      <c r="Y144" s="276">
        <f>IF(Y$28=0,0,Y$28/ISI_fec!Y$28)</f>
        <v>1.0590927815871998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1.6915896043988399</v>
      </c>
      <c r="C145" s="277">
        <f>IF(C$35=0,0,C$35/ISI_fec!C$35)</f>
        <v>1.8498451808346146</v>
      </c>
      <c r="D145" s="277">
        <f>IF(D$35=0,0,D$35/ISI_fec!D$35)</f>
        <v>1.747105330052761</v>
      </c>
      <c r="E145" s="277">
        <f>IF(E$35=0,0,E$35/ISI_fec!E$35)</f>
        <v>1.6440677616550523</v>
      </c>
      <c r="F145" s="277">
        <f>IF(F$35=0,0,F$35/ISI_fec!F$35)</f>
        <v>1.6433119733503061</v>
      </c>
      <c r="G145" s="277">
        <f>IF(G$35=0,0,G$35/ISI_fec!G$35)</f>
        <v>1.1753278447123849</v>
      </c>
      <c r="H145" s="277">
        <f>IF(H$35=0,0,H$35/ISI_fec!H$35)</f>
        <v>1.4605805281602449</v>
      </c>
      <c r="I145" s="277">
        <f>IF(I$35=0,0,I$35/ISI_fec!I$35)</f>
        <v>1.7003720533997504</v>
      </c>
      <c r="J145" s="277">
        <f>IF(J$35=0,0,J$35/ISI_fec!J$35)</f>
        <v>1.5282765708658632</v>
      </c>
      <c r="K145" s="277">
        <f>IF(K$35=0,0,K$35/ISI_fec!K$35)</f>
        <v>1.1949312495024895</v>
      </c>
      <c r="L145" s="277">
        <f>IF(L$35=0,0,L$35/ISI_fec!L$35)</f>
        <v>1.5334469377097673</v>
      </c>
      <c r="M145" s="277">
        <f>IF(M$35=0,0,M$35/ISI_fec!M$35)</f>
        <v>1.5927298685301623</v>
      </c>
      <c r="N145" s="277">
        <f>IF(N$35=0,0,N$35/ISI_fec!N$35)</f>
        <v>1.6363262124035329</v>
      </c>
      <c r="O145" s="277">
        <f>IF(O$35=0,0,O$35/ISI_fec!O$35)</f>
        <v>0.97343104628490429</v>
      </c>
      <c r="P145" s="277">
        <f>IF(P$35=0,0,P$35/ISI_fec!P$35)</f>
        <v>0.50518251548035376</v>
      </c>
      <c r="Q145" s="277">
        <f>IF(Q$35=0,0,Q$35/ISI_fec!Q$35)</f>
        <v>0.49466643101271546</v>
      </c>
      <c r="R145" s="277">
        <f>IF(R$35=0,0,R$35/ISI_fec!R$35)</f>
        <v>0.46348145082074471</v>
      </c>
      <c r="S145" s="277">
        <f>IF(S$35=0,0,S$35/ISI_fec!S$35)</f>
        <v>0.43024818382152058</v>
      </c>
      <c r="T145" s="277">
        <f>IF(T$35=0,0,T$35/ISI_fec!T$35)</f>
        <v>0.49278730607448556</v>
      </c>
      <c r="U145" s="277">
        <f>IF(U$35=0,0,U$35/ISI_fec!U$35)</f>
        <v>0.43759415131466728</v>
      </c>
      <c r="V145" s="277">
        <f>IF(V$35=0,0,V$35/ISI_fec!V$35)</f>
        <v>0.40449332204512572</v>
      </c>
      <c r="W145" s="277">
        <f>IF(W$35=0,0,W$35/ISI_fec!W$35)</f>
        <v>0.29121663409357529</v>
      </c>
      <c r="X145" s="277">
        <f>IF(X$35=0,0,X$35/ISI_fec!X$35)</f>
        <v>0.29482556551620409</v>
      </c>
      <c r="Y145" s="277">
        <f>IF(Y$35=0,0,Y$35/ISI_fec!Y$35)</f>
        <v>0.23088451686987266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1.9033946895674481</v>
      </c>
      <c r="C147" s="272">
        <f>IF(C$54=0,0,(C$54-C$96)/ISI_fec!C$54)</f>
        <v>1.903991163895923</v>
      </c>
      <c r="D147" s="272">
        <f>IF(D$54=0,0,(D$54-D$96)/ISI_fec!D$54)</f>
        <v>1.8774445909379716</v>
      </c>
      <c r="E147" s="272">
        <f>IF(E$54=0,0,(E$54-E$96)/ISI_fec!E$54)</f>
        <v>1.8116500321842002</v>
      </c>
      <c r="F147" s="272">
        <f>IF(F$54=0,0,(F$54-F$96)/ISI_fec!F$54)</f>
        <v>2.1028844006526408</v>
      </c>
      <c r="G147" s="272">
        <f>IF(G$54=0,0,(G$54-G$96)/ISI_fec!G$54)</f>
        <v>1.8464349897920234</v>
      </c>
      <c r="H147" s="272">
        <f>IF(H$54=0,0,(H$54-H$96)/ISI_fec!H$54)</f>
        <v>1.8457414357504627</v>
      </c>
      <c r="I147" s="272">
        <f>IF(I$54=0,0,(I$54-I$96)/ISI_fec!I$54)</f>
        <v>1.8800003272877082</v>
      </c>
      <c r="J147" s="272">
        <f>IF(J$54=0,0,(J$54-J$96)/ISI_fec!J$54)</f>
        <v>1.8540550960459399</v>
      </c>
      <c r="K147" s="272">
        <f>IF(K$54=0,0,(K$54-K$96)/ISI_fec!K$54)</f>
        <v>1.9390570799116174</v>
      </c>
      <c r="L147" s="272">
        <f>IF(L$54=0,0,(L$54-L$96)/ISI_fec!L$54)</f>
        <v>1.9134765454395195</v>
      </c>
      <c r="M147" s="272">
        <f>IF(M$54=0,0,(M$54-M$96)/ISI_fec!M$54)</f>
        <v>1.912471321617278</v>
      </c>
      <c r="N147" s="272">
        <f>IF(N$54=0,0,(N$54-N$96)/ISI_fec!N$54)</f>
        <v>1.7798069051370615</v>
      </c>
      <c r="O147" s="272">
        <f>IF(O$54=0,0,(O$54-O$96)/ISI_fec!O$54)</f>
        <v>1.375996276307665</v>
      </c>
      <c r="P147" s="272">
        <f>IF(P$54=0,0,(P$54-P$96)/ISI_fec!P$54)</f>
        <v>0.78273260933777344</v>
      </c>
      <c r="Q147" s="272">
        <f>IF(Q$54=0,0,(Q$54-Q$96)/ISI_fec!Q$54)</f>
        <v>0.80474338813358404</v>
      </c>
      <c r="R147" s="272">
        <f>IF(R$54=0,0,(R$54-R$96)/ISI_fec!R$54)</f>
        <v>0.76379716880581505</v>
      </c>
      <c r="S147" s="272">
        <f>IF(S$54=0,0,(S$54-S$96)/ISI_fec!S$54)</f>
        <v>0.76760034467322513</v>
      </c>
      <c r="T147" s="272">
        <f>IF(T$54=0,0,(T$54-T$96)/ISI_fec!T$54)</f>
        <v>0.8009081239765784</v>
      </c>
      <c r="U147" s="272">
        <f>IF(U$54=0,0,(U$54-U$96)/ISI_fec!U$54)</f>
        <v>0.77514836094227646</v>
      </c>
      <c r="V147" s="272">
        <f>IF(V$54=0,0,(V$54-V$96)/ISI_fec!V$54)</f>
        <v>0.77721816720780701</v>
      </c>
      <c r="W147" s="272">
        <f>IF(W$54=0,0,(W$54-W$96)/ISI_fec!W$54)</f>
        <v>0.67684330765586387</v>
      </c>
      <c r="X147" s="272">
        <f>IF(X$54=0,0,(X$54-X$96)/ISI_fec!X$54)</f>
        <v>0.68367299401068227</v>
      </c>
      <c r="Y147" s="272">
        <f>IF(Y$54=0,0,(Y$54-Y$96)/ISI_fec!Y$54)</f>
        <v>0.61507435013857603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1.8421203588426229</v>
      </c>
      <c r="C152" s="275">
        <f>IF(C$59=0,0,C$59/ISI_fec!C$59)</f>
        <v>1.881177896830472</v>
      </c>
      <c r="D152" s="275">
        <f>IF(D$59=0,0,D$59/ISI_fec!D$59)</f>
        <v>1.8342725137777129</v>
      </c>
      <c r="E152" s="275">
        <f>IF(E$59=0,0,E$59/ISI_fec!E$59)</f>
        <v>1.8042034125517097</v>
      </c>
      <c r="F152" s="275">
        <f>IF(F$59=0,0,F$59/ISI_fec!F$59)</f>
        <v>1.4940009033014385</v>
      </c>
      <c r="G152" s="275">
        <f>IF(G$59=0,0,G$59/ISI_fec!G$59)</f>
        <v>1.3881086230216277</v>
      </c>
      <c r="H152" s="275">
        <f>IF(H$59=0,0,H$59/ISI_fec!H$59)</f>
        <v>1.4033422423227744</v>
      </c>
      <c r="I152" s="275">
        <f>IF(I$59=0,0,I$59/ISI_fec!I$59)</f>
        <v>1.3829331773714113</v>
      </c>
      <c r="J152" s="275">
        <f>IF(J$59=0,0,J$59/ISI_fec!J$59)</f>
        <v>1.3339888083986855</v>
      </c>
      <c r="K152" s="275">
        <f>IF(K$59=0,0,K$59/ISI_fec!K$59)</f>
        <v>1.2569191058844138</v>
      </c>
      <c r="L152" s="275">
        <f>IF(L$59=0,0,L$59/ISI_fec!L$59)</f>
        <v>1.1829119218201849</v>
      </c>
      <c r="M152" s="275">
        <f>IF(M$59=0,0,M$59/ISI_fec!M$59)</f>
        <v>1.1791679537560249</v>
      </c>
      <c r="N152" s="275">
        <f>IF(N$59=0,0,N$59/ISI_fec!N$59)</f>
        <v>1.2670470187926077</v>
      </c>
      <c r="O152" s="275">
        <f>IF(O$59=0,0,O$59/ISI_fec!O$59)</f>
        <v>1.3830557919529012</v>
      </c>
      <c r="P152" s="275">
        <f>IF(P$59=0,0,P$59/ISI_fec!P$59)</f>
        <v>1.1868073592280373</v>
      </c>
      <c r="Q152" s="275">
        <f>IF(Q$59=0,0,Q$59/ISI_fec!Q$59)</f>
        <v>1.0699303593963172</v>
      </c>
      <c r="R152" s="275">
        <f>IF(R$59=0,0,R$59/ISI_fec!R$59)</f>
        <v>1.2089040455923872</v>
      </c>
      <c r="S152" s="275">
        <f>IF(S$59=0,0,S$59/ISI_fec!S$59)</f>
        <v>0.9300628796387157</v>
      </c>
      <c r="T152" s="275">
        <f>IF(T$59=0,0,T$59/ISI_fec!T$59)</f>
        <v>1.1039946513642394</v>
      </c>
      <c r="U152" s="275">
        <f>IF(U$59=0,0,U$59/ISI_fec!U$59)</f>
        <v>1.0313683583405691</v>
      </c>
      <c r="V152" s="275">
        <f>IF(V$59=0,0,V$59/ISI_fec!V$59)</f>
        <v>0.82493408234209475</v>
      </c>
      <c r="W152" s="275">
        <f>IF(W$59=0,0,W$59/ISI_fec!W$59)</f>
        <v>0.6391621530424797</v>
      </c>
      <c r="X152" s="275">
        <f>IF(X$59=0,0,X$59/ISI_fec!X$59)</f>
        <v>0.16814183776996247</v>
      </c>
      <c r="Y152" s="275">
        <f>IF(Y$59=0,0,Y$59/ISI_fec!Y$59)</f>
        <v>6.0344167158298462E-2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5.5353452127684646</v>
      </c>
      <c r="C153" s="276">
        <f>IF(C$65=0,0,C$65/ISI_fec!C$65)</f>
        <v>6.4727084205905765</v>
      </c>
      <c r="D153" s="276">
        <f>IF(D$65=0,0,D$65/ISI_fec!D$65)</f>
        <v>7.1460520235610714</v>
      </c>
      <c r="E153" s="276">
        <f>IF(E$65=0,0,E$65/ISI_fec!E$65)</f>
        <v>6.2470730820720428</v>
      </c>
      <c r="F153" s="276">
        <f>IF(F$65=0,0,F$65/ISI_fec!F$65)</f>
        <v>7.1449224973116481</v>
      </c>
      <c r="G153" s="276">
        <f>IF(G$65=0,0,G$65/ISI_fec!G$65)</f>
        <v>7.2150717309756223</v>
      </c>
      <c r="H153" s="276">
        <f>IF(H$65=0,0,H$65/ISI_fec!H$65)</f>
        <v>6.1788749694122229</v>
      </c>
      <c r="I153" s="276">
        <f>IF(I$65=0,0,I$65/ISI_fec!I$65)</f>
        <v>5.6261772224242241</v>
      </c>
      <c r="J153" s="276">
        <f>IF(J$65=0,0,J$65/ISI_fec!J$65)</f>
        <v>5.6531788454679095</v>
      </c>
      <c r="K153" s="276">
        <f>IF(K$65=0,0,K$65/ISI_fec!K$65)</f>
        <v>6.5870967615887288</v>
      </c>
      <c r="L153" s="276">
        <f>IF(L$65=0,0,L$65/ISI_fec!L$65)</f>
        <v>6.0028482804061083</v>
      </c>
      <c r="M153" s="276">
        <f>IF(M$65=0,0,M$65/ISI_fec!M$65)</f>
        <v>5.7753096160365107</v>
      </c>
      <c r="N153" s="276">
        <f>IF(N$65=0,0,N$65/ISI_fec!N$65)</f>
        <v>6.0267767045586522</v>
      </c>
      <c r="O153" s="276">
        <f>IF(O$65=0,0,O$65/ISI_fec!O$65)</f>
        <v>5.1495960612556955</v>
      </c>
      <c r="P153" s="276">
        <f>IF(P$65=0,0,P$65/ISI_fec!P$65)</f>
        <v>2.070505031390053</v>
      </c>
      <c r="Q153" s="276">
        <f>IF(Q$65=0,0,Q$65/ISI_fec!Q$65)</f>
        <v>2.4481856004126943</v>
      </c>
      <c r="R153" s="276">
        <f>IF(R$65=0,0,R$65/ISI_fec!R$65)</f>
        <v>2.0266081700464222</v>
      </c>
      <c r="S153" s="276">
        <f>IF(S$65=0,0,S$65/ISI_fec!S$65)</f>
        <v>2.056715104894498</v>
      </c>
      <c r="T153" s="276">
        <f>IF(T$65=0,0,T$65/ISI_fec!T$65)</f>
        <v>2.1247719854971727</v>
      </c>
      <c r="U153" s="276">
        <f>IF(U$65=0,0,U$65/ISI_fec!U$65)</f>
        <v>2.1172663955878104</v>
      </c>
      <c r="V153" s="276">
        <f>IF(V$65=0,0,V$65/ISI_fec!V$65)</f>
        <v>2.1781916901425094</v>
      </c>
      <c r="W153" s="276">
        <f>IF(W$65=0,0,W$65/ISI_fec!W$65)</f>
        <v>2.0645363643233332</v>
      </c>
      <c r="X153" s="276">
        <f>IF(X$65=0,0,X$65/ISI_fec!X$65)</f>
        <v>2.2740523623696318</v>
      </c>
      <c r="Y153" s="276">
        <f>IF(Y$65=0,0,Y$65/ISI_fec!Y$65)</f>
        <v>2.5024296074369698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2.1732673533668083</v>
      </c>
      <c r="C155" s="276">
        <f>IF(C$72=0,0,C$72/ISI_fec!C$72)</f>
        <v>1.881177896830472</v>
      </c>
      <c r="D155" s="276">
        <f>IF(D$72=0,0,D$72/ISI_fec!D$72)</f>
        <v>1.8342725137777136</v>
      </c>
      <c r="E155" s="276">
        <f>IF(E$72=0,0,E$72/ISI_fec!E$72)</f>
        <v>1.8042034125517097</v>
      </c>
      <c r="F155" s="276">
        <f>IF(F$72=0,0,F$72/ISI_fec!F$72)</f>
        <v>1.4940009033014385</v>
      </c>
      <c r="G155" s="276">
        <f>IF(G$72=0,0,G$72/ISI_fec!G$72)</f>
        <v>1.3881086230216275</v>
      </c>
      <c r="H155" s="276">
        <f>IF(H$72=0,0,H$72/ISI_fec!H$72)</f>
        <v>1.4033422423227742</v>
      </c>
      <c r="I155" s="276">
        <f>IF(I$72=0,0,I$72/ISI_fec!I$72)</f>
        <v>1.3829331773714113</v>
      </c>
      <c r="J155" s="276">
        <f>IF(J$72=0,0,J$72/ISI_fec!J$72)</f>
        <v>1.3339888083986857</v>
      </c>
      <c r="K155" s="276">
        <f>IF(K$72=0,0,K$72/ISI_fec!K$72)</f>
        <v>1.2569191058844138</v>
      </c>
      <c r="L155" s="276">
        <f>IF(L$72=0,0,L$72/ISI_fec!L$72)</f>
        <v>1.182911921820184</v>
      </c>
      <c r="M155" s="276">
        <f>IF(M$72=0,0,M$72/ISI_fec!M$72)</f>
        <v>1.1791679537560247</v>
      </c>
      <c r="N155" s="276">
        <f>IF(N$72=0,0,N$72/ISI_fec!N$72)</f>
        <v>1.2670470187926075</v>
      </c>
      <c r="O155" s="276">
        <f>IF(O$72=0,0,O$72/ISI_fec!O$72)</f>
        <v>1.383055791952901</v>
      </c>
      <c r="P155" s="276">
        <f>IF(P$72=0,0,P$72/ISI_fec!P$72)</f>
        <v>1.186807359228037</v>
      </c>
      <c r="Q155" s="276">
        <f>IF(Q$72=0,0,Q$72/ISI_fec!Q$72)</f>
        <v>1.0699303593963168</v>
      </c>
      <c r="R155" s="276">
        <f>IF(R$72=0,0,R$72/ISI_fec!R$72)</f>
        <v>1.2089040455923872</v>
      </c>
      <c r="S155" s="276">
        <f>IF(S$72=0,0,S$72/ISI_fec!S$72)</f>
        <v>1.2057388925475363</v>
      </c>
      <c r="T155" s="276">
        <f>IF(T$72=0,0,T$72/ISI_fec!T$72)</f>
        <v>1.2725332984006783</v>
      </c>
      <c r="U155" s="276">
        <f>IF(U$72=0,0,U$72/ISI_fec!U$72)</f>
        <v>1.2370343345061277</v>
      </c>
      <c r="V155" s="276">
        <f>IF(V$72=0,0,V$72/ISI_fec!V$72)</f>
        <v>1.2800160364965509</v>
      </c>
      <c r="W155" s="276">
        <f>IF(W$72=0,0,W$72/ISI_fec!W$72)</f>
        <v>1.097209160519699</v>
      </c>
      <c r="X155" s="276">
        <f>IF(X$72=0,0,X$72/ISI_fec!X$72)</f>
        <v>1.1417911336687012</v>
      </c>
      <c r="Y155" s="276">
        <f>IF(Y$72=0,0,Y$72/ISI_fec!Y$72)</f>
        <v>1.0590927815872007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1.6915896043988399</v>
      </c>
      <c r="C156" s="277">
        <f>IF(C$79=0,0,C$79/ISI_fec!C$79)</f>
        <v>1.8498451808346146</v>
      </c>
      <c r="D156" s="277">
        <f>IF(D$79=0,0,D$79/ISI_fec!D$79)</f>
        <v>1.7471053300527606</v>
      </c>
      <c r="E156" s="277">
        <f>IF(E$79=0,0,E$79/ISI_fec!E$79)</f>
        <v>1.6440677616550521</v>
      </c>
      <c r="F156" s="277">
        <f>IF(F$79=0,0,F$79/ISI_fec!F$79)</f>
        <v>1.6433119733503063</v>
      </c>
      <c r="G156" s="277">
        <f>IF(G$79=0,0,G$79/ISI_fec!G$79)</f>
        <v>1.1753278447123852</v>
      </c>
      <c r="H156" s="277">
        <f>IF(H$79=0,0,H$79/ISI_fec!H$79)</f>
        <v>1.4605805281602458</v>
      </c>
      <c r="I156" s="277">
        <f>IF(I$79=0,0,I$79/ISI_fec!I$79)</f>
        <v>1.7003720533997506</v>
      </c>
      <c r="J156" s="277">
        <f>IF(J$79=0,0,J$79/ISI_fec!J$79)</f>
        <v>1.528276570865863</v>
      </c>
      <c r="K156" s="277">
        <f>IF(K$79=0,0,K$79/ISI_fec!K$79)</f>
        <v>1.19493124950249</v>
      </c>
      <c r="L156" s="277">
        <f>IF(L$79=0,0,L$79/ISI_fec!L$79)</f>
        <v>1.5334469377097675</v>
      </c>
      <c r="M156" s="277">
        <f>IF(M$79=0,0,M$79/ISI_fec!M$79)</f>
        <v>1.5927298685301621</v>
      </c>
      <c r="N156" s="277">
        <f>IF(N$79=0,0,N$79/ISI_fec!N$79)</f>
        <v>1.6363262124035332</v>
      </c>
      <c r="O156" s="277">
        <f>IF(O$79=0,0,O$79/ISI_fec!O$79)</f>
        <v>0.9734310462849044</v>
      </c>
      <c r="P156" s="277">
        <f>IF(P$79=0,0,P$79/ISI_fec!P$79)</f>
        <v>0.50518251548035353</v>
      </c>
      <c r="Q156" s="277">
        <f>IF(Q$79=0,0,Q$79/ISI_fec!Q$79)</f>
        <v>0.49466643101271496</v>
      </c>
      <c r="R156" s="277">
        <f>IF(R$79=0,0,R$79/ISI_fec!R$79)</f>
        <v>0.46348145082074449</v>
      </c>
      <c r="S156" s="277">
        <f>IF(S$79=0,0,S$79/ISI_fec!S$79)</f>
        <v>0.4302481838215203</v>
      </c>
      <c r="T156" s="277">
        <f>IF(T$79=0,0,T$79/ISI_fec!T$79)</f>
        <v>0.49278730607448518</v>
      </c>
      <c r="U156" s="277">
        <f>IF(U$79=0,0,U$79/ISI_fec!U$79)</f>
        <v>0.437594151314667</v>
      </c>
      <c r="V156" s="277">
        <f>IF(V$79=0,0,V$79/ISI_fec!V$79)</f>
        <v>0.40449332204512545</v>
      </c>
      <c r="W156" s="277">
        <f>IF(W$79=0,0,W$79/ISI_fec!W$79)</f>
        <v>0.29121663409357518</v>
      </c>
      <c r="X156" s="277">
        <f>IF(X$79=0,0,X$79/ISI_fec!X$79)</f>
        <v>0.29482556551620398</v>
      </c>
      <c r="Y156" s="277">
        <f>IF(Y$79=0,0,Y$79/ISI_fec!Y$79)</f>
        <v>0.23088451686987266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HU: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315.5531696035485</v>
      </c>
      <c r="C3" s="203">
        <f t="shared" si="0"/>
        <v>288.30781806853975</v>
      </c>
      <c r="D3" s="203">
        <f t="shared" si="0"/>
        <v>233.69468294738971</v>
      </c>
      <c r="E3" s="203">
        <f t="shared" si="0"/>
        <v>327.21274070829554</v>
      </c>
      <c r="F3" s="203">
        <f t="shared" si="0"/>
        <v>401.08281010712335</v>
      </c>
      <c r="G3" s="203">
        <f t="shared" si="0"/>
        <v>384.2873090308442</v>
      </c>
      <c r="H3" s="203">
        <f t="shared" si="0"/>
        <v>472.75458242491231</v>
      </c>
      <c r="I3" s="203">
        <f t="shared" si="0"/>
        <v>407.0688154396384</v>
      </c>
      <c r="J3" s="203">
        <f t="shared" si="0"/>
        <v>425.14878343822147</v>
      </c>
      <c r="K3" s="203">
        <f t="shared" si="0"/>
        <v>220.69660734252415</v>
      </c>
      <c r="L3" s="203">
        <f t="shared" si="0"/>
        <v>331.18731264322969</v>
      </c>
      <c r="M3" s="203">
        <f t="shared" si="0"/>
        <v>354.6267816320979</v>
      </c>
      <c r="N3" s="203">
        <f t="shared" si="0"/>
        <v>353.88137384132358</v>
      </c>
      <c r="O3" s="203">
        <f t="shared" si="0"/>
        <v>363.75005637057768</v>
      </c>
      <c r="P3" s="203">
        <f t="shared" si="0"/>
        <v>240.32353764853315</v>
      </c>
      <c r="Q3" s="203">
        <f t="shared" si="0"/>
        <v>321.44965421777215</v>
      </c>
      <c r="R3" s="203">
        <f t="shared" si="0"/>
        <v>346.35174720541102</v>
      </c>
      <c r="S3" s="203">
        <f t="shared" si="0"/>
        <v>441.79827066571556</v>
      </c>
      <c r="T3" s="203">
        <f t="shared" si="0"/>
        <v>468.99001784716722</v>
      </c>
      <c r="U3" s="203">
        <f t="shared" si="0"/>
        <v>483.40217784682807</v>
      </c>
      <c r="V3" s="203">
        <f t="shared" si="0"/>
        <v>420.83188052576077</v>
      </c>
      <c r="W3" s="203">
        <f t="shared" si="0"/>
        <v>449.24820232011484</v>
      </c>
      <c r="X3" s="203">
        <f t="shared" si="0"/>
        <v>386.79140447927625</v>
      </c>
      <c r="Y3" s="203">
        <f t="shared" si="0"/>
        <v>454.11467813075768</v>
      </c>
      <c r="DA3" s="112"/>
    </row>
    <row r="4" spans="1:105" ht="12" customHeight="1" x14ac:dyDescent="0.25">
      <c r="A4" s="50" t="s">
        <v>45</v>
      </c>
      <c r="B4" s="241">
        <v>128.59523695691399</v>
      </c>
      <c r="C4" s="241">
        <v>117.49212415655541</v>
      </c>
      <c r="D4" s="241">
        <v>103.3417398551865</v>
      </c>
      <c r="E4" s="241">
        <v>116.69276668803199</v>
      </c>
      <c r="F4" s="241">
        <v>124.65046606227671</v>
      </c>
      <c r="G4" s="241">
        <v>119.4306785666508</v>
      </c>
      <c r="H4" s="241">
        <v>134.62285517760739</v>
      </c>
      <c r="I4" s="241">
        <v>124.5285747219543</v>
      </c>
      <c r="J4" s="241">
        <v>130.05951337528859</v>
      </c>
      <c r="K4" s="241">
        <v>83.278642937009636</v>
      </c>
      <c r="L4" s="241">
        <v>92.47492505729187</v>
      </c>
      <c r="M4" s="241">
        <v>101.85071265283921</v>
      </c>
      <c r="N4" s="241">
        <v>81.552549536529426</v>
      </c>
      <c r="O4" s="241">
        <v>95.500022548231101</v>
      </c>
      <c r="P4" s="241">
        <v>86.129415059413247</v>
      </c>
      <c r="Q4" s="241">
        <v>83.57986168710886</v>
      </c>
      <c r="R4" s="241">
        <v>78.540698882164378</v>
      </c>
      <c r="S4" s="241">
        <v>176.71930826628619</v>
      </c>
      <c r="T4" s="241">
        <v>187.5960071388669</v>
      </c>
      <c r="U4" s="241">
        <v>193.36087113873131</v>
      </c>
      <c r="V4" s="241">
        <v>168.33275221030431</v>
      </c>
      <c r="W4" s="241">
        <v>229.69928092804591</v>
      </c>
      <c r="X4" s="241">
        <v>204.71656179171049</v>
      </c>
      <c r="Y4" s="241">
        <v>231.6458712523031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164.75776105406783</v>
      </c>
      <c r="C5" s="282">
        <f t="shared" si="1"/>
        <v>150.53231966909058</v>
      </c>
      <c r="D5" s="282">
        <f t="shared" si="1"/>
        <v>122.01751223423364</v>
      </c>
      <c r="E5" s="282">
        <f t="shared" si="1"/>
        <v>170.84549844704767</v>
      </c>
      <c r="F5" s="282">
        <f t="shared" si="1"/>
        <v>209.4148059851413</v>
      </c>
      <c r="G5" s="282">
        <f t="shared" si="1"/>
        <v>200.6454782785442</v>
      </c>
      <c r="H5" s="282">
        <f t="shared" si="1"/>
        <v>246.83633070850772</v>
      </c>
      <c r="I5" s="282">
        <f t="shared" si="1"/>
        <v>212.5402407176841</v>
      </c>
      <c r="J5" s="282">
        <f t="shared" si="1"/>
        <v>295.08927006293288</v>
      </c>
      <c r="K5" s="282">
        <f t="shared" si="1"/>
        <v>137.41796440551451</v>
      </c>
      <c r="L5" s="282">
        <f t="shared" si="1"/>
        <v>238.71238758593779</v>
      </c>
      <c r="M5" s="282">
        <f t="shared" si="1"/>
        <v>252.7760689792587</v>
      </c>
      <c r="N5" s="282">
        <f t="shared" si="1"/>
        <v>272.32882430479413</v>
      </c>
      <c r="O5" s="282">
        <f t="shared" si="1"/>
        <v>268.25003382234661</v>
      </c>
      <c r="P5" s="282">
        <f t="shared" si="1"/>
        <v>154.1941225891199</v>
      </c>
      <c r="Q5" s="282">
        <f t="shared" si="1"/>
        <v>237.86979253066329</v>
      </c>
      <c r="R5" s="282">
        <f t="shared" si="1"/>
        <v>267.81104832324661</v>
      </c>
      <c r="S5" s="282">
        <f t="shared" si="1"/>
        <v>265.07896239942937</v>
      </c>
      <c r="T5" s="282">
        <f t="shared" si="1"/>
        <v>281.3940107083003</v>
      </c>
      <c r="U5" s="282">
        <f t="shared" si="1"/>
        <v>290.04130670809678</v>
      </c>
      <c r="V5" s="282">
        <f t="shared" si="1"/>
        <v>252.49912831545649</v>
      </c>
      <c r="W5" s="282">
        <f t="shared" si="1"/>
        <v>219.54892139206891</v>
      </c>
      <c r="X5" s="282">
        <f t="shared" si="1"/>
        <v>182.07484268756579</v>
      </c>
      <c r="Y5" s="282">
        <f t="shared" si="1"/>
        <v>222.46880687845459</v>
      </c>
      <c r="DA5" s="94"/>
    </row>
    <row r="6" spans="1:105" ht="12" customHeight="1" x14ac:dyDescent="0.25">
      <c r="A6" s="99" t="s">
        <v>46</v>
      </c>
      <c r="B6" s="282">
        <v>71.577026721142943</v>
      </c>
      <c r="C6" s="282">
        <v>54.088616340894333</v>
      </c>
      <c r="D6" s="282">
        <v>45.246334749313228</v>
      </c>
      <c r="E6" s="282">
        <v>78.370034244263721</v>
      </c>
      <c r="F6" s="282">
        <v>96.298903380402919</v>
      </c>
      <c r="G6" s="282">
        <v>87.032229644089114</v>
      </c>
      <c r="H6" s="282">
        <v>113.1344853753284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93.180734332924885</v>
      </c>
      <c r="C7" s="282">
        <v>96.44370332819625</v>
      </c>
      <c r="D7" s="282">
        <v>76.771177484920415</v>
      </c>
      <c r="E7" s="282">
        <v>92.475464202783954</v>
      </c>
      <c r="F7" s="282">
        <v>113.11590260473839</v>
      </c>
      <c r="G7" s="282">
        <v>113.6132486344551</v>
      </c>
      <c r="H7" s="282">
        <v>133.70184533317931</v>
      </c>
      <c r="I7" s="282">
        <v>212.5402407176841</v>
      </c>
      <c r="J7" s="282">
        <v>295.08927006293288</v>
      </c>
      <c r="K7" s="282">
        <v>137.41796440551451</v>
      </c>
      <c r="L7" s="282">
        <v>238.71238758593779</v>
      </c>
      <c r="M7" s="282">
        <v>252.7760689792587</v>
      </c>
      <c r="N7" s="282">
        <v>272.32882430479413</v>
      </c>
      <c r="O7" s="282">
        <v>268.25003382234661</v>
      </c>
      <c r="P7" s="282">
        <v>154.1941225891199</v>
      </c>
      <c r="Q7" s="282">
        <v>237.86979253066329</v>
      </c>
      <c r="R7" s="282">
        <v>267.81104832324661</v>
      </c>
      <c r="S7" s="282">
        <v>265.07896239942937</v>
      </c>
      <c r="T7" s="282">
        <v>281.3940107083003</v>
      </c>
      <c r="U7" s="282">
        <v>290.04130670809678</v>
      </c>
      <c r="V7" s="282">
        <v>252.49912831545649</v>
      </c>
      <c r="W7" s="282">
        <v>219.54892139206891</v>
      </c>
      <c r="X7" s="282">
        <v>182.07484268756579</v>
      </c>
      <c r="Y7" s="282">
        <v>222.46880687845459</v>
      </c>
      <c r="DA7" s="94" t="s">
        <v>435</v>
      </c>
    </row>
    <row r="8" spans="1:105" ht="12" customHeight="1" x14ac:dyDescent="0.25">
      <c r="A8" s="49" t="s">
        <v>47</v>
      </c>
      <c r="B8" s="242">
        <v>22.200171592566701</v>
      </c>
      <c r="C8" s="242">
        <v>20.2833742428937</v>
      </c>
      <c r="D8" s="242">
        <v>8.3354308579695982</v>
      </c>
      <c r="E8" s="242">
        <v>39.674475573215858</v>
      </c>
      <c r="F8" s="242">
        <v>67.017538059705288</v>
      </c>
      <c r="G8" s="242">
        <v>64.21115218564924</v>
      </c>
      <c r="H8" s="242">
        <v>91.295396538797178</v>
      </c>
      <c r="I8" s="242">
        <v>70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X8" s="242">
        <v>0</v>
      </c>
      <c r="Y8" s="242">
        <v>0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357</v>
      </c>
      <c r="C11" s="241">
        <v>300</v>
      </c>
      <c r="D11" s="241">
        <v>294</v>
      </c>
      <c r="E11" s="241">
        <v>300</v>
      </c>
      <c r="F11" s="241">
        <v>300</v>
      </c>
      <c r="G11" s="241">
        <v>305</v>
      </c>
      <c r="H11" s="241">
        <v>301</v>
      </c>
      <c r="I11" s="241">
        <v>301</v>
      </c>
      <c r="J11" s="241">
        <v>299</v>
      </c>
      <c r="K11" s="241">
        <v>185</v>
      </c>
      <c r="L11" s="241">
        <v>214</v>
      </c>
      <c r="M11" s="241">
        <v>165</v>
      </c>
      <c r="N11" s="241">
        <v>110</v>
      </c>
      <c r="O11" s="241">
        <v>81</v>
      </c>
      <c r="P11" s="241">
        <v>61</v>
      </c>
      <c r="Q11" s="241">
        <v>255.274</v>
      </c>
      <c r="R11" s="241">
        <v>274</v>
      </c>
      <c r="S11" s="241">
        <v>273</v>
      </c>
      <c r="T11" s="241">
        <v>266</v>
      </c>
      <c r="U11" s="241">
        <v>265</v>
      </c>
      <c r="V11" s="241">
        <v>228</v>
      </c>
      <c r="W11" s="241">
        <v>307</v>
      </c>
      <c r="X11" s="241">
        <v>300</v>
      </c>
      <c r="Y11" s="241">
        <v>300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88.85</v>
      </c>
      <c r="C12" s="282">
        <f t="shared" si="2"/>
        <v>110</v>
      </c>
      <c r="D12" s="282">
        <f t="shared" si="2"/>
        <v>110</v>
      </c>
      <c r="E12" s="282">
        <f t="shared" si="2"/>
        <v>84</v>
      </c>
      <c r="F12" s="282">
        <f t="shared" si="2"/>
        <v>84.4</v>
      </c>
      <c r="G12" s="282">
        <f t="shared" si="2"/>
        <v>81</v>
      </c>
      <c r="H12" s="282">
        <f t="shared" si="2"/>
        <v>84.4</v>
      </c>
      <c r="I12" s="282">
        <f t="shared" si="2"/>
        <v>110</v>
      </c>
      <c r="J12" s="282">
        <f t="shared" si="2"/>
        <v>200</v>
      </c>
      <c r="K12" s="282">
        <f t="shared" si="2"/>
        <v>184.005</v>
      </c>
      <c r="L12" s="282">
        <f t="shared" si="2"/>
        <v>233.67099999999999</v>
      </c>
      <c r="M12" s="282">
        <f t="shared" si="2"/>
        <v>185</v>
      </c>
      <c r="N12" s="282">
        <f t="shared" si="2"/>
        <v>234</v>
      </c>
      <c r="O12" s="282">
        <f t="shared" si="2"/>
        <v>262</v>
      </c>
      <c r="P12" s="282">
        <f t="shared" si="2"/>
        <v>197</v>
      </c>
      <c r="Q12" s="282">
        <f t="shared" si="2"/>
        <v>45</v>
      </c>
      <c r="R12" s="282">
        <f t="shared" si="2"/>
        <v>44.729448260580547</v>
      </c>
      <c r="S12" s="282">
        <f t="shared" si="2"/>
        <v>51.196535561716999</v>
      </c>
      <c r="T12" s="282">
        <f t="shared" si="2"/>
        <v>54.104999999999997</v>
      </c>
      <c r="U12" s="282">
        <f t="shared" si="2"/>
        <v>56.523000000000003</v>
      </c>
      <c r="V12" s="282">
        <f t="shared" si="2"/>
        <v>45.274999999999999</v>
      </c>
      <c r="W12" s="282">
        <f t="shared" si="2"/>
        <v>49.73</v>
      </c>
      <c r="X12" s="282">
        <f t="shared" si="2"/>
        <v>34.886000000000003</v>
      </c>
      <c r="Y12" s="282">
        <f t="shared" si="2"/>
        <v>35.228754682222913</v>
      </c>
      <c r="DA12" s="94"/>
    </row>
    <row r="13" spans="1:105" ht="12" customHeight="1" x14ac:dyDescent="0.25">
      <c r="A13" s="99" t="s">
        <v>46</v>
      </c>
      <c r="B13" s="282">
        <v>33.85</v>
      </c>
      <c r="C13" s="282">
        <v>34</v>
      </c>
      <c r="D13" s="282">
        <v>35</v>
      </c>
      <c r="E13" s="282">
        <v>34</v>
      </c>
      <c r="F13" s="282">
        <v>34.4</v>
      </c>
      <c r="G13" s="282">
        <v>31</v>
      </c>
      <c r="H13" s="282">
        <v>34.4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55</v>
      </c>
      <c r="C14" s="282">
        <v>76</v>
      </c>
      <c r="D14" s="282">
        <v>75</v>
      </c>
      <c r="E14" s="282">
        <v>50</v>
      </c>
      <c r="F14" s="282">
        <v>50</v>
      </c>
      <c r="G14" s="282">
        <v>50</v>
      </c>
      <c r="H14" s="282">
        <v>50</v>
      </c>
      <c r="I14" s="282">
        <v>110</v>
      </c>
      <c r="J14" s="282">
        <v>200</v>
      </c>
      <c r="K14" s="282">
        <v>184.005</v>
      </c>
      <c r="L14" s="282">
        <v>233.67099999999999</v>
      </c>
      <c r="M14" s="282">
        <v>185</v>
      </c>
      <c r="N14" s="282">
        <v>234</v>
      </c>
      <c r="O14" s="282">
        <v>262</v>
      </c>
      <c r="P14" s="282">
        <v>197</v>
      </c>
      <c r="Q14" s="282">
        <v>45</v>
      </c>
      <c r="R14" s="282">
        <v>44.729448260580547</v>
      </c>
      <c r="S14" s="282">
        <v>51.196535561716999</v>
      </c>
      <c r="T14" s="282">
        <v>54.104999999999997</v>
      </c>
      <c r="U14" s="282">
        <v>56.523000000000003</v>
      </c>
      <c r="V14" s="282">
        <v>45.274999999999999</v>
      </c>
      <c r="W14" s="282">
        <v>49.73</v>
      </c>
      <c r="X14" s="282">
        <v>34.886000000000003</v>
      </c>
      <c r="Y14" s="282">
        <v>35.228754682222913</v>
      </c>
      <c r="DA14" s="94" t="s">
        <v>442</v>
      </c>
    </row>
    <row r="15" spans="1:105" ht="12" customHeight="1" x14ac:dyDescent="0.25">
      <c r="A15" s="49" t="s">
        <v>443</v>
      </c>
      <c r="B15" s="242">
        <v>36</v>
      </c>
      <c r="C15" s="242">
        <v>30</v>
      </c>
      <c r="D15" s="242">
        <v>30</v>
      </c>
      <c r="E15" s="242">
        <v>30</v>
      </c>
      <c r="F15" s="242">
        <v>30</v>
      </c>
      <c r="G15" s="242">
        <v>30</v>
      </c>
      <c r="H15" s="242">
        <v>30</v>
      </c>
      <c r="I15" s="242">
        <v>30</v>
      </c>
      <c r="J15" s="242">
        <v>0</v>
      </c>
      <c r="K15" s="242">
        <v>0</v>
      </c>
      <c r="L15" s="242">
        <v>0</v>
      </c>
      <c r="M15" s="242">
        <v>0</v>
      </c>
      <c r="N15" s="242">
        <v>0</v>
      </c>
      <c r="O15" s="242">
        <v>0</v>
      </c>
      <c r="P15" s="242">
        <v>0</v>
      </c>
      <c r="Q15" s="242">
        <v>0</v>
      </c>
      <c r="R15" s="242">
        <v>0</v>
      </c>
      <c r="S15" s="242">
        <v>0</v>
      </c>
      <c r="T15" s="242">
        <v>0</v>
      </c>
      <c r="U15" s="242">
        <v>0</v>
      </c>
      <c r="V15" s="242">
        <v>0</v>
      </c>
      <c r="W15" s="242">
        <v>0</v>
      </c>
      <c r="X15" s="242">
        <v>0</v>
      </c>
      <c r="Y15" s="242">
        <v>0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410.34482758620692</v>
      </c>
      <c r="C18" s="241">
        <v>410.34482758620692</v>
      </c>
      <c r="D18" s="241">
        <v>410.34482758620692</v>
      </c>
      <c r="E18" s="241">
        <v>371.93668392964202</v>
      </c>
      <c r="F18" s="241">
        <v>371.93668392964202</v>
      </c>
      <c r="G18" s="241">
        <v>371.93668392964202</v>
      </c>
      <c r="H18" s="241">
        <v>333.52854027307711</v>
      </c>
      <c r="I18" s="241">
        <v>333.52854027307711</v>
      </c>
      <c r="J18" s="241">
        <v>333.52854027307711</v>
      </c>
      <c r="K18" s="241">
        <v>295.12039661651221</v>
      </c>
      <c r="L18" s="241">
        <v>295.12039661651221</v>
      </c>
      <c r="M18" s="241">
        <v>256.71225295994731</v>
      </c>
      <c r="N18" s="241">
        <v>256.71225295994731</v>
      </c>
      <c r="O18" s="241">
        <v>256.71225295994731</v>
      </c>
      <c r="P18" s="241">
        <v>218.30410930338229</v>
      </c>
      <c r="Q18" s="241">
        <v>295.12039661651221</v>
      </c>
      <c r="R18" s="241">
        <v>295.12039661651221</v>
      </c>
      <c r="S18" s="241">
        <v>295.12039661651221</v>
      </c>
      <c r="T18" s="241">
        <v>295.12039661651221</v>
      </c>
      <c r="U18" s="241">
        <v>295.12039661651221</v>
      </c>
      <c r="V18" s="241">
        <v>256.71225295994731</v>
      </c>
      <c r="W18" s="241">
        <v>333.52854027307711</v>
      </c>
      <c r="X18" s="241">
        <v>333.52854027307711</v>
      </c>
      <c r="Y18" s="241">
        <v>333.52854027307711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143.67816091954023</v>
      </c>
      <c r="C19" s="282">
        <f t="shared" si="3"/>
        <v>143.67816091954023</v>
      </c>
      <c r="D19" s="282">
        <f t="shared" si="3"/>
        <v>128.82816111552023</v>
      </c>
      <c r="E19" s="282">
        <f t="shared" si="3"/>
        <v>128.82816111552023</v>
      </c>
      <c r="F19" s="282">
        <f t="shared" si="3"/>
        <v>128.82816111552023</v>
      </c>
      <c r="G19" s="282">
        <f t="shared" si="3"/>
        <v>113.97816131150023</v>
      </c>
      <c r="H19" s="282">
        <f t="shared" si="3"/>
        <v>113.97816131150023</v>
      </c>
      <c r="I19" s="282">
        <f t="shared" si="3"/>
        <v>149.62069746314353</v>
      </c>
      <c r="J19" s="282">
        <f t="shared" si="3"/>
        <v>250.60576937447013</v>
      </c>
      <c r="K19" s="282">
        <f t="shared" si="3"/>
        <v>250.60576937447013</v>
      </c>
      <c r="L19" s="282">
        <f t="shared" si="3"/>
        <v>276.1497983349808</v>
      </c>
      <c r="M19" s="282">
        <f t="shared" si="3"/>
        <v>276.1497983349808</v>
      </c>
      <c r="N19" s="282">
        <f t="shared" si="3"/>
        <v>271.39830572209348</v>
      </c>
      <c r="O19" s="282">
        <f t="shared" si="3"/>
        <v>301.69382729549142</v>
      </c>
      <c r="P19" s="282">
        <f t="shared" si="3"/>
        <v>301.69382729549142</v>
      </c>
      <c r="Q19" s="282">
        <f t="shared" si="3"/>
        <v>286.84382749147142</v>
      </c>
      <c r="R19" s="282">
        <f t="shared" si="3"/>
        <v>286.84382749147142</v>
      </c>
      <c r="S19" s="282">
        <f t="shared" si="3"/>
        <v>282.09233487858404</v>
      </c>
      <c r="T19" s="282">
        <f t="shared" si="3"/>
        <v>271.99382768745136</v>
      </c>
      <c r="U19" s="282">
        <f t="shared" si="3"/>
        <v>271.99382768745136</v>
      </c>
      <c r="V19" s="282">
        <f t="shared" si="3"/>
        <v>257.14382788343141</v>
      </c>
      <c r="W19" s="282">
        <f t="shared" si="3"/>
        <v>257.14382788343141</v>
      </c>
      <c r="X19" s="282">
        <f t="shared" si="3"/>
        <v>257.14382788343141</v>
      </c>
      <c r="Y19" s="282">
        <f t="shared" si="3"/>
        <v>242.29382807941138</v>
      </c>
      <c r="DA19" s="94"/>
    </row>
    <row r="20" spans="1:105" ht="12" customHeight="1" x14ac:dyDescent="0.25">
      <c r="A20" s="99" t="s">
        <v>46</v>
      </c>
      <c r="B20" s="282">
        <v>45.977011494252871</v>
      </c>
      <c r="C20" s="282">
        <v>45.977011494252871</v>
      </c>
      <c r="D20" s="282">
        <v>41.225518881365517</v>
      </c>
      <c r="E20" s="282">
        <v>41.225518881365517</v>
      </c>
      <c r="F20" s="282">
        <v>41.225518881365517</v>
      </c>
      <c r="G20" s="282">
        <v>36.474026268478177</v>
      </c>
      <c r="H20" s="282">
        <v>36.474026268478177</v>
      </c>
      <c r="I20" s="282">
        <v>31.72253365559083</v>
      </c>
      <c r="J20" s="282">
        <v>31.72253365559083</v>
      </c>
      <c r="K20" s="282">
        <v>31.72253365559083</v>
      </c>
      <c r="L20" s="282">
        <v>26.97104104270349</v>
      </c>
      <c r="M20" s="282">
        <v>26.97104104270349</v>
      </c>
      <c r="N20" s="282">
        <v>22.21954842981615</v>
      </c>
      <c r="O20" s="282">
        <v>22.21954842981615</v>
      </c>
      <c r="P20" s="282">
        <v>22.21954842981615</v>
      </c>
      <c r="Q20" s="282">
        <v>17.4680558169288</v>
      </c>
      <c r="R20" s="282">
        <v>17.4680558169288</v>
      </c>
      <c r="S20" s="282">
        <v>12.71656320404146</v>
      </c>
      <c r="T20" s="282">
        <v>12.71656320404146</v>
      </c>
      <c r="U20" s="282">
        <v>12.71656320404146</v>
      </c>
      <c r="V20" s="282">
        <v>7.9650705911541158</v>
      </c>
      <c r="W20" s="282">
        <v>7.9650705911541158</v>
      </c>
      <c r="X20" s="282">
        <v>7.9650705911541158</v>
      </c>
      <c r="Y20" s="282">
        <v>3.2135779782667711</v>
      </c>
      <c r="DA20" s="94" t="s">
        <v>447</v>
      </c>
    </row>
    <row r="21" spans="1:105" ht="12" customHeight="1" x14ac:dyDescent="0.25">
      <c r="A21" s="99" t="s">
        <v>80</v>
      </c>
      <c r="B21" s="282">
        <v>97.701149425287355</v>
      </c>
      <c r="C21" s="282">
        <v>97.701149425287355</v>
      </c>
      <c r="D21" s="282">
        <v>87.6026422341547</v>
      </c>
      <c r="E21" s="282">
        <v>87.6026422341547</v>
      </c>
      <c r="F21" s="282">
        <v>87.6026422341547</v>
      </c>
      <c r="G21" s="282">
        <v>77.504135043022046</v>
      </c>
      <c r="H21" s="282">
        <v>77.504135043022046</v>
      </c>
      <c r="I21" s="282">
        <v>117.89816380755271</v>
      </c>
      <c r="J21" s="282">
        <v>218.88323571887929</v>
      </c>
      <c r="K21" s="282">
        <v>218.88323571887929</v>
      </c>
      <c r="L21" s="282">
        <v>249.17875729227731</v>
      </c>
      <c r="M21" s="282">
        <v>249.17875729227731</v>
      </c>
      <c r="N21" s="282">
        <v>249.17875729227731</v>
      </c>
      <c r="O21" s="282">
        <v>279.47427886567527</v>
      </c>
      <c r="P21" s="282">
        <v>279.47427886567527</v>
      </c>
      <c r="Q21" s="282">
        <v>269.37577167454259</v>
      </c>
      <c r="R21" s="282">
        <v>269.37577167454259</v>
      </c>
      <c r="S21" s="282">
        <v>269.37577167454259</v>
      </c>
      <c r="T21" s="282">
        <v>259.27726448340991</v>
      </c>
      <c r="U21" s="282">
        <v>259.27726448340991</v>
      </c>
      <c r="V21" s="282">
        <v>249.17875729227731</v>
      </c>
      <c r="W21" s="282">
        <v>249.17875729227731</v>
      </c>
      <c r="X21" s="282">
        <v>249.17875729227731</v>
      </c>
      <c r="Y21" s="282">
        <v>239.0802501011446</v>
      </c>
      <c r="DA21" s="94" t="s">
        <v>448</v>
      </c>
    </row>
    <row r="22" spans="1:105" ht="12" customHeight="1" x14ac:dyDescent="0.25">
      <c r="A22" s="49" t="s">
        <v>443</v>
      </c>
      <c r="B22" s="242">
        <v>41.379310344827587</v>
      </c>
      <c r="C22" s="242">
        <v>41.379310344827587</v>
      </c>
      <c r="D22" s="242">
        <v>37.908933817086073</v>
      </c>
      <c r="E22" s="242">
        <v>37.908933817086073</v>
      </c>
      <c r="F22" s="242">
        <v>34.438557289344537</v>
      </c>
      <c r="G22" s="242">
        <v>34.438557289344537</v>
      </c>
      <c r="H22" s="242">
        <v>34.438557289344537</v>
      </c>
      <c r="I22" s="242">
        <v>34.438557289344537</v>
      </c>
      <c r="J22" s="242">
        <v>30.968180761603019</v>
      </c>
      <c r="K22" s="242">
        <v>30.968180761603019</v>
      </c>
      <c r="L22" s="242">
        <v>27.497804233861501</v>
      </c>
      <c r="M22" s="242">
        <v>27.497804233861501</v>
      </c>
      <c r="N22" s="242">
        <v>24.02742770611998</v>
      </c>
      <c r="O22" s="242">
        <v>24.02742770611998</v>
      </c>
      <c r="P22" s="242">
        <v>20.557051178378462</v>
      </c>
      <c r="Q22" s="242">
        <v>20.557051178378462</v>
      </c>
      <c r="R22" s="242">
        <v>20.557051178378462</v>
      </c>
      <c r="S22" s="242">
        <v>17.08667465063694</v>
      </c>
      <c r="T22" s="242">
        <v>17.08667465063694</v>
      </c>
      <c r="U22" s="242">
        <v>13.616298122895421</v>
      </c>
      <c r="V22" s="242">
        <v>13.616298122895421</v>
      </c>
      <c r="W22" s="242">
        <v>10.145921595153901</v>
      </c>
      <c r="X22" s="242">
        <v>10.145921595153901</v>
      </c>
      <c r="Y22" s="242">
        <v>6.6755450674123784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76.816287313129862</v>
      </c>
      <c r="R24" s="241">
        <v>0</v>
      </c>
      <c r="S24" s="241">
        <v>38.408143656564931</v>
      </c>
      <c r="T24" s="241">
        <v>0</v>
      </c>
      <c r="U24" s="241">
        <v>0</v>
      </c>
      <c r="V24" s="241">
        <v>0</v>
      </c>
      <c r="W24" s="241">
        <v>76.816287313129862</v>
      </c>
      <c r="X24" s="241">
        <v>0</v>
      </c>
      <c r="Y24" s="241">
        <v>38.408143656564931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50.492535955663307</v>
      </c>
      <c r="J25" s="282">
        <f t="shared" si="4"/>
        <v>100.9850719113266</v>
      </c>
      <c r="K25" s="282">
        <f t="shared" si="4"/>
        <v>0</v>
      </c>
      <c r="L25" s="282">
        <f t="shared" si="4"/>
        <v>40.394028764530653</v>
      </c>
      <c r="M25" s="282">
        <f t="shared" si="4"/>
        <v>0</v>
      </c>
      <c r="N25" s="282">
        <f t="shared" si="4"/>
        <v>0</v>
      </c>
      <c r="O25" s="282">
        <f t="shared" si="4"/>
        <v>40.394028764530653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50.492535955663307</v>
      </c>
      <c r="J27" s="282">
        <v>100.9850719113266</v>
      </c>
      <c r="K27" s="282">
        <v>0</v>
      </c>
      <c r="L27" s="282">
        <v>40.394028764530653</v>
      </c>
      <c r="M27" s="282">
        <v>0</v>
      </c>
      <c r="N27" s="282">
        <v>0</v>
      </c>
      <c r="O27" s="282">
        <v>40.394028764530653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3.4703765277415202</v>
      </c>
      <c r="I28" s="242">
        <v>0</v>
      </c>
      <c r="J28" s="242">
        <v>0</v>
      </c>
      <c r="K28" s="242">
        <v>0</v>
      </c>
      <c r="L28" s="242">
        <v>0</v>
      </c>
      <c r="M28" s="242">
        <v>0</v>
      </c>
      <c r="N28" s="242">
        <v>0</v>
      </c>
      <c r="O28" s="242">
        <v>0</v>
      </c>
      <c r="P28" s="242">
        <v>0</v>
      </c>
      <c r="Q28" s="242">
        <v>0</v>
      </c>
      <c r="R28" s="242">
        <v>0</v>
      </c>
      <c r="S28" s="242">
        <v>0</v>
      </c>
      <c r="T28" s="242">
        <v>0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38.408143656564903</v>
      </c>
      <c r="F30" s="241">
        <f t="shared" si="5"/>
        <v>0</v>
      </c>
      <c r="G30" s="241">
        <f t="shared" si="5"/>
        <v>0</v>
      </c>
      <c r="H30" s="241">
        <f t="shared" si="5"/>
        <v>38.408143656564903</v>
      </c>
      <c r="I30" s="241">
        <f t="shared" si="5"/>
        <v>0</v>
      </c>
      <c r="J30" s="241">
        <f t="shared" si="5"/>
        <v>0</v>
      </c>
      <c r="K30" s="241">
        <f t="shared" si="5"/>
        <v>38.408143656564903</v>
      </c>
      <c r="L30" s="241">
        <f t="shared" si="5"/>
        <v>0</v>
      </c>
      <c r="M30" s="241">
        <f t="shared" si="5"/>
        <v>38.408143656564903</v>
      </c>
      <c r="N30" s="241">
        <f t="shared" si="5"/>
        <v>0</v>
      </c>
      <c r="O30" s="241">
        <f t="shared" si="5"/>
        <v>0</v>
      </c>
      <c r="P30" s="241">
        <f t="shared" si="5"/>
        <v>38.408143656565016</v>
      </c>
      <c r="Q30" s="241">
        <f t="shared" si="5"/>
        <v>0</v>
      </c>
      <c r="R30" s="241">
        <f t="shared" si="5"/>
        <v>0</v>
      </c>
      <c r="S30" s="241">
        <f t="shared" si="5"/>
        <v>38.40814365656496</v>
      </c>
      <c r="T30" s="241">
        <f t="shared" si="5"/>
        <v>0</v>
      </c>
      <c r="U30" s="241">
        <f t="shared" si="5"/>
        <v>0</v>
      </c>
      <c r="V30" s="241">
        <f t="shared" si="5"/>
        <v>38.408143656564903</v>
      </c>
      <c r="W30" s="241">
        <f t="shared" si="5"/>
        <v>0</v>
      </c>
      <c r="X30" s="241">
        <f t="shared" si="5"/>
        <v>0</v>
      </c>
      <c r="Y30" s="241">
        <f t="shared" si="5"/>
        <v>38.40814365656496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14.849999804020008</v>
      </c>
      <c r="E31" s="282">
        <f t="shared" si="6"/>
        <v>0</v>
      </c>
      <c r="F31" s="282">
        <f t="shared" si="6"/>
        <v>0</v>
      </c>
      <c r="G31" s="282">
        <f t="shared" si="6"/>
        <v>14.849999804019994</v>
      </c>
      <c r="H31" s="282">
        <f t="shared" si="6"/>
        <v>0</v>
      </c>
      <c r="I31" s="282">
        <f t="shared" si="6"/>
        <v>14.849999804019987</v>
      </c>
      <c r="J31" s="282">
        <f t="shared" si="6"/>
        <v>0</v>
      </c>
      <c r="K31" s="282">
        <f t="shared" si="6"/>
        <v>0</v>
      </c>
      <c r="L31" s="282">
        <f t="shared" si="6"/>
        <v>14.849999804019994</v>
      </c>
      <c r="M31" s="282">
        <f t="shared" si="6"/>
        <v>0</v>
      </c>
      <c r="N31" s="282">
        <f t="shared" si="6"/>
        <v>4.7514926128873398</v>
      </c>
      <c r="O31" s="282">
        <f t="shared" si="6"/>
        <v>10.098507191132683</v>
      </c>
      <c r="P31" s="282">
        <f t="shared" si="6"/>
        <v>0</v>
      </c>
      <c r="Q31" s="282">
        <f t="shared" si="6"/>
        <v>14.849999804020033</v>
      </c>
      <c r="R31" s="282">
        <f t="shared" si="6"/>
        <v>0</v>
      </c>
      <c r="S31" s="282">
        <f t="shared" si="6"/>
        <v>4.7514926128873398</v>
      </c>
      <c r="T31" s="282">
        <f t="shared" si="6"/>
        <v>10.098507191132683</v>
      </c>
      <c r="U31" s="282">
        <f t="shared" si="6"/>
        <v>0</v>
      </c>
      <c r="V31" s="282">
        <f t="shared" si="6"/>
        <v>14.849999804019941</v>
      </c>
      <c r="W31" s="282">
        <f t="shared" si="6"/>
        <v>0</v>
      </c>
      <c r="X31" s="282">
        <f t="shared" si="6"/>
        <v>0</v>
      </c>
      <c r="Y31" s="282">
        <f t="shared" si="6"/>
        <v>14.849999804020056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4.751492612887354</v>
      </c>
      <c r="E32" s="282">
        <f t="shared" si="7"/>
        <v>0</v>
      </c>
      <c r="F32" s="282">
        <f t="shared" si="7"/>
        <v>0</v>
      </c>
      <c r="G32" s="282">
        <f t="shared" si="7"/>
        <v>4.7514926128873398</v>
      </c>
      <c r="H32" s="282">
        <f t="shared" si="7"/>
        <v>0</v>
      </c>
      <c r="I32" s="282">
        <f t="shared" si="7"/>
        <v>4.7514926128873469</v>
      </c>
      <c r="J32" s="282">
        <f t="shared" si="7"/>
        <v>0</v>
      </c>
      <c r="K32" s="282">
        <f t="shared" si="7"/>
        <v>0</v>
      </c>
      <c r="L32" s="282">
        <f t="shared" si="7"/>
        <v>4.7514926128873398</v>
      </c>
      <c r="M32" s="282">
        <f t="shared" si="7"/>
        <v>0</v>
      </c>
      <c r="N32" s="282">
        <f t="shared" si="7"/>
        <v>4.7514926128873398</v>
      </c>
      <c r="O32" s="282">
        <f t="shared" si="7"/>
        <v>0</v>
      </c>
      <c r="P32" s="282">
        <f t="shared" si="7"/>
        <v>0</v>
      </c>
      <c r="Q32" s="282">
        <f t="shared" si="7"/>
        <v>4.7514926128873505</v>
      </c>
      <c r="R32" s="282">
        <f t="shared" si="7"/>
        <v>0</v>
      </c>
      <c r="S32" s="282">
        <f t="shared" si="7"/>
        <v>4.7514926128873398</v>
      </c>
      <c r="T32" s="282">
        <f t="shared" si="7"/>
        <v>0</v>
      </c>
      <c r="U32" s="282">
        <f t="shared" si="7"/>
        <v>0</v>
      </c>
      <c r="V32" s="282">
        <f t="shared" si="7"/>
        <v>4.7514926128873443</v>
      </c>
      <c r="W32" s="282">
        <f t="shared" si="7"/>
        <v>0</v>
      </c>
      <c r="X32" s="282">
        <f t="shared" si="7"/>
        <v>0</v>
      </c>
      <c r="Y32" s="282">
        <f t="shared" si="7"/>
        <v>4.7514926128873451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10.098507191132654</v>
      </c>
      <c r="E33" s="282">
        <f t="shared" si="8"/>
        <v>0</v>
      </c>
      <c r="F33" s="282">
        <f t="shared" si="8"/>
        <v>0</v>
      </c>
      <c r="G33" s="282">
        <f t="shared" si="8"/>
        <v>10.098507191132654</v>
      </c>
      <c r="H33" s="282">
        <f t="shared" si="8"/>
        <v>0</v>
      </c>
      <c r="I33" s="282">
        <f t="shared" si="8"/>
        <v>10.09850719113264</v>
      </c>
      <c r="J33" s="282">
        <f t="shared" si="8"/>
        <v>0</v>
      </c>
      <c r="K33" s="282">
        <f t="shared" si="8"/>
        <v>0</v>
      </c>
      <c r="L33" s="282">
        <f t="shared" si="8"/>
        <v>10.098507191132654</v>
      </c>
      <c r="M33" s="282">
        <f t="shared" si="8"/>
        <v>0</v>
      </c>
      <c r="N33" s="282">
        <f t="shared" si="8"/>
        <v>0</v>
      </c>
      <c r="O33" s="282">
        <f t="shared" si="8"/>
        <v>10.098507191132683</v>
      </c>
      <c r="P33" s="282">
        <f t="shared" si="8"/>
        <v>0</v>
      </c>
      <c r="Q33" s="282">
        <f t="shared" si="8"/>
        <v>10.098507191132683</v>
      </c>
      <c r="R33" s="282">
        <f t="shared" si="8"/>
        <v>0</v>
      </c>
      <c r="S33" s="282">
        <f t="shared" si="8"/>
        <v>0</v>
      </c>
      <c r="T33" s="282">
        <f t="shared" si="8"/>
        <v>10.098507191132683</v>
      </c>
      <c r="U33" s="282">
        <f t="shared" si="8"/>
        <v>0</v>
      </c>
      <c r="V33" s="282">
        <f t="shared" si="8"/>
        <v>10.098507191132597</v>
      </c>
      <c r="W33" s="282">
        <f t="shared" si="8"/>
        <v>0</v>
      </c>
      <c r="X33" s="282">
        <f t="shared" si="8"/>
        <v>0</v>
      </c>
      <c r="Y33" s="282">
        <f t="shared" si="8"/>
        <v>10.098507191132711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3.4703765277415144</v>
      </c>
      <c r="E34" s="242">
        <f t="shared" si="9"/>
        <v>0</v>
      </c>
      <c r="F34" s="242">
        <f t="shared" si="9"/>
        <v>3.4703765277415357</v>
      </c>
      <c r="G34" s="242">
        <f t="shared" si="9"/>
        <v>0</v>
      </c>
      <c r="H34" s="242">
        <f t="shared" si="9"/>
        <v>3.4703765277415215</v>
      </c>
      <c r="I34" s="242">
        <f t="shared" si="9"/>
        <v>0</v>
      </c>
      <c r="J34" s="242">
        <f t="shared" si="9"/>
        <v>3.4703765277415179</v>
      </c>
      <c r="K34" s="242">
        <f t="shared" si="9"/>
        <v>0</v>
      </c>
      <c r="L34" s="242">
        <f t="shared" si="9"/>
        <v>3.4703765277415179</v>
      </c>
      <c r="M34" s="242">
        <f t="shared" si="9"/>
        <v>0</v>
      </c>
      <c r="N34" s="242">
        <f t="shared" si="9"/>
        <v>3.4703765277415215</v>
      </c>
      <c r="O34" s="242">
        <f t="shared" si="9"/>
        <v>0</v>
      </c>
      <c r="P34" s="242">
        <f t="shared" si="9"/>
        <v>3.4703765277415179</v>
      </c>
      <c r="Q34" s="242">
        <f t="shared" si="9"/>
        <v>0</v>
      </c>
      <c r="R34" s="242">
        <f t="shared" si="9"/>
        <v>0</v>
      </c>
      <c r="S34" s="242">
        <f t="shared" si="9"/>
        <v>3.4703765277415215</v>
      </c>
      <c r="T34" s="242">
        <f t="shared" si="9"/>
        <v>0</v>
      </c>
      <c r="U34" s="242">
        <f t="shared" si="9"/>
        <v>3.4703765277415197</v>
      </c>
      <c r="V34" s="242">
        <f t="shared" si="9"/>
        <v>0</v>
      </c>
      <c r="W34" s="242">
        <f t="shared" si="9"/>
        <v>3.4703765277415197</v>
      </c>
      <c r="X34" s="242">
        <f t="shared" si="9"/>
        <v>0</v>
      </c>
      <c r="Y34" s="242">
        <f t="shared" si="9"/>
        <v>3.4703765277415224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53.344827586206918</v>
      </c>
      <c r="C36" s="241">
        <f t="shared" si="10"/>
        <v>110.34482758620692</v>
      </c>
      <c r="D36" s="241">
        <f t="shared" si="10"/>
        <v>116.34482758620692</v>
      </c>
      <c r="E36" s="241">
        <f t="shared" si="10"/>
        <v>71.936683929642015</v>
      </c>
      <c r="F36" s="241">
        <f t="shared" si="10"/>
        <v>71.936683929642015</v>
      </c>
      <c r="G36" s="241">
        <f t="shared" si="10"/>
        <v>66.936683929642015</v>
      </c>
      <c r="H36" s="241">
        <f t="shared" si="10"/>
        <v>32.528540273077112</v>
      </c>
      <c r="I36" s="241">
        <f t="shared" si="10"/>
        <v>32.528540273077112</v>
      </c>
      <c r="J36" s="241">
        <f t="shared" si="10"/>
        <v>34.528540273077112</v>
      </c>
      <c r="K36" s="241">
        <f t="shared" si="10"/>
        <v>110.12039661651221</v>
      </c>
      <c r="L36" s="241">
        <f t="shared" si="10"/>
        <v>81.12039661651221</v>
      </c>
      <c r="M36" s="241">
        <f t="shared" si="10"/>
        <v>91.712252959947307</v>
      </c>
      <c r="N36" s="241">
        <f t="shared" si="10"/>
        <v>146.71225295994731</v>
      </c>
      <c r="O36" s="241">
        <f t="shared" si="10"/>
        <v>175.71225295994731</v>
      </c>
      <c r="P36" s="241">
        <f t="shared" si="10"/>
        <v>157.30410930338229</v>
      </c>
      <c r="Q36" s="241">
        <f t="shared" si="10"/>
        <v>39.846396616512209</v>
      </c>
      <c r="R36" s="241">
        <f t="shared" si="10"/>
        <v>21.12039661651221</v>
      </c>
      <c r="S36" s="241">
        <f t="shared" si="10"/>
        <v>22.12039661651221</v>
      </c>
      <c r="T36" s="241">
        <f t="shared" si="10"/>
        <v>29.12039661651221</v>
      </c>
      <c r="U36" s="241">
        <f t="shared" si="10"/>
        <v>30.12039661651221</v>
      </c>
      <c r="V36" s="241">
        <f t="shared" si="10"/>
        <v>28.712252959947307</v>
      </c>
      <c r="W36" s="241">
        <f t="shared" si="10"/>
        <v>26.528540273077112</v>
      </c>
      <c r="X36" s="241">
        <f t="shared" si="10"/>
        <v>33.528540273077112</v>
      </c>
      <c r="Y36" s="241">
        <f t="shared" si="10"/>
        <v>33.528540273077112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54.828160919540224</v>
      </c>
      <c r="C37" s="282">
        <f t="shared" si="11"/>
        <v>33.678160919540225</v>
      </c>
      <c r="D37" s="282">
        <f t="shared" si="11"/>
        <v>18.828161115520217</v>
      </c>
      <c r="E37" s="282">
        <f t="shared" si="11"/>
        <v>44.828161115520217</v>
      </c>
      <c r="F37" s="282">
        <f t="shared" si="11"/>
        <v>44.428161115520219</v>
      </c>
      <c r="G37" s="282">
        <f t="shared" si="11"/>
        <v>32.978161311500223</v>
      </c>
      <c r="H37" s="282">
        <f t="shared" si="11"/>
        <v>29.578161311500224</v>
      </c>
      <c r="I37" s="282">
        <f t="shared" si="11"/>
        <v>39.620697463143536</v>
      </c>
      <c r="J37" s="282">
        <f t="shared" si="11"/>
        <v>50.605769374470121</v>
      </c>
      <c r="K37" s="282">
        <f t="shared" si="11"/>
        <v>66.600769374470133</v>
      </c>
      <c r="L37" s="282">
        <f t="shared" si="11"/>
        <v>42.478798334980809</v>
      </c>
      <c r="M37" s="282">
        <f t="shared" si="11"/>
        <v>91.149798334980801</v>
      </c>
      <c r="N37" s="282">
        <f t="shared" si="11"/>
        <v>37.398305722093461</v>
      </c>
      <c r="O37" s="282">
        <f t="shared" si="11"/>
        <v>39.693827295491424</v>
      </c>
      <c r="P37" s="282">
        <f t="shared" si="11"/>
        <v>104.69382729549142</v>
      </c>
      <c r="Q37" s="282">
        <f t="shared" si="11"/>
        <v>241.84382749147139</v>
      </c>
      <c r="R37" s="282">
        <f t="shared" si="11"/>
        <v>242.11437923089085</v>
      </c>
      <c r="S37" s="282">
        <f t="shared" si="11"/>
        <v>230.89579931686706</v>
      </c>
      <c r="T37" s="282">
        <f t="shared" si="11"/>
        <v>217.88882768745137</v>
      </c>
      <c r="U37" s="282">
        <f t="shared" si="11"/>
        <v>215.47082768745136</v>
      </c>
      <c r="V37" s="282">
        <f t="shared" si="11"/>
        <v>211.86882788343141</v>
      </c>
      <c r="W37" s="282">
        <f t="shared" si="11"/>
        <v>207.41382788343142</v>
      </c>
      <c r="X37" s="282">
        <f t="shared" si="11"/>
        <v>222.25782788343142</v>
      </c>
      <c r="Y37" s="282">
        <f t="shared" si="11"/>
        <v>207.06507339718846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12.127011494252869</v>
      </c>
      <c r="C38" s="282">
        <f t="shared" si="12"/>
        <v>11.977011494252871</v>
      </c>
      <c r="D38" s="282">
        <f t="shared" si="12"/>
        <v>6.2255188813655167</v>
      </c>
      <c r="E38" s="282">
        <f t="shared" si="12"/>
        <v>7.2255188813655167</v>
      </c>
      <c r="F38" s="282">
        <f t="shared" si="12"/>
        <v>6.8255188813655181</v>
      </c>
      <c r="G38" s="282">
        <f t="shared" si="12"/>
        <v>5.4740262684781769</v>
      </c>
      <c r="H38" s="282">
        <f t="shared" si="12"/>
        <v>2.0740262684781783</v>
      </c>
      <c r="I38" s="282">
        <f t="shared" si="12"/>
        <v>31.72253365559083</v>
      </c>
      <c r="J38" s="282">
        <f t="shared" si="12"/>
        <v>31.72253365559083</v>
      </c>
      <c r="K38" s="282">
        <f t="shared" si="12"/>
        <v>31.72253365559083</v>
      </c>
      <c r="L38" s="282">
        <f t="shared" si="12"/>
        <v>26.97104104270349</v>
      </c>
      <c r="M38" s="282">
        <f t="shared" si="12"/>
        <v>26.97104104270349</v>
      </c>
      <c r="N38" s="282">
        <f t="shared" si="12"/>
        <v>22.21954842981615</v>
      </c>
      <c r="O38" s="282">
        <f t="shared" si="12"/>
        <v>22.21954842981615</v>
      </c>
      <c r="P38" s="282">
        <f t="shared" si="12"/>
        <v>22.21954842981615</v>
      </c>
      <c r="Q38" s="282">
        <f t="shared" si="12"/>
        <v>17.4680558169288</v>
      </c>
      <c r="R38" s="282">
        <f t="shared" si="12"/>
        <v>17.4680558169288</v>
      </c>
      <c r="S38" s="282">
        <f t="shared" si="12"/>
        <v>12.71656320404146</v>
      </c>
      <c r="T38" s="282">
        <f t="shared" si="12"/>
        <v>12.71656320404146</v>
      </c>
      <c r="U38" s="282">
        <f t="shared" si="12"/>
        <v>12.71656320404146</v>
      </c>
      <c r="V38" s="282">
        <f t="shared" si="12"/>
        <v>7.9650705911541158</v>
      </c>
      <c r="W38" s="282">
        <f t="shared" si="12"/>
        <v>7.9650705911541158</v>
      </c>
      <c r="X38" s="282">
        <f t="shared" si="12"/>
        <v>7.9650705911541158</v>
      </c>
      <c r="Y38" s="282">
        <f t="shared" si="12"/>
        <v>3.2135779782667711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42.701149425287355</v>
      </c>
      <c r="C39" s="282">
        <f t="shared" si="13"/>
        <v>21.701149425287355</v>
      </c>
      <c r="D39" s="282">
        <f t="shared" si="13"/>
        <v>12.6026422341547</v>
      </c>
      <c r="E39" s="282">
        <f t="shared" si="13"/>
        <v>37.6026422341547</v>
      </c>
      <c r="F39" s="282">
        <f t="shared" si="13"/>
        <v>37.6026422341547</v>
      </c>
      <c r="G39" s="282">
        <f t="shared" si="13"/>
        <v>27.504135043022046</v>
      </c>
      <c r="H39" s="282">
        <f t="shared" si="13"/>
        <v>27.504135043022046</v>
      </c>
      <c r="I39" s="282">
        <f t="shared" si="13"/>
        <v>7.8981638075527059</v>
      </c>
      <c r="J39" s="282">
        <f t="shared" si="13"/>
        <v>18.883235718879291</v>
      </c>
      <c r="K39" s="282">
        <f t="shared" si="13"/>
        <v>34.878235718879296</v>
      </c>
      <c r="L39" s="282">
        <f t="shared" si="13"/>
        <v>15.507757292277319</v>
      </c>
      <c r="M39" s="282">
        <f t="shared" si="13"/>
        <v>64.178757292277311</v>
      </c>
      <c r="N39" s="282">
        <f t="shared" si="13"/>
        <v>15.178757292277311</v>
      </c>
      <c r="O39" s="282">
        <f t="shared" si="13"/>
        <v>17.474278865675274</v>
      </c>
      <c r="P39" s="282">
        <f t="shared" si="13"/>
        <v>82.474278865675274</v>
      </c>
      <c r="Q39" s="282">
        <f t="shared" si="13"/>
        <v>224.37577167454259</v>
      </c>
      <c r="R39" s="282">
        <f t="shared" si="13"/>
        <v>224.64632341396205</v>
      </c>
      <c r="S39" s="282">
        <f t="shared" si="13"/>
        <v>218.17923611282561</v>
      </c>
      <c r="T39" s="282">
        <f t="shared" si="13"/>
        <v>205.17226448340992</v>
      </c>
      <c r="U39" s="282">
        <f t="shared" si="13"/>
        <v>202.75426448340991</v>
      </c>
      <c r="V39" s="282">
        <f t="shared" si="13"/>
        <v>203.90375729227731</v>
      </c>
      <c r="W39" s="282">
        <f t="shared" si="13"/>
        <v>199.44875729227732</v>
      </c>
      <c r="X39" s="282">
        <f t="shared" si="13"/>
        <v>214.29275729227732</v>
      </c>
      <c r="Y39" s="282">
        <f t="shared" si="13"/>
        <v>203.85149541892167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5.3793103448275872</v>
      </c>
      <c r="C40" s="242">
        <f t="shared" si="14"/>
        <v>11.379310344827587</v>
      </c>
      <c r="D40" s="242">
        <f t="shared" si="14"/>
        <v>7.9089338170860728</v>
      </c>
      <c r="E40" s="242">
        <f t="shared" si="14"/>
        <v>7.9089338170860728</v>
      </c>
      <c r="F40" s="242">
        <f t="shared" si="14"/>
        <v>4.4385572893445371</v>
      </c>
      <c r="G40" s="242">
        <f t="shared" si="14"/>
        <v>4.4385572893445371</v>
      </c>
      <c r="H40" s="242">
        <f t="shared" si="14"/>
        <v>4.4385572893445371</v>
      </c>
      <c r="I40" s="242">
        <f t="shared" si="14"/>
        <v>4.4385572893445371</v>
      </c>
      <c r="J40" s="242">
        <f t="shared" si="14"/>
        <v>30.968180761603019</v>
      </c>
      <c r="K40" s="242">
        <f t="shared" si="14"/>
        <v>30.968180761603019</v>
      </c>
      <c r="L40" s="242">
        <f t="shared" si="14"/>
        <v>27.497804233861501</v>
      </c>
      <c r="M40" s="242">
        <f t="shared" si="14"/>
        <v>27.497804233861501</v>
      </c>
      <c r="N40" s="242">
        <f t="shared" si="14"/>
        <v>24.02742770611998</v>
      </c>
      <c r="O40" s="242">
        <f t="shared" si="14"/>
        <v>24.02742770611998</v>
      </c>
      <c r="P40" s="242">
        <f t="shared" si="14"/>
        <v>20.557051178378462</v>
      </c>
      <c r="Q40" s="242">
        <f t="shared" si="14"/>
        <v>20.557051178378462</v>
      </c>
      <c r="R40" s="242">
        <f t="shared" si="14"/>
        <v>20.557051178378462</v>
      </c>
      <c r="S40" s="242">
        <f t="shared" si="14"/>
        <v>17.08667465063694</v>
      </c>
      <c r="T40" s="242">
        <f t="shared" si="14"/>
        <v>17.08667465063694</v>
      </c>
      <c r="U40" s="242">
        <f t="shared" si="14"/>
        <v>13.616298122895421</v>
      </c>
      <c r="V40" s="242">
        <f t="shared" si="14"/>
        <v>13.616298122895421</v>
      </c>
      <c r="W40" s="242">
        <f t="shared" si="14"/>
        <v>10.145921595153901</v>
      </c>
      <c r="X40" s="242">
        <f t="shared" si="14"/>
        <v>10.145921595153901</v>
      </c>
      <c r="Y40" s="242">
        <f t="shared" si="14"/>
        <v>6.6755450674123784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245.50619088564051</v>
      </c>
      <c r="C43" s="210">
        <v>218.3433361994841</v>
      </c>
      <c r="D43" s="210">
        <v>268.29449699054169</v>
      </c>
      <c r="E43" s="210">
        <v>261.61547721410147</v>
      </c>
      <c r="F43" s="210">
        <v>263.60455717970763</v>
      </c>
      <c r="G43" s="210">
        <v>236.33800515907129</v>
      </c>
      <c r="H43" s="210">
        <v>203.58512467755801</v>
      </c>
      <c r="I43" s="210">
        <v>191.64041272570941</v>
      </c>
      <c r="J43" s="210">
        <v>190.99079965606191</v>
      </c>
      <c r="K43" s="210">
        <v>139.42871883061051</v>
      </c>
      <c r="L43" s="210">
        <v>167.2542562338779</v>
      </c>
      <c r="M43" s="210">
        <v>165.5369733447979</v>
      </c>
      <c r="N43" s="210">
        <v>160.7098882201204</v>
      </c>
      <c r="O43" s="210">
        <v>150.6878761822872</v>
      </c>
      <c r="P43" s="210">
        <v>120.7629406706793</v>
      </c>
      <c r="Q43" s="210">
        <v>112.5752364574377</v>
      </c>
      <c r="R43" s="210">
        <v>116.8649183147033</v>
      </c>
      <c r="S43" s="210">
        <v>129.5332005116766</v>
      </c>
      <c r="T43" s="210">
        <v>127.3168406866818</v>
      </c>
      <c r="U43" s="210">
        <v>116.6177580754635</v>
      </c>
      <c r="V43" s="210">
        <v>97.966207729505399</v>
      </c>
      <c r="W43" s="210">
        <v>103.03406810441381</v>
      </c>
      <c r="X43" s="210">
        <v>106.6843954587208</v>
      </c>
      <c r="Y43" s="210">
        <v>108.3026650145021</v>
      </c>
      <c r="DA43" s="109" t="s">
        <v>457</v>
      </c>
    </row>
    <row r="44" spans="1:105" ht="12" customHeight="1" x14ac:dyDescent="0.25">
      <c r="A44" s="24" t="s">
        <v>28</v>
      </c>
      <c r="B44" s="213">
        <v>0.57214101461736888</v>
      </c>
      <c r="C44" s="213">
        <v>0</v>
      </c>
      <c r="D44" s="213">
        <v>1.4319862424763541</v>
      </c>
      <c r="E44" s="213">
        <v>2.8211521926053309</v>
      </c>
      <c r="F44" s="213">
        <v>1.9058469475494411</v>
      </c>
      <c r="G44" s="213">
        <v>0</v>
      </c>
      <c r="H44" s="213">
        <v>0</v>
      </c>
      <c r="I44" s="213">
        <v>0</v>
      </c>
      <c r="J44" s="213">
        <v>0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13">
        <v>0</v>
      </c>
      <c r="R44" s="213">
        <v>0</v>
      </c>
      <c r="S44" s="213">
        <v>0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3.019002579535683</v>
      </c>
      <c r="C45" s="204">
        <f t="shared" si="15"/>
        <v>1.9919174548581253</v>
      </c>
      <c r="D45" s="204">
        <f t="shared" si="15"/>
        <v>1.026999140154772</v>
      </c>
      <c r="E45" s="204">
        <f t="shared" si="15"/>
        <v>2.0540842648323299</v>
      </c>
      <c r="F45" s="204">
        <f t="shared" si="15"/>
        <v>0</v>
      </c>
      <c r="G45" s="204">
        <f t="shared" si="15"/>
        <v>0</v>
      </c>
      <c r="H45" s="204">
        <f t="shared" si="15"/>
        <v>2.0540842648323299</v>
      </c>
      <c r="I45" s="204">
        <f t="shared" si="15"/>
        <v>1.0031814273430779</v>
      </c>
      <c r="J45" s="204">
        <f t="shared" si="15"/>
        <v>1.0031814273430779</v>
      </c>
      <c r="K45" s="204">
        <f t="shared" si="15"/>
        <v>0</v>
      </c>
      <c r="L45" s="204">
        <f t="shared" si="15"/>
        <v>0</v>
      </c>
      <c r="M45" s="204">
        <f t="shared" si="15"/>
        <v>1.0031814273430779</v>
      </c>
      <c r="N45" s="204">
        <f t="shared" si="15"/>
        <v>1.0031814273430779</v>
      </c>
      <c r="O45" s="204">
        <f t="shared" si="15"/>
        <v>0</v>
      </c>
      <c r="P45" s="204">
        <f t="shared" si="15"/>
        <v>1.0031814273430779</v>
      </c>
      <c r="Q45" s="204">
        <f t="shared" si="15"/>
        <v>1.0031814273430779</v>
      </c>
      <c r="R45" s="204">
        <f t="shared" si="15"/>
        <v>1.0246775580395531</v>
      </c>
      <c r="S45" s="204">
        <f t="shared" si="15"/>
        <v>2.1267411865864139</v>
      </c>
      <c r="T45" s="204">
        <f t="shared" si="15"/>
        <v>1.0246775580395531</v>
      </c>
      <c r="U45" s="204">
        <f t="shared" si="15"/>
        <v>1.0246775580395531</v>
      </c>
      <c r="V45" s="204">
        <f t="shared" si="15"/>
        <v>1.0246775580395531</v>
      </c>
      <c r="W45" s="204">
        <f t="shared" si="15"/>
        <v>1.0246775580395531</v>
      </c>
      <c r="X45" s="204">
        <f t="shared" si="15"/>
        <v>1.0246775580395531</v>
      </c>
      <c r="Y45" s="204">
        <f t="shared" si="15"/>
        <v>2.1251074806534822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1.102063628546861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1.1004299226139289</v>
      </c>
      <c r="DA47" s="71" t="s">
        <v>460</v>
      </c>
    </row>
    <row r="48" spans="1:105" ht="12" customHeight="1" x14ac:dyDescent="0.25">
      <c r="A48" s="18" t="s">
        <v>71</v>
      </c>
      <c r="B48" s="204">
        <v>2.0540842648323299</v>
      </c>
      <c r="C48" s="204">
        <v>1.026999140154772</v>
      </c>
      <c r="D48" s="204">
        <v>1.026999140154772</v>
      </c>
      <c r="E48" s="204">
        <v>2.0540842648323299</v>
      </c>
      <c r="F48" s="204">
        <v>0</v>
      </c>
      <c r="G48" s="204">
        <v>0</v>
      </c>
      <c r="H48" s="204">
        <v>2.0540842648323299</v>
      </c>
      <c r="I48" s="204">
        <v>1.0031814273430779</v>
      </c>
      <c r="J48" s="204">
        <v>1.0031814273430779</v>
      </c>
      <c r="K48" s="204">
        <v>0</v>
      </c>
      <c r="L48" s="204">
        <v>0</v>
      </c>
      <c r="M48" s="204">
        <v>1.0031814273430779</v>
      </c>
      <c r="N48" s="204">
        <v>1.0031814273430779</v>
      </c>
      <c r="O48" s="204">
        <v>0</v>
      </c>
      <c r="P48" s="204">
        <v>1.0031814273430779</v>
      </c>
      <c r="Q48" s="204">
        <v>1.0031814273430779</v>
      </c>
      <c r="R48" s="204">
        <v>1.0246775580395531</v>
      </c>
      <c r="S48" s="204">
        <v>1.0246775580395531</v>
      </c>
      <c r="T48" s="204">
        <v>1.0246775580395531</v>
      </c>
      <c r="U48" s="204">
        <v>1.0246775580395531</v>
      </c>
      <c r="V48" s="204">
        <v>1.0246775580395531</v>
      </c>
      <c r="W48" s="204">
        <v>1.0246775580395531</v>
      </c>
      <c r="X48" s="204">
        <v>1.0246775580395531</v>
      </c>
      <c r="Y48" s="204">
        <v>1.0246775580395531</v>
      </c>
      <c r="DA48" s="71" t="s">
        <v>461</v>
      </c>
    </row>
    <row r="49" spans="1:105" ht="12" customHeight="1" x14ac:dyDescent="0.25">
      <c r="A49" s="18" t="s">
        <v>32</v>
      </c>
      <c r="B49" s="204">
        <v>0.96491831470335332</v>
      </c>
      <c r="C49" s="204">
        <v>0.96491831470335332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102.085124677558</v>
      </c>
      <c r="C51" s="204">
        <f t="shared" si="16"/>
        <v>116.3370593293207</v>
      </c>
      <c r="D51" s="204">
        <f t="shared" si="16"/>
        <v>117.1539122957868</v>
      </c>
      <c r="E51" s="204">
        <f t="shared" si="16"/>
        <v>109.7592433361995</v>
      </c>
      <c r="F51" s="204">
        <f t="shared" si="16"/>
        <v>112.6397248495271</v>
      </c>
      <c r="G51" s="204">
        <f t="shared" si="16"/>
        <v>99.656061908856401</v>
      </c>
      <c r="H51" s="204">
        <f t="shared" si="16"/>
        <v>101.48323301805669</v>
      </c>
      <c r="I51" s="204">
        <f t="shared" si="16"/>
        <v>93.379191745485812</v>
      </c>
      <c r="J51" s="204">
        <f t="shared" si="16"/>
        <v>93.76612209802235</v>
      </c>
      <c r="K51" s="204">
        <f t="shared" si="16"/>
        <v>65.047291487532235</v>
      </c>
      <c r="L51" s="204">
        <f t="shared" si="16"/>
        <v>80.610490111779868</v>
      </c>
      <c r="M51" s="204">
        <f t="shared" si="16"/>
        <v>81.104901117798789</v>
      </c>
      <c r="N51" s="204">
        <f t="shared" si="16"/>
        <v>68.142734307824583</v>
      </c>
      <c r="O51" s="204">
        <f t="shared" si="16"/>
        <v>73.301805674978496</v>
      </c>
      <c r="P51" s="204">
        <f t="shared" si="16"/>
        <v>71.216680997420454</v>
      </c>
      <c r="Q51" s="204">
        <f t="shared" si="16"/>
        <v>70.442820292347378</v>
      </c>
      <c r="R51" s="204">
        <f t="shared" si="16"/>
        <v>74.505588993981078</v>
      </c>
      <c r="S51" s="204">
        <f t="shared" si="16"/>
        <v>81.618866651839781</v>
      </c>
      <c r="T51" s="204">
        <f t="shared" si="16"/>
        <v>80.607882307492218</v>
      </c>
      <c r="U51" s="204">
        <f t="shared" si="16"/>
        <v>77.145460952835677</v>
      </c>
      <c r="V51" s="204">
        <f t="shared" si="16"/>
        <v>65.181259357693804</v>
      </c>
      <c r="W51" s="204">
        <f t="shared" si="16"/>
        <v>68.644739135674627</v>
      </c>
      <c r="X51" s="204">
        <f t="shared" si="16"/>
        <v>68.445920824360002</v>
      </c>
      <c r="Y51" s="204">
        <f t="shared" si="16"/>
        <v>61.981439049275487</v>
      </c>
      <c r="DA51" s="71"/>
    </row>
    <row r="52" spans="1:105" ht="12" customHeight="1" x14ac:dyDescent="0.25">
      <c r="A52" s="18" t="s">
        <v>73</v>
      </c>
      <c r="B52" s="204">
        <v>102.085124677558</v>
      </c>
      <c r="C52" s="204">
        <v>116.3370593293207</v>
      </c>
      <c r="D52" s="204">
        <v>117.1539122957868</v>
      </c>
      <c r="E52" s="204">
        <v>109.7592433361995</v>
      </c>
      <c r="F52" s="204">
        <v>112.6397248495271</v>
      </c>
      <c r="G52" s="204">
        <v>99.656061908856401</v>
      </c>
      <c r="H52" s="204">
        <v>101.48323301805669</v>
      </c>
      <c r="I52" s="204">
        <v>93.379191745485812</v>
      </c>
      <c r="J52" s="204">
        <v>93.76612209802235</v>
      </c>
      <c r="K52" s="204">
        <v>65.047291487532235</v>
      </c>
      <c r="L52" s="204">
        <v>80.610490111779868</v>
      </c>
      <c r="M52" s="204">
        <v>81.104901117798789</v>
      </c>
      <c r="N52" s="204">
        <v>68.142734307824583</v>
      </c>
      <c r="O52" s="204">
        <v>73.301805674978496</v>
      </c>
      <c r="P52" s="204">
        <v>71.216680997420454</v>
      </c>
      <c r="Q52" s="204">
        <v>70.442820292347378</v>
      </c>
      <c r="R52" s="204">
        <v>74.505588993981078</v>
      </c>
      <c r="S52" s="204">
        <v>81.618866651839781</v>
      </c>
      <c r="T52" s="204">
        <v>80.607882307492218</v>
      </c>
      <c r="U52" s="204">
        <v>77.145460952835677</v>
      </c>
      <c r="V52" s="204">
        <v>65.181259357693804</v>
      </c>
      <c r="W52" s="204">
        <v>68.644739135674627</v>
      </c>
      <c r="X52" s="204">
        <v>68.445920824360002</v>
      </c>
      <c r="Y52" s="204">
        <v>61.981439049275487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8.6818812545319937E-2</v>
      </c>
      <c r="T54" s="204">
        <f t="shared" si="17"/>
        <v>6.9491483230883055E-2</v>
      </c>
      <c r="U54" s="204">
        <f t="shared" si="17"/>
        <v>7.4618704743027425E-2</v>
      </c>
      <c r="V54" s="204">
        <f t="shared" si="17"/>
        <v>9.4062731226893459E-2</v>
      </c>
      <c r="W54" s="204">
        <f t="shared" si="17"/>
        <v>0.10300050786213255</v>
      </c>
      <c r="X54" s="204">
        <f t="shared" si="17"/>
        <v>0.36461392928771946</v>
      </c>
      <c r="Y54" s="204">
        <f t="shared" si="17"/>
        <v>0.66886139085003626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2.3903697334479789E-2</v>
      </c>
      <c r="Y55" s="204">
        <v>4.7807394668959592E-2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4.493386406734249E-2</v>
      </c>
      <c r="T56" s="204">
        <v>4.5600065680597067E-2</v>
      </c>
      <c r="U56" s="204">
        <v>4.7144378204741537E-2</v>
      </c>
      <c r="V56" s="204">
        <v>3.8001175410227378E-2</v>
      </c>
      <c r="W56" s="204">
        <v>3.5398439561829323E-2</v>
      </c>
      <c r="X56" s="204">
        <v>4.0751574608182947E-2</v>
      </c>
      <c r="Y56" s="204">
        <v>7.7890271446767814E-2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4.1884948477977448E-2</v>
      </c>
      <c r="T60" s="204">
        <v>2.3891417550285989E-2</v>
      </c>
      <c r="U60" s="204">
        <v>2.7474326538285881E-2</v>
      </c>
      <c r="V60" s="204">
        <v>5.6061555816666081E-2</v>
      </c>
      <c r="W60" s="204">
        <v>6.7602068300303228E-2</v>
      </c>
      <c r="X60" s="204">
        <v>0.29995865734505672</v>
      </c>
      <c r="Y60" s="204">
        <v>0.54316372473430885</v>
      </c>
      <c r="DA60" s="71" t="s">
        <v>471</v>
      </c>
    </row>
    <row r="61" spans="1:105" ht="12" customHeight="1" x14ac:dyDescent="0.25">
      <c r="A61" s="14" t="s">
        <v>39</v>
      </c>
      <c r="B61" s="204">
        <v>54.791229578675832</v>
      </c>
      <c r="C61" s="204">
        <v>55.818314703353387</v>
      </c>
      <c r="D61" s="204">
        <v>55.388392089423903</v>
      </c>
      <c r="E61" s="204">
        <v>56.439294926913149</v>
      </c>
      <c r="F61" s="204">
        <v>58.087360275150473</v>
      </c>
      <c r="G61" s="204">
        <v>58.779965606190878</v>
      </c>
      <c r="H61" s="204">
        <v>56.3676698194325</v>
      </c>
      <c r="I61" s="204">
        <v>56.845313843508173</v>
      </c>
      <c r="J61" s="204">
        <v>56.152708512467747</v>
      </c>
      <c r="K61" s="204">
        <v>43.25503009458297</v>
      </c>
      <c r="L61" s="204">
        <v>49.584436801375752</v>
      </c>
      <c r="M61" s="204">
        <v>46.025623387790198</v>
      </c>
      <c r="N61" s="204">
        <v>48.055803955288049</v>
      </c>
      <c r="O61" s="204">
        <v>36.97334479793637</v>
      </c>
      <c r="P61" s="204">
        <v>15.095098882201199</v>
      </c>
      <c r="Q61" s="204">
        <v>8.0251934651762671</v>
      </c>
      <c r="R61" s="204">
        <v>6.8548581255374019</v>
      </c>
      <c r="S61" s="204">
        <v>8.8134135855545992</v>
      </c>
      <c r="T61" s="204">
        <v>7.9535683576956142</v>
      </c>
      <c r="U61" s="204">
        <v>2.1735167669819431</v>
      </c>
      <c r="V61" s="204">
        <v>2.3903697334479789E-2</v>
      </c>
      <c r="W61" s="204">
        <v>7.1625107480653469E-2</v>
      </c>
      <c r="X61" s="204">
        <v>4.7807394668959592E-2</v>
      </c>
      <c r="Y61" s="204">
        <v>0.62098022355975924</v>
      </c>
      <c r="DA61" s="71" t="s">
        <v>472</v>
      </c>
    </row>
    <row r="62" spans="1:105" ht="12" customHeight="1" x14ac:dyDescent="0.25">
      <c r="A62" s="21" t="s">
        <v>40</v>
      </c>
      <c r="B62" s="207">
        <v>85.038693035253644</v>
      </c>
      <c r="C62" s="207">
        <v>44.196044711951849</v>
      </c>
      <c r="D62" s="207">
        <v>93.293207222699905</v>
      </c>
      <c r="E62" s="207">
        <v>90.541702493551156</v>
      </c>
      <c r="F62" s="207">
        <v>90.971625107480648</v>
      </c>
      <c r="G62" s="207">
        <v>77.901977644024072</v>
      </c>
      <c r="H62" s="207">
        <v>43.680137575236458</v>
      </c>
      <c r="I62" s="207">
        <v>40.41272570937231</v>
      </c>
      <c r="J62" s="207">
        <v>40.068787618228718</v>
      </c>
      <c r="K62" s="207">
        <v>31.12639724849527</v>
      </c>
      <c r="L62" s="207">
        <v>37.05932932072227</v>
      </c>
      <c r="M62" s="207">
        <v>37.403267411865862</v>
      </c>
      <c r="N62" s="207">
        <v>43.508168529664658</v>
      </c>
      <c r="O62" s="207">
        <v>40.41272570937231</v>
      </c>
      <c r="P62" s="207">
        <v>33.447979363714531</v>
      </c>
      <c r="Q62" s="207">
        <v>33.104041272570932</v>
      </c>
      <c r="R62" s="207">
        <v>34.479793637145313</v>
      </c>
      <c r="S62" s="207">
        <v>36.887360275150471</v>
      </c>
      <c r="T62" s="207">
        <v>37.661220980223547</v>
      </c>
      <c r="U62" s="207">
        <v>36.19948409286328</v>
      </c>
      <c r="V62" s="207">
        <v>31.642304385210661</v>
      </c>
      <c r="W62" s="207">
        <v>33.190025795356831</v>
      </c>
      <c r="X62" s="207">
        <v>36.801375752364571</v>
      </c>
      <c r="Y62" s="207">
        <v>42.906276870163367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245.50619088564054</v>
      </c>
      <c r="C63" s="284">
        <f t="shared" si="18"/>
        <v>218.34333619948407</v>
      </c>
      <c r="D63" s="284">
        <f t="shared" si="18"/>
        <v>268.29449699054175</v>
      </c>
      <c r="E63" s="284">
        <f t="shared" si="18"/>
        <v>261.61547721410147</v>
      </c>
      <c r="F63" s="284">
        <f t="shared" si="18"/>
        <v>263.60455717970774</v>
      </c>
      <c r="G63" s="284">
        <f t="shared" si="18"/>
        <v>236.33800515907134</v>
      </c>
      <c r="H63" s="284">
        <f t="shared" si="18"/>
        <v>203.58512467755801</v>
      </c>
      <c r="I63" s="284">
        <f t="shared" si="18"/>
        <v>191.64041272570938</v>
      </c>
      <c r="J63" s="284">
        <f t="shared" si="18"/>
        <v>190.99079965606188</v>
      </c>
      <c r="K63" s="284">
        <f t="shared" si="18"/>
        <v>139.42871883061051</v>
      </c>
      <c r="L63" s="284">
        <f t="shared" si="18"/>
        <v>167.25425623387784</v>
      </c>
      <c r="M63" s="284">
        <f t="shared" si="18"/>
        <v>165.53697334479793</v>
      </c>
      <c r="N63" s="284">
        <f t="shared" si="18"/>
        <v>160.70988822012035</v>
      </c>
      <c r="O63" s="284">
        <f t="shared" si="18"/>
        <v>150.68787618228714</v>
      </c>
      <c r="P63" s="284">
        <f t="shared" si="18"/>
        <v>120.76294067067926</v>
      </c>
      <c r="Q63" s="284">
        <f t="shared" si="18"/>
        <v>112.57523645743768</v>
      </c>
      <c r="R63" s="284">
        <f t="shared" si="18"/>
        <v>116.86491831470336</v>
      </c>
      <c r="S63" s="284">
        <f t="shared" si="18"/>
        <v>129.53320051167663</v>
      </c>
      <c r="T63" s="284">
        <f t="shared" si="18"/>
        <v>127.31684068668186</v>
      </c>
      <c r="U63" s="284">
        <f t="shared" si="18"/>
        <v>116.61775807546344</v>
      </c>
      <c r="V63" s="284">
        <f t="shared" si="18"/>
        <v>97.966207729505385</v>
      </c>
      <c r="W63" s="284">
        <f t="shared" si="18"/>
        <v>103.03406810441379</v>
      </c>
      <c r="X63" s="284">
        <f t="shared" si="18"/>
        <v>106.68439545872081</v>
      </c>
      <c r="Y63" s="284">
        <f t="shared" si="18"/>
        <v>108.30266501450217</v>
      </c>
      <c r="DA63" s="118"/>
    </row>
    <row r="64" spans="1:105" ht="12" customHeight="1" x14ac:dyDescent="0.25">
      <c r="A64" s="51" t="s">
        <v>45</v>
      </c>
      <c r="B64" s="241">
        <f>NFM_fec!B5</f>
        <v>167.17666497448579</v>
      </c>
      <c r="C64" s="241">
        <f>NFM_fec!C5</f>
        <v>137.03441992084839</v>
      </c>
      <c r="D64" s="241">
        <f>NFM_fec!D5</f>
        <v>166.30525430153759</v>
      </c>
      <c r="E64" s="241">
        <f>NFM_fec!E5</f>
        <v>170.7301352278235</v>
      </c>
      <c r="F64" s="241">
        <f>NFM_fec!F5</f>
        <v>171.58031493580461</v>
      </c>
      <c r="G64" s="241">
        <f>NFM_fec!G5</f>
        <v>158.18102166670349</v>
      </c>
      <c r="H64" s="241">
        <f>NFM_fec!H5</f>
        <v>132.9237581079619</v>
      </c>
      <c r="I64" s="241">
        <f>NFM_fec!I5</f>
        <v>147.4723618901684</v>
      </c>
      <c r="J64" s="241">
        <f>NFM_fec!J5</f>
        <v>140.04283246761631</v>
      </c>
      <c r="K64" s="241">
        <f>NFM_fec!K5</f>
        <v>90.481731537222316</v>
      </c>
      <c r="L64" s="241">
        <f>NFM_fec!L5</f>
        <v>106.1690592521982</v>
      </c>
      <c r="M64" s="241">
        <f>NFM_fec!M5</f>
        <v>104.05945777127189</v>
      </c>
      <c r="N64" s="241">
        <f>NFM_fec!N5</f>
        <v>75.774081253776529</v>
      </c>
      <c r="O64" s="241">
        <f>NFM_fec!O5</f>
        <v>58.085959112450922</v>
      </c>
      <c r="P64" s="241">
        <f>NFM_fec!P5</f>
        <v>46.595525365726623</v>
      </c>
      <c r="Q64" s="241">
        <f>NFM_fec!Q5</f>
        <v>101.7623072342594</v>
      </c>
      <c r="R64" s="241">
        <f>NFM_fec!R5</f>
        <v>106.3956279409777</v>
      </c>
      <c r="S64" s="241">
        <f>NFM_fec!S5</f>
        <v>115.8596463535534</v>
      </c>
      <c r="T64" s="241">
        <f>NFM_fec!T5</f>
        <v>112.86903574423479</v>
      </c>
      <c r="U64" s="241">
        <f>NFM_fec!U5</f>
        <v>102.8166468313068</v>
      </c>
      <c r="V64" s="241">
        <f>NFM_fec!V5</f>
        <v>87.083637836654475</v>
      </c>
      <c r="W64" s="241">
        <f>NFM_fec!W5</f>
        <v>92.703908700291976</v>
      </c>
      <c r="X64" s="241">
        <f>NFM_fec!X5</f>
        <v>98.78237282421432</v>
      </c>
      <c r="Y64" s="241">
        <f>NFM_fec!Y5</f>
        <v>99.939523398362894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65.685912593756655</v>
      </c>
      <c r="C65" s="282">
        <f t="shared" si="19"/>
        <v>71.031334784572039</v>
      </c>
      <c r="D65" s="282">
        <f t="shared" si="19"/>
        <v>89.261799757764038</v>
      </c>
      <c r="E65" s="282">
        <f t="shared" si="19"/>
        <v>78.080581844191215</v>
      </c>
      <c r="F65" s="282">
        <f t="shared" si="19"/>
        <v>79.155718623717789</v>
      </c>
      <c r="G65" s="282">
        <f t="shared" si="19"/>
        <v>66.487891730070118</v>
      </c>
      <c r="H65" s="282">
        <f t="shared" si="19"/>
        <v>61.118432299474819</v>
      </c>
      <c r="I65" s="282">
        <f t="shared" si="19"/>
        <v>33.58063534105591</v>
      </c>
      <c r="J65" s="282">
        <f t="shared" si="19"/>
        <v>50.947967188445567</v>
      </c>
      <c r="K65" s="282">
        <f t="shared" si="19"/>
        <v>48.946987293388197</v>
      </c>
      <c r="L65" s="282">
        <f t="shared" si="19"/>
        <v>61.085196981679637</v>
      </c>
      <c r="M65" s="282">
        <f t="shared" si="19"/>
        <v>61.477515573526027</v>
      </c>
      <c r="N65" s="282">
        <f t="shared" si="19"/>
        <v>84.935806966343819</v>
      </c>
      <c r="O65" s="282">
        <f t="shared" si="19"/>
        <v>92.601917069836219</v>
      </c>
      <c r="P65" s="282">
        <f t="shared" si="19"/>
        <v>74.167415304952627</v>
      </c>
      <c r="Q65" s="282">
        <f t="shared" si="19"/>
        <v>10.81292922317828</v>
      </c>
      <c r="R65" s="282">
        <f t="shared" si="19"/>
        <v>10.469290373725659</v>
      </c>
      <c r="S65" s="282">
        <f t="shared" si="19"/>
        <v>13.673554158123221</v>
      </c>
      <c r="T65" s="282">
        <f t="shared" si="19"/>
        <v>14.447804942447069</v>
      </c>
      <c r="U65" s="282">
        <f t="shared" si="19"/>
        <v>13.80111124415664</v>
      </c>
      <c r="V65" s="282">
        <f t="shared" si="19"/>
        <v>10.88256989285091</v>
      </c>
      <c r="W65" s="282">
        <f t="shared" si="19"/>
        <v>10.330159404121821</v>
      </c>
      <c r="X65" s="282">
        <f t="shared" si="19"/>
        <v>7.9020226345064959</v>
      </c>
      <c r="Y65" s="282">
        <f t="shared" si="19"/>
        <v>8.36314161613927</v>
      </c>
      <c r="DA65" s="94"/>
    </row>
    <row r="66" spans="1:105" ht="12" customHeight="1" x14ac:dyDescent="0.25">
      <c r="A66" s="44" t="s">
        <v>46</v>
      </c>
      <c r="B66" s="282">
        <f>NFM_fec!B34</f>
        <v>47.55403453265837</v>
      </c>
      <c r="C66" s="282">
        <f>NFM_fec!C34</f>
        <v>46.591702773088471</v>
      </c>
      <c r="D66" s="282">
        <f>NFM_fec!D34</f>
        <v>59.394733679120563</v>
      </c>
      <c r="E66" s="282">
        <f>NFM_fec!E34</f>
        <v>58.048245977459942</v>
      </c>
      <c r="F66" s="282">
        <f>NFM_fec!F34</f>
        <v>59.023628337916733</v>
      </c>
      <c r="G66" s="282">
        <f>NFM_fec!G34</f>
        <v>48.232245950830901</v>
      </c>
      <c r="H66" s="282">
        <f>NFM_fec!H34</f>
        <v>45.573859922729788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18.131878061098291</v>
      </c>
      <c r="C67" s="282">
        <f>NFM_fec!C72</f>
        <v>24.439632011483571</v>
      </c>
      <c r="D67" s="282">
        <f>NFM_fec!D72</f>
        <v>29.867066078643479</v>
      </c>
      <c r="E67" s="282">
        <f>NFM_fec!E72</f>
        <v>20.03233586673128</v>
      </c>
      <c r="F67" s="282">
        <f>NFM_fec!F72</f>
        <v>20.132090285801059</v>
      </c>
      <c r="G67" s="282">
        <f>NFM_fec!G72</f>
        <v>18.25564577923921</v>
      </c>
      <c r="H67" s="282">
        <f>NFM_fec!H72</f>
        <v>15.54457237674503</v>
      </c>
      <c r="I67" s="282">
        <f>NFM_fec!I72</f>
        <v>33.58063534105591</v>
      </c>
      <c r="J67" s="282">
        <f>NFM_fec!J72</f>
        <v>50.947967188445567</v>
      </c>
      <c r="K67" s="282">
        <f>NFM_fec!K72</f>
        <v>48.946987293388197</v>
      </c>
      <c r="L67" s="282">
        <f>NFM_fec!L72</f>
        <v>61.085196981679637</v>
      </c>
      <c r="M67" s="282">
        <f>NFM_fec!M72</f>
        <v>61.477515573526027</v>
      </c>
      <c r="N67" s="282">
        <f>NFM_fec!N72</f>
        <v>84.935806966343819</v>
      </c>
      <c r="O67" s="282">
        <f>NFM_fec!O72</f>
        <v>92.601917069836219</v>
      </c>
      <c r="P67" s="282">
        <f>NFM_fec!P72</f>
        <v>74.167415304952627</v>
      </c>
      <c r="Q67" s="282">
        <f>NFM_fec!Q72</f>
        <v>10.81292922317828</v>
      </c>
      <c r="R67" s="282">
        <f>NFM_fec!R72</f>
        <v>10.469290373725659</v>
      </c>
      <c r="S67" s="282">
        <f>NFM_fec!S72</f>
        <v>13.673554158123221</v>
      </c>
      <c r="T67" s="282">
        <f>NFM_fec!T72</f>
        <v>14.447804942447069</v>
      </c>
      <c r="U67" s="282">
        <f>NFM_fec!U72</f>
        <v>13.80111124415664</v>
      </c>
      <c r="V67" s="282">
        <f>NFM_fec!V72</f>
        <v>10.88256989285091</v>
      </c>
      <c r="W67" s="282">
        <f>NFM_fec!W72</f>
        <v>10.330159404121821</v>
      </c>
      <c r="X67" s="282">
        <f>NFM_fec!X72</f>
        <v>7.9020226345064959</v>
      </c>
      <c r="Y67" s="282">
        <f>NFM_fec!Y72</f>
        <v>8.36314161613927</v>
      </c>
      <c r="DA67" s="94"/>
    </row>
    <row r="68" spans="1:105" ht="12" customHeight="1" x14ac:dyDescent="0.25">
      <c r="A68" s="52" t="s">
        <v>47</v>
      </c>
      <c r="B68" s="242">
        <f>NFM_fec!B115</f>
        <v>12.64361331739809</v>
      </c>
      <c r="C68" s="242">
        <f>NFM_fec!C115</f>
        <v>10.277581494063639</v>
      </c>
      <c r="D68" s="242">
        <f>NFM_fec!D115</f>
        <v>12.72744293124012</v>
      </c>
      <c r="E68" s="242">
        <f>NFM_fec!E115</f>
        <v>12.80476014208676</v>
      </c>
      <c r="F68" s="242">
        <f>NFM_fec!F115</f>
        <v>12.8685236201853</v>
      </c>
      <c r="G68" s="242">
        <f>NFM_fec!G115</f>
        <v>11.66909176229775</v>
      </c>
      <c r="H68" s="242">
        <f>NFM_fec!H115</f>
        <v>9.5429342701213002</v>
      </c>
      <c r="I68" s="242">
        <f>NFM_fec!I115</f>
        <v>10.587415494485059</v>
      </c>
      <c r="J68" s="242">
        <f>NFM_fec!J115</f>
        <v>0</v>
      </c>
      <c r="K68" s="242">
        <f>NFM_fec!K115</f>
        <v>0</v>
      </c>
      <c r="L68" s="242">
        <f>NFM_fec!L115</f>
        <v>0</v>
      </c>
      <c r="M68" s="242">
        <f>NFM_fec!M115</f>
        <v>0</v>
      </c>
      <c r="N68" s="242">
        <f>NFM_fec!N115</f>
        <v>0</v>
      </c>
      <c r="O68" s="242">
        <f>NFM_fec!O115</f>
        <v>0</v>
      </c>
      <c r="P68" s="242">
        <f>NFM_fec!P115</f>
        <v>0</v>
      </c>
      <c r="Q68" s="242">
        <f>NFM_fec!Q115</f>
        <v>0</v>
      </c>
      <c r="R68" s="242">
        <f>NFM_fec!R115</f>
        <v>0</v>
      </c>
      <c r="S68" s="242">
        <f>NFM_fec!S115</f>
        <v>0</v>
      </c>
      <c r="T68" s="242">
        <f>NFM_fec!T115</f>
        <v>0</v>
      </c>
      <c r="U68" s="242">
        <f>NFM_fec!U115</f>
        <v>0</v>
      </c>
      <c r="V68" s="242">
        <f>NFM_fec!V115</f>
        <v>0</v>
      </c>
      <c r="W68" s="242">
        <f>NFM_fec!W115</f>
        <v>0</v>
      </c>
      <c r="X68" s="242">
        <f>NFM_fec!X115</f>
        <v>0</v>
      </c>
      <c r="Y68" s="242">
        <f>NFM_fec!Y115</f>
        <v>0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309.2642905531585</v>
      </c>
      <c r="C70" s="203">
        <f t="shared" si="20"/>
        <v>338.36948951862377</v>
      </c>
      <c r="D70" s="203">
        <f t="shared" si="20"/>
        <v>344.63341703076958</v>
      </c>
      <c r="E70" s="203">
        <f t="shared" si="20"/>
        <v>336.3851160392652</v>
      </c>
      <c r="F70" s="203">
        <f t="shared" si="20"/>
        <v>331.46029984493202</v>
      </c>
      <c r="G70" s="203">
        <f t="shared" si="20"/>
        <v>288.10188999924623</v>
      </c>
      <c r="H70" s="203">
        <f t="shared" si="20"/>
        <v>244.73591963901416</v>
      </c>
      <c r="I70" s="203">
        <f t="shared" si="20"/>
        <v>222.44084892021257</v>
      </c>
      <c r="J70" s="203">
        <f t="shared" si="20"/>
        <v>223.34966892020503</v>
      </c>
      <c r="K70" s="203">
        <f t="shared" si="20"/>
        <v>152.78274000024126</v>
      </c>
      <c r="L70" s="203">
        <f t="shared" si="20"/>
        <v>189.33750000045387</v>
      </c>
      <c r="M70" s="203">
        <f t="shared" si="20"/>
        <v>193.61105892047649</v>
      </c>
      <c r="N70" s="203">
        <f t="shared" si="20"/>
        <v>163.16558892032285</v>
      </c>
      <c r="O70" s="203">
        <f t="shared" si="20"/>
        <v>172.17090000055225</v>
      </c>
      <c r="P70" s="203">
        <f t="shared" si="20"/>
        <v>170.38565891952913</v>
      </c>
      <c r="Q70" s="203">
        <f t="shared" si="20"/>
        <v>168.56801892048742</v>
      </c>
      <c r="R70" s="203">
        <f t="shared" si="20"/>
        <v>178.17731892048016</v>
      </c>
      <c r="S70" s="203">
        <f t="shared" si="20"/>
        <v>197.79645821514879</v>
      </c>
      <c r="T70" s="203">
        <f t="shared" si="20"/>
        <v>192.51035372469457</v>
      </c>
      <c r="U70" s="203">
        <f t="shared" si="20"/>
        <v>184.37783645131572</v>
      </c>
      <c r="V70" s="203">
        <f t="shared" si="20"/>
        <v>156.27638195886885</v>
      </c>
      <c r="W70" s="203">
        <f t="shared" si="20"/>
        <v>164.41138524980664</v>
      </c>
      <c r="X70" s="203">
        <f t="shared" si="20"/>
        <v>163.94440183455271</v>
      </c>
      <c r="Y70" s="203">
        <f t="shared" si="20"/>
        <v>151.66785433644048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251.71895055315852</v>
      </c>
      <c r="C71" s="213">
        <f>NFM_emi!C5+(NFM_emi!C34-NFM_emi!C70)+NFM_emi!C72+(NFM_emi!C115-NFM_emi!C158)</f>
        <v>279.56495951862377</v>
      </c>
      <c r="D71" s="213">
        <f>NFM_emi!D5+(NFM_emi!D34-NFM_emi!D70)+NFM_emi!D72+(NFM_emi!D115-NFM_emi!D158)</f>
        <v>284.63412703076955</v>
      </c>
      <c r="E71" s="213">
        <f>NFM_emi!E5+(NFM_emi!E34-NFM_emi!E70)+NFM_emi!E72+(NFM_emi!E115-NFM_emi!E158)</f>
        <v>276.82085603926521</v>
      </c>
      <c r="F71" s="213">
        <f>NFM_emi!F5+(NFM_emi!F34-NFM_emi!F70)+NFM_emi!F72+(NFM_emi!F115-NFM_emi!F158)</f>
        <v>273.06631984493202</v>
      </c>
      <c r="G71" s="213">
        <f>NFM_emi!G5+(NFM_emi!G34-NFM_emi!G70)+NFM_emi!G72+(NFM_emi!G115-NFM_emi!G158)</f>
        <v>234.0716399992462</v>
      </c>
      <c r="H71" s="213">
        <f>NFM_emi!H5+(NFM_emi!H34-NFM_emi!H70)+NFM_emi!H72+(NFM_emi!H115-NFM_emi!H158)</f>
        <v>244.73591963901416</v>
      </c>
      <c r="I71" s="213">
        <f>NFM_emi!I5+(NFM_emi!I34-NFM_emi!I70)+NFM_emi!I72+(NFM_emi!I115-NFM_emi!I158)</f>
        <v>222.44084892021257</v>
      </c>
      <c r="J71" s="213">
        <f>NFM_emi!J5+(NFM_emi!J34-NFM_emi!J70)+NFM_emi!J72+(NFM_emi!J115-NFM_emi!J158)</f>
        <v>223.34966892020503</v>
      </c>
      <c r="K71" s="213">
        <f>NFM_emi!K5+(NFM_emi!K34-NFM_emi!K70)+NFM_emi!K72+(NFM_emi!K115-NFM_emi!K158)</f>
        <v>152.78274000024126</v>
      </c>
      <c r="L71" s="213">
        <f>NFM_emi!L5+(NFM_emi!L34-NFM_emi!L70)+NFM_emi!L72+(NFM_emi!L115-NFM_emi!L158)</f>
        <v>189.33750000045387</v>
      </c>
      <c r="M71" s="213">
        <f>NFM_emi!M5+(NFM_emi!M34-NFM_emi!M70)+NFM_emi!M72+(NFM_emi!M115-NFM_emi!M158)</f>
        <v>193.61105892047649</v>
      </c>
      <c r="N71" s="213">
        <f>NFM_emi!N5+(NFM_emi!N34-NFM_emi!N70)+NFM_emi!N72+(NFM_emi!N115-NFM_emi!N158)</f>
        <v>163.16558892032285</v>
      </c>
      <c r="O71" s="213">
        <f>NFM_emi!O5+(NFM_emi!O34-NFM_emi!O70)+NFM_emi!O72+(NFM_emi!O115-NFM_emi!O158)</f>
        <v>172.17090000055225</v>
      </c>
      <c r="P71" s="213">
        <f>NFM_emi!P5+(NFM_emi!P34-NFM_emi!P70)+NFM_emi!P72+(NFM_emi!P115-NFM_emi!P158)</f>
        <v>170.38565891952913</v>
      </c>
      <c r="Q71" s="213">
        <f>NFM_emi!Q5+(NFM_emi!Q34-NFM_emi!Q70)+NFM_emi!Q72+(NFM_emi!Q115-NFM_emi!Q158)</f>
        <v>168.56801892048742</v>
      </c>
      <c r="R71" s="213">
        <f>NFM_emi!R5+(NFM_emi!R34-NFM_emi!R70)+NFM_emi!R72+(NFM_emi!R115-NFM_emi!R158)</f>
        <v>178.17731892048016</v>
      </c>
      <c r="S71" s="213">
        <f>NFM_emi!S5+(NFM_emi!S34-NFM_emi!S70)+NFM_emi!S72+(NFM_emi!S115-NFM_emi!S158)</f>
        <v>197.79645821514879</v>
      </c>
      <c r="T71" s="213">
        <f>NFM_emi!T5+(NFM_emi!T34-NFM_emi!T70)+NFM_emi!T72+(NFM_emi!T115-NFM_emi!T158)</f>
        <v>192.51035372469457</v>
      </c>
      <c r="U71" s="213">
        <f>NFM_emi!U5+(NFM_emi!U34-NFM_emi!U70)+NFM_emi!U72+(NFM_emi!U115-NFM_emi!U158)</f>
        <v>184.37783645131572</v>
      </c>
      <c r="V71" s="213">
        <f>NFM_emi!V5+(NFM_emi!V34-NFM_emi!V70)+NFM_emi!V72+(NFM_emi!V115-NFM_emi!V158)</f>
        <v>156.27638195886885</v>
      </c>
      <c r="W71" s="213">
        <f>NFM_emi!W5+(NFM_emi!W34-NFM_emi!W70)+NFM_emi!W72+(NFM_emi!W115-NFM_emi!W158)</f>
        <v>164.41138524980664</v>
      </c>
      <c r="X71" s="213">
        <f>NFM_emi!X5+(NFM_emi!X34-NFM_emi!X70)+NFM_emi!X72+(NFM_emi!X115-NFM_emi!X158)</f>
        <v>163.94440183455271</v>
      </c>
      <c r="Y71" s="213">
        <f>NFM_emi!Y5+(NFM_emi!Y34-NFM_emi!Y70)+NFM_emi!Y72+(NFM_emi!Y115-NFM_emi!Y158)</f>
        <v>151.66785433644048</v>
      </c>
      <c r="DA71" s="85"/>
    </row>
    <row r="72" spans="1:105" ht="12" customHeight="1" x14ac:dyDescent="0.25">
      <c r="A72" s="14" t="s">
        <v>146</v>
      </c>
      <c r="B72" s="204">
        <f>NFM_emi!B70+NFM_emi!B158</f>
        <v>57.545340000000003</v>
      </c>
      <c r="C72" s="204">
        <f>NFM_emi!C70+NFM_emi!C158</f>
        <v>58.80453</v>
      </c>
      <c r="D72" s="204">
        <f>NFM_emi!D70+NFM_emi!D158</f>
        <v>59.999290000000002</v>
      </c>
      <c r="E72" s="204">
        <f>NFM_emi!E70+NFM_emi!E158</f>
        <v>59.564259999999997</v>
      </c>
      <c r="F72" s="204">
        <f>NFM_emi!F70+NFM_emi!F158</f>
        <v>58.393979999999999</v>
      </c>
      <c r="G72" s="204">
        <f>NFM_emi!G70+NFM_emi!G158</f>
        <v>54.030250000000002</v>
      </c>
      <c r="H72" s="204">
        <f>NFM_emi!H70+NFM_emi!H158</f>
        <v>0</v>
      </c>
      <c r="I72" s="204">
        <f>NFM_emi!I70+NFM_emi!I158</f>
        <v>0</v>
      </c>
      <c r="J72" s="204">
        <f>NFM_emi!J70+NFM_emi!J158</f>
        <v>0</v>
      </c>
      <c r="K72" s="204">
        <f>NFM_emi!K70+NFM_emi!K158</f>
        <v>0</v>
      </c>
      <c r="L72" s="204">
        <f>NFM_emi!L70+NFM_emi!L158</f>
        <v>0</v>
      </c>
      <c r="M72" s="204">
        <f>NFM_emi!M70+NFM_emi!M158</f>
        <v>0</v>
      </c>
      <c r="N72" s="204">
        <f>NFM_emi!N70+NFM_emi!N158</f>
        <v>0</v>
      </c>
      <c r="O72" s="204">
        <f>NFM_emi!O70+NFM_emi!O158</f>
        <v>0</v>
      </c>
      <c r="P72" s="204">
        <f>NFM_emi!P70+NFM_emi!P158</f>
        <v>0</v>
      </c>
      <c r="Q72" s="204">
        <f>NFM_emi!Q70+NFM_emi!Q158</f>
        <v>0</v>
      </c>
      <c r="R72" s="204">
        <f>NFM_emi!R70+NFM_emi!R158</f>
        <v>0</v>
      </c>
      <c r="S72" s="204">
        <f>NFM_emi!S70+NFM_emi!S158</f>
        <v>0</v>
      </c>
      <c r="T72" s="204">
        <f>NFM_emi!T70+NFM_emi!T158</f>
        <v>0</v>
      </c>
      <c r="U72" s="204">
        <f>NFM_emi!U70+NFM_emi!U158</f>
        <v>0</v>
      </c>
      <c r="V72" s="204">
        <f>NFM_emi!V70+NFM_emi!V158</f>
        <v>0</v>
      </c>
      <c r="W72" s="204">
        <f>NFM_emi!W70+NFM_emi!W158</f>
        <v>0</v>
      </c>
      <c r="X72" s="204">
        <f>NFM_emi!X70+NFM_emi!X158</f>
        <v>0</v>
      </c>
      <c r="Y72" s="204">
        <f>NFM_emi!Y70+NFM_emi!Y158</f>
        <v>0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309.2642905531585</v>
      </c>
      <c r="C73" s="210">
        <f t="shared" si="21"/>
        <v>338.36948951862377</v>
      </c>
      <c r="D73" s="210">
        <f t="shared" si="21"/>
        <v>344.63341703076952</v>
      </c>
      <c r="E73" s="210">
        <f t="shared" si="21"/>
        <v>336.3851160392652</v>
      </c>
      <c r="F73" s="210">
        <f t="shared" si="21"/>
        <v>331.46029984493202</v>
      </c>
      <c r="G73" s="210">
        <f t="shared" si="21"/>
        <v>288.10188999924623</v>
      </c>
      <c r="H73" s="210">
        <f t="shared" si="21"/>
        <v>244.73591963901416</v>
      </c>
      <c r="I73" s="210">
        <f t="shared" si="21"/>
        <v>222.44084892021257</v>
      </c>
      <c r="J73" s="210">
        <f t="shared" si="21"/>
        <v>223.34966892020503</v>
      </c>
      <c r="K73" s="210">
        <f t="shared" si="21"/>
        <v>152.78274000024126</v>
      </c>
      <c r="L73" s="210">
        <f t="shared" si="21"/>
        <v>189.33750000045387</v>
      </c>
      <c r="M73" s="210">
        <f t="shared" si="21"/>
        <v>193.61105892047649</v>
      </c>
      <c r="N73" s="210">
        <f t="shared" si="21"/>
        <v>163.16558892032285</v>
      </c>
      <c r="O73" s="210">
        <f t="shared" si="21"/>
        <v>172.17090000055225</v>
      </c>
      <c r="P73" s="210">
        <f t="shared" si="21"/>
        <v>170.38565891952913</v>
      </c>
      <c r="Q73" s="210">
        <f t="shared" si="21"/>
        <v>168.56801892048742</v>
      </c>
      <c r="R73" s="210">
        <f t="shared" si="21"/>
        <v>178.17731892048016</v>
      </c>
      <c r="S73" s="210">
        <f t="shared" si="21"/>
        <v>197.79645821514879</v>
      </c>
      <c r="T73" s="210">
        <f t="shared" si="21"/>
        <v>192.51035372469457</v>
      </c>
      <c r="U73" s="210">
        <f t="shared" si="21"/>
        <v>184.37783645131572</v>
      </c>
      <c r="V73" s="210">
        <f t="shared" si="21"/>
        <v>156.27638195886885</v>
      </c>
      <c r="W73" s="210">
        <f t="shared" si="21"/>
        <v>164.41138524980664</v>
      </c>
      <c r="X73" s="210">
        <f t="shared" si="21"/>
        <v>163.94440183455271</v>
      </c>
      <c r="Y73" s="210">
        <f t="shared" si="21"/>
        <v>151.66785433644048</v>
      </c>
      <c r="DA73" s="109"/>
    </row>
    <row r="74" spans="1:105" ht="12" customHeight="1" x14ac:dyDescent="0.25">
      <c r="A74" s="51" t="s">
        <v>45</v>
      </c>
      <c r="B74" s="241">
        <f>NFM_emi!B$5</f>
        <v>202.26448641334639</v>
      </c>
      <c r="C74" s="241">
        <f>NFM_emi!C$5</f>
        <v>189.98266902639531</v>
      </c>
      <c r="D74" s="241">
        <f>NFM_emi!D$5</f>
        <v>211.83857080621979</v>
      </c>
      <c r="E74" s="241">
        <f>NFM_emi!E$5</f>
        <v>217.9712149516794</v>
      </c>
      <c r="F74" s="241">
        <f>NFM_emi!F$5</f>
        <v>214.13152348175521</v>
      </c>
      <c r="G74" s="241">
        <f>NFM_emi!G$5</f>
        <v>183.05579292226281</v>
      </c>
      <c r="H74" s="241">
        <f>NFM_emi!H$5</f>
        <v>175.87207263263491</v>
      </c>
      <c r="I74" s="241">
        <f>NFM_emi!I$5</f>
        <v>164.09702421576949</v>
      </c>
      <c r="J74" s="241">
        <f>NFM_emi!J$5</f>
        <v>156.15865959598071</v>
      </c>
      <c r="K74" s="241">
        <f>NFM_emi!K$5</f>
        <v>91.232191465565592</v>
      </c>
      <c r="L74" s="241">
        <f>NFM_emi!L$5</f>
        <v>110.8866488902803</v>
      </c>
      <c r="M74" s="241">
        <f>NFM_emi!M$5</f>
        <v>113.5978673025518</v>
      </c>
      <c r="N74" s="241">
        <f>NFM_emi!N$5</f>
        <v>66.404046854417373</v>
      </c>
      <c r="O74" s="241">
        <f>NFM_emi!O$5</f>
        <v>58.053218846111847</v>
      </c>
      <c r="P74" s="241">
        <f>NFM_emi!P$5</f>
        <v>66.336975937328518</v>
      </c>
      <c r="Q74" s="241">
        <f>NFM_emi!Q$5</f>
        <v>155.57716573277449</v>
      </c>
      <c r="R74" s="241">
        <f>NFM_emi!R$5</f>
        <v>165.5517554984319</v>
      </c>
      <c r="S74" s="241">
        <f>NFM_emi!S$5</f>
        <v>180.811662976805</v>
      </c>
      <c r="T74" s="241">
        <f>NFM_emi!T$5</f>
        <v>174.99948915648221</v>
      </c>
      <c r="U74" s="241">
        <f>NFM_emi!U$5</f>
        <v>167.73334442824819</v>
      </c>
      <c r="V74" s="241">
        <f>NFM_emi!V$5</f>
        <v>143.47851917296549</v>
      </c>
      <c r="W74" s="241">
        <f>NFM_emi!W$5</f>
        <v>152.31271280210601</v>
      </c>
      <c r="X74" s="241">
        <f>NFM_emi!X$5</f>
        <v>155.46688675024461</v>
      </c>
      <c r="Y74" s="241">
        <f>NFM_emi!Y$5</f>
        <v>144.1110708835468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90.13389566467184</v>
      </c>
      <c r="C75" s="282">
        <f t="shared" si="22"/>
        <v>127.52701838331583</v>
      </c>
      <c r="D75" s="282">
        <f t="shared" si="22"/>
        <v>114.33737926934805</v>
      </c>
      <c r="E75" s="282">
        <f t="shared" si="22"/>
        <v>99.646211644371732</v>
      </c>
      <c r="F75" s="282">
        <f t="shared" si="22"/>
        <v>98.700743506550367</v>
      </c>
      <c r="G75" s="282">
        <f t="shared" si="22"/>
        <v>88.706863695918159</v>
      </c>
      <c r="H75" s="282">
        <f t="shared" si="22"/>
        <v>49.827223006908696</v>
      </c>
      <c r="I75" s="282">
        <f t="shared" si="22"/>
        <v>43.920702788221533</v>
      </c>
      <c r="J75" s="282">
        <f t="shared" si="22"/>
        <v>67.191009324224325</v>
      </c>
      <c r="K75" s="282">
        <f t="shared" si="22"/>
        <v>61.550548534675677</v>
      </c>
      <c r="L75" s="282">
        <f t="shared" si="22"/>
        <v>78.450851110173588</v>
      </c>
      <c r="M75" s="282">
        <f t="shared" si="22"/>
        <v>80.01319161792469</v>
      </c>
      <c r="N75" s="282">
        <f t="shared" si="22"/>
        <v>96.761542065905473</v>
      </c>
      <c r="O75" s="282">
        <f t="shared" si="22"/>
        <v>114.1176811544404</v>
      </c>
      <c r="P75" s="282">
        <f t="shared" si="22"/>
        <v>104.0486829822006</v>
      </c>
      <c r="Q75" s="282">
        <f t="shared" si="22"/>
        <v>12.99085318771294</v>
      </c>
      <c r="R75" s="282">
        <f t="shared" si="22"/>
        <v>12.62556342204825</v>
      </c>
      <c r="S75" s="282">
        <f t="shared" si="22"/>
        <v>16.9847952383438</v>
      </c>
      <c r="T75" s="282">
        <f t="shared" si="22"/>
        <v>17.510864568212359</v>
      </c>
      <c r="U75" s="282">
        <f t="shared" si="22"/>
        <v>16.644492023067539</v>
      </c>
      <c r="V75" s="282">
        <f t="shared" si="22"/>
        <v>12.79786278590336</v>
      </c>
      <c r="W75" s="282">
        <f t="shared" si="22"/>
        <v>12.09867244770064</v>
      </c>
      <c r="X75" s="282">
        <f t="shared" si="22"/>
        <v>8.4775150843081057</v>
      </c>
      <c r="Y75" s="282">
        <f t="shared" si="22"/>
        <v>7.556783452893697</v>
      </c>
      <c r="DA75" s="94"/>
    </row>
    <row r="76" spans="1:105" ht="12" customHeight="1" x14ac:dyDescent="0.25">
      <c r="A76" s="44" t="s">
        <v>46</v>
      </c>
      <c r="B76" s="282">
        <f>NFM_emi!B$34</f>
        <v>66.593815559873491</v>
      </c>
      <c r="C76" s="282">
        <f>NFM_emi!C$34</f>
        <v>81.655860794721917</v>
      </c>
      <c r="D76" s="282">
        <f>NFM_emi!D$34</f>
        <v>72.777333552030257</v>
      </c>
      <c r="E76" s="282">
        <f>NFM_emi!E$34</f>
        <v>71.933875233348203</v>
      </c>
      <c r="F76" s="282">
        <f>NFM_emi!F$34</f>
        <v>71.004910891976834</v>
      </c>
      <c r="G76" s="282">
        <f>NFM_emi!G$34</f>
        <v>64.142587091552215</v>
      </c>
      <c r="H76" s="282">
        <f>NFM_emi!H$34</f>
        <v>21.306113814460154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23.540080104798349</v>
      </c>
      <c r="C77" s="282">
        <f>NFM_emi!C$72</f>
        <v>45.871157588593917</v>
      </c>
      <c r="D77" s="282">
        <f>NFM_emi!D$72</f>
        <v>41.560045717317792</v>
      </c>
      <c r="E77" s="282">
        <f>NFM_emi!E$72</f>
        <v>27.712336411023522</v>
      </c>
      <c r="F77" s="282">
        <f>NFM_emi!F$72</f>
        <v>27.695832614573529</v>
      </c>
      <c r="G77" s="282">
        <f>NFM_emi!G$72</f>
        <v>24.56427660436594</v>
      </c>
      <c r="H77" s="282">
        <f>NFM_emi!H$72</f>
        <v>28.521109192448542</v>
      </c>
      <c r="I77" s="282">
        <f>NFM_emi!I$72</f>
        <v>43.920702788221533</v>
      </c>
      <c r="J77" s="282">
        <f>NFM_emi!J$72</f>
        <v>67.191009324224325</v>
      </c>
      <c r="K77" s="282">
        <f>NFM_emi!K$72</f>
        <v>61.550548534675677</v>
      </c>
      <c r="L77" s="282">
        <f>NFM_emi!L$72</f>
        <v>78.450851110173588</v>
      </c>
      <c r="M77" s="282">
        <f>NFM_emi!M$72</f>
        <v>80.01319161792469</v>
      </c>
      <c r="N77" s="282">
        <f>NFM_emi!N$72</f>
        <v>96.761542065905473</v>
      </c>
      <c r="O77" s="282">
        <f>NFM_emi!O$72</f>
        <v>114.1176811544404</v>
      </c>
      <c r="P77" s="282">
        <f>NFM_emi!P$72</f>
        <v>104.0486829822006</v>
      </c>
      <c r="Q77" s="282">
        <f>NFM_emi!Q$72</f>
        <v>12.99085318771294</v>
      </c>
      <c r="R77" s="282">
        <f>NFM_emi!R$72</f>
        <v>12.62556342204825</v>
      </c>
      <c r="S77" s="282">
        <f>NFM_emi!S$72</f>
        <v>16.9847952383438</v>
      </c>
      <c r="T77" s="282">
        <f>NFM_emi!T$72</f>
        <v>17.510864568212359</v>
      </c>
      <c r="U77" s="282">
        <f>NFM_emi!U$72</f>
        <v>16.644492023067539</v>
      </c>
      <c r="V77" s="282">
        <f>NFM_emi!V$72</f>
        <v>12.79786278590336</v>
      </c>
      <c r="W77" s="282">
        <f>NFM_emi!W$72</f>
        <v>12.09867244770064</v>
      </c>
      <c r="X77" s="282">
        <f>NFM_emi!X$72</f>
        <v>8.4775150843081057</v>
      </c>
      <c r="Y77" s="282">
        <f>NFM_emi!Y$72</f>
        <v>7.556783452893697</v>
      </c>
      <c r="DA77" s="94"/>
    </row>
    <row r="78" spans="1:105" ht="12" customHeight="1" x14ac:dyDescent="0.25">
      <c r="A78" s="52" t="s">
        <v>47</v>
      </c>
      <c r="B78" s="242">
        <f>NFM_emi!B$115</f>
        <v>16.865908475140284</v>
      </c>
      <c r="C78" s="242">
        <f>NFM_emi!C$115</f>
        <v>20.859802108912607</v>
      </c>
      <c r="D78" s="242">
        <f>NFM_emi!D$115</f>
        <v>18.457466955201689</v>
      </c>
      <c r="E78" s="242">
        <f>NFM_emi!E$115</f>
        <v>18.767689443214081</v>
      </c>
      <c r="F78" s="242">
        <f>NFM_emi!F$115</f>
        <v>18.628032856626426</v>
      </c>
      <c r="G78" s="242">
        <f>NFM_emi!G$115</f>
        <v>16.339233381065245</v>
      </c>
      <c r="H78" s="242">
        <f>NFM_emi!H$115</f>
        <v>19.036623999470546</v>
      </c>
      <c r="I78" s="242">
        <f>NFM_emi!I$115</f>
        <v>14.423121916221552</v>
      </c>
      <c r="J78" s="242">
        <f>NFM_emi!J$115</f>
        <v>0</v>
      </c>
      <c r="K78" s="242">
        <f>NFM_emi!K$115</f>
        <v>0</v>
      </c>
      <c r="L78" s="242">
        <f>NFM_emi!L$115</f>
        <v>0</v>
      </c>
      <c r="M78" s="242">
        <f>NFM_emi!M$115</f>
        <v>0</v>
      </c>
      <c r="N78" s="242">
        <f>NFM_emi!N$115</f>
        <v>0</v>
      </c>
      <c r="O78" s="242">
        <f>NFM_emi!O$115</f>
        <v>0</v>
      </c>
      <c r="P78" s="242">
        <f>NFM_emi!P$115</f>
        <v>0</v>
      </c>
      <c r="Q78" s="242">
        <f>NFM_emi!Q$115</f>
        <v>0</v>
      </c>
      <c r="R78" s="242">
        <f>NFM_emi!R$115</f>
        <v>0</v>
      </c>
      <c r="S78" s="242">
        <f>NFM_emi!S$115</f>
        <v>0</v>
      </c>
      <c r="T78" s="242">
        <f>NFM_emi!T$115</f>
        <v>0</v>
      </c>
      <c r="U78" s="242">
        <f>NFM_emi!U$115</f>
        <v>0</v>
      </c>
      <c r="V78" s="242">
        <f>NFM_emi!V$115</f>
        <v>0</v>
      </c>
      <c r="W78" s="242">
        <f>NFM_emi!W$115</f>
        <v>0</v>
      </c>
      <c r="X78" s="242">
        <f>NFM_emi!X$115</f>
        <v>0</v>
      </c>
      <c r="Y78" s="242">
        <f>NFM_emi!Y$115</f>
        <v>0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>
        <f t="shared" ref="B81:Y81" si="23">IF(B$4=0,"",B$4/B$11*1000)</f>
        <v>360.21074777847059</v>
      </c>
      <c r="C81" s="287">
        <f t="shared" si="23"/>
        <v>391.64041385518465</v>
      </c>
      <c r="D81" s="287">
        <f t="shared" si="23"/>
        <v>351.5025165142398</v>
      </c>
      <c r="E81" s="287">
        <f t="shared" si="23"/>
        <v>388.97588896010666</v>
      </c>
      <c r="F81" s="287">
        <f t="shared" si="23"/>
        <v>415.50155354092232</v>
      </c>
      <c r="G81" s="287">
        <f t="shared" si="23"/>
        <v>391.57599530049441</v>
      </c>
      <c r="H81" s="287">
        <f t="shared" si="23"/>
        <v>447.25201055683516</v>
      </c>
      <c r="I81" s="287">
        <f t="shared" si="23"/>
        <v>413.71619508954916</v>
      </c>
      <c r="J81" s="287">
        <f t="shared" si="23"/>
        <v>434.98165008457721</v>
      </c>
      <c r="K81" s="287">
        <f t="shared" si="23"/>
        <v>450.15482668653857</v>
      </c>
      <c r="L81" s="287">
        <f t="shared" si="23"/>
        <v>432.1258180247284</v>
      </c>
      <c r="M81" s="287">
        <f t="shared" si="23"/>
        <v>617.27704638084367</v>
      </c>
      <c r="N81" s="287">
        <f t="shared" si="23"/>
        <v>741.38681396844925</v>
      </c>
      <c r="O81" s="287">
        <f t="shared" si="23"/>
        <v>1179.0126240522359</v>
      </c>
      <c r="P81" s="287">
        <f t="shared" si="23"/>
        <v>1411.9576239248072</v>
      </c>
      <c r="Q81" s="287">
        <f t="shared" si="23"/>
        <v>327.41235569274136</v>
      </c>
      <c r="R81" s="287">
        <f t="shared" si="23"/>
        <v>286.64488643125685</v>
      </c>
      <c r="S81" s="287">
        <f t="shared" si="23"/>
        <v>647.32347350287978</v>
      </c>
      <c r="T81" s="287">
        <f t="shared" si="23"/>
        <v>705.24814713859746</v>
      </c>
      <c r="U81" s="287">
        <f t="shared" si="23"/>
        <v>729.66366467445778</v>
      </c>
      <c r="V81" s="287">
        <f t="shared" si="23"/>
        <v>738.30154478203644</v>
      </c>
      <c r="W81" s="287">
        <f t="shared" si="23"/>
        <v>748.20612680145246</v>
      </c>
      <c r="X81" s="287">
        <f t="shared" si="23"/>
        <v>682.38853930570167</v>
      </c>
      <c r="Y81" s="287">
        <f t="shared" si="23"/>
        <v>772.15290417434369</v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1854.3360838949673</v>
      </c>
      <c r="C82" s="288">
        <f t="shared" si="24"/>
        <v>1368.4756333553689</v>
      </c>
      <c r="D82" s="288">
        <f t="shared" si="24"/>
        <v>1109.2501112203056</v>
      </c>
      <c r="E82" s="288">
        <f t="shared" si="24"/>
        <v>2033.8749815124722</v>
      </c>
      <c r="F82" s="288">
        <f t="shared" si="24"/>
        <v>2481.218080392669</v>
      </c>
      <c r="G82" s="288">
        <f t="shared" si="24"/>
        <v>2477.1046701054843</v>
      </c>
      <c r="H82" s="288">
        <f t="shared" si="24"/>
        <v>2924.6010747453515</v>
      </c>
      <c r="I82" s="288">
        <f t="shared" si="24"/>
        <v>1932.184006524401</v>
      </c>
      <c r="J82" s="288">
        <f t="shared" si="24"/>
        <v>1475.4463503146644</v>
      </c>
      <c r="K82" s="288">
        <f t="shared" si="24"/>
        <v>746.81646914765645</v>
      </c>
      <c r="L82" s="288">
        <f t="shared" si="24"/>
        <v>1021.5747250875711</v>
      </c>
      <c r="M82" s="288">
        <f t="shared" si="24"/>
        <v>1366.3571296176144</v>
      </c>
      <c r="N82" s="288">
        <f t="shared" si="24"/>
        <v>1163.7983944649322</v>
      </c>
      <c r="O82" s="288">
        <f t="shared" si="24"/>
        <v>1023.8550909249871</v>
      </c>
      <c r="P82" s="288">
        <f t="shared" si="24"/>
        <v>782.71128217827356</v>
      </c>
      <c r="Q82" s="288">
        <f t="shared" si="24"/>
        <v>5285.9953895702947</v>
      </c>
      <c r="R82" s="288">
        <f t="shared" si="24"/>
        <v>5987.3541645999876</v>
      </c>
      <c r="S82" s="288">
        <f t="shared" si="24"/>
        <v>5177.673830680963</v>
      </c>
      <c r="T82" s="288">
        <f t="shared" si="24"/>
        <v>5200.8873617650925</v>
      </c>
      <c r="U82" s="288">
        <f t="shared" si="24"/>
        <v>5131.3855723881743</v>
      </c>
      <c r="V82" s="288">
        <f t="shared" si="24"/>
        <v>5577.0100124893761</v>
      </c>
      <c r="W82" s="288">
        <f t="shared" si="24"/>
        <v>4414.8184474576501</v>
      </c>
      <c r="X82" s="288">
        <f t="shared" si="24"/>
        <v>5219.1378400380036</v>
      </c>
      <c r="Y82" s="288">
        <f t="shared" si="24"/>
        <v>6314.9778890911657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616.67143312685278</v>
      </c>
      <c r="C83" s="289">
        <f t="shared" si="25"/>
        <v>676.11247476312326</v>
      </c>
      <c r="D83" s="289">
        <f t="shared" si="25"/>
        <v>277.84769526565327</v>
      </c>
      <c r="E83" s="289">
        <f t="shared" si="25"/>
        <v>1322.4825191071952</v>
      </c>
      <c r="F83" s="289">
        <f t="shared" si="25"/>
        <v>2233.9179353235095</v>
      </c>
      <c r="G83" s="289">
        <f t="shared" si="25"/>
        <v>2140.3717395216413</v>
      </c>
      <c r="H83" s="289">
        <f t="shared" si="25"/>
        <v>3043.1798846265729</v>
      </c>
      <c r="I83" s="289">
        <f t="shared" si="25"/>
        <v>2333.3333333333335</v>
      </c>
      <c r="J83" s="289" t="str">
        <f t="shared" si="25"/>
        <v/>
      </c>
      <c r="K83" s="289" t="str">
        <f t="shared" si="25"/>
        <v/>
      </c>
      <c r="L83" s="289" t="str">
        <f t="shared" si="25"/>
        <v/>
      </c>
      <c r="M83" s="289" t="str">
        <f t="shared" si="25"/>
        <v/>
      </c>
      <c r="N83" s="289" t="str">
        <f t="shared" si="25"/>
        <v/>
      </c>
      <c r="O83" s="289" t="str">
        <f t="shared" si="25"/>
        <v/>
      </c>
      <c r="P83" s="289" t="str">
        <f t="shared" si="25"/>
        <v/>
      </c>
      <c r="Q83" s="289" t="str">
        <f t="shared" si="25"/>
        <v/>
      </c>
      <c r="R83" s="289" t="str">
        <f t="shared" si="25"/>
        <v/>
      </c>
      <c r="S83" s="289" t="str">
        <f t="shared" si="25"/>
        <v/>
      </c>
      <c r="T83" s="289" t="str">
        <f t="shared" si="25"/>
        <v/>
      </c>
      <c r="U83" s="289" t="str">
        <f t="shared" si="25"/>
        <v/>
      </c>
      <c r="V83" s="289" t="str">
        <f t="shared" si="25"/>
        <v/>
      </c>
      <c r="W83" s="289" t="str">
        <f t="shared" si="25"/>
        <v/>
      </c>
      <c r="X83" s="289" t="str">
        <f t="shared" si="25"/>
        <v/>
      </c>
      <c r="Y83" s="289" t="str">
        <f t="shared" si="25"/>
        <v/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>
        <f t="shared" ref="B85:Y85" si="26">IF(B$64=0,"",B$64/B$11)</f>
        <v>0.46828197471844757</v>
      </c>
      <c r="C85" s="252">
        <f t="shared" si="26"/>
        <v>0.45678139973616133</v>
      </c>
      <c r="D85" s="252">
        <f t="shared" si="26"/>
        <v>0.56566413027733875</v>
      </c>
      <c r="E85" s="252">
        <f t="shared" si="26"/>
        <v>0.56910045075941162</v>
      </c>
      <c r="F85" s="252">
        <f t="shared" si="26"/>
        <v>0.57193438311934874</v>
      </c>
      <c r="G85" s="252">
        <f t="shared" si="26"/>
        <v>0.51862630054656877</v>
      </c>
      <c r="H85" s="252">
        <f t="shared" si="26"/>
        <v>0.44160716979389336</v>
      </c>
      <c r="I85" s="252">
        <f t="shared" si="26"/>
        <v>0.48994140162846644</v>
      </c>
      <c r="J85" s="252">
        <f t="shared" si="26"/>
        <v>0.46837067714921843</v>
      </c>
      <c r="K85" s="252">
        <f t="shared" si="26"/>
        <v>0.48909044074174224</v>
      </c>
      <c r="L85" s="252">
        <f t="shared" si="26"/>
        <v>0.49611709930933734</v>
      </c>
      <c r="M85" s="252">
        <f t="shared" si="26"/>
        <v>0.63066338043195092</v>
      </c>
      <c r="N85" s="252">
        <f t="shared" si="26"/>
        <v>0.68885528412524122</v>
      </c>
      <c r="O85" s="252">
        <f t="shared" si="26"/>
        <v>0.71711060632655454</v>
      </c>
      <c r="P85" s="252">
        <f t="shared" si="26"/>
        <v>0.76386107156928884</v>
      </c>
      <c r="Q85" s="252">
        <f t="shared" si="26"/>
        <v>0.39863952942430247</v>
      </c>
      <c r="R85" s="252">
        <f t="shared" si="26"/>
        <v>0.38830521146342228</v>
      </c>
      <c r="S85" s="252">
        <f t="shared" si="26"/>
        <v>0.42439430898737512</v>
      </c>
      <c r="T85" s="252">
        <f t="shared" si="26"/>
        <v>0.42431968324900299</v>
      </c>
      <c r="U85" s="252">
        <f t="shared" si="26"/>
        <v>0.38798734653323319</v>
      </c>
      <c r="V85" s="252">
        <f t="shared" si="26"/>
        <v>0.38194577998532664</v>
      </c>
      <c r="W85" s="252">
        <f t="shared" si="26"/>
        <v>0.301967129316912</v>
      </c>
      <c r="X85" s="252">
        <f t="shared" si="26"/>
        <v>0.32927457608071442</v>
      </c>
      <c r="Y85" s="252">
        <f t="shared" si="26"/>
        <v>0.33313174466120965</v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0.73928995603552794</v>
      </c>
      <c r="C86" s="291">
        <f t="shared" si="27"/>
        <v>0.64573940713247313</v>
      </c>
      <c r="D86" s="291">
        <f t="shared" si="27"/>
        <v>0.811470906888764</v>
      </c>
      <c r="E86" s="291">
        <f t="shared" si="27"/>
        <v>0.92953073624037164</v>
      </c>
      <c r="F86" s="291">
        <f t="shared" si="27"/>
        <v>0.93786396473599265</v>
      </c>
      <c r="G86" s="291">
        <f t="shared" si="27"/>
        <v>0.82083816950703847</v>
      </c>
      <c r="H86" s="291">
        <f t="shared" si="27"/>
        <v>0.72415204146297174</v>
      </c>
      <c r="I86" s="291">
        <f t="shared" si="27"/>
        <v>0.30527850310050825</v>
      </c>
      <c r="J86" s="291">
        <f t="shared" si="27"/>
        <v>0.25473983594222782</v>
      </c>
      <c r="K86" s="291">
        <f t="shared" si="27"/>
        <v>0.2660090067845341</v>
      </c>
      <c r="L86" s="291">
        <f t="shared" si="27"/>
        <v>0.26141539592709251</v>
      </c>
      <c r="M86" s="291">
        <f t="shared" si="27"/>
        <v>0.33231089499203259</v>
      </c>
      <c r="N86" s="291">
        <f t="shared" si="27"/>
        <v>0.36297353404420435</v>
      </c>
      <c r="O86" s="291">
        <f t="shared" si="27"/>
        <v>0.35344243156426036</v>
      </c>
      <c r="P86" s="291">
        <f t="shared" si="27"/>
        <v>0.37648434164950573</v>
      </c>
      <c r="Q86" s="291">
        <f t="shared" si="27"/>
        <v>0.24028731607062845</v>
      </c>
      <c r="R86" s="291">
        <f t="shared" si="27"/>
        <v>0.23405811564530524</v>
      </c>
      <c r="S86" s="291">
        <f t="shared" si="27"/>
        <v>0.26707967654646991</v>
      </c>
      <c r="T86" s="291">
        <f t="shared" si="27"/>
        <v>0.26703271310317106</v>
      </c>
      <c r="U86" s="291">
        <f t="shared" si="27"/>
        <v>0.24416805980143727</v>
      </c>
      <c r="V86" s="291">
        <f t="shared" si="27"/>
        <v>0.24036598327666284</v>
      </c>
      <c r="W86" s="291">
        <f t="shared" si="27"/>
        <v>0.20772490255624013</v>
      </c>
      <c r="X86" s="291">
        <f t="shared" si="27"/>
        <v>0.22650985021230566</v>
      </c>
      <c r="Y86" s="291">
        <f t="shared" si="27"/>
        <v>0.23739532355253726</v>
      </c>
      <c r="DA86" s="94"/>
    </row>
    <row r="87" spans="1:105" ht="12" customHeight="1" x14ac:dyDescent="0.25">
      <c r="A87" s="99" t="s">
        <v>46</v>
      </c>
      <c r="B87" s="291">
        <f t="shared" ref="B87:Y87" si="28">IF(B$66=0,"",B$66/B$13)</f>
        <v>1.4048459241553433</v>
      </c>
      <c r="C87" s="291">
        <f t="shared" si="28"/>
        <v>1.3703441992084844</v>
      </c>
      <c r="D87" s="291">
        <f t="shared" si="28"/>
        <v>1.6969923908320161</v>
      </c>
      <c r="E87" s="291">
        <f t="shared" si="28"/>
        <v>1.7073013522782337</v>
      </c>
      <c r="F87" s="291">
        <f t="shared" si="28"/>
        <v>1.7158031493580446</v>
      </c>
      <c r="G87" s="291">
        <f t="shared" si="28"/>
        <v>1.5558789016397065</v>
      </c>
      <c r="H87" s="291">
        <f t="shared" si="28"/>
        <v>1.32482150938168</v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0.32967051020178711</v>
      </c>
      <c r="C88" s="291">
        <f t="shared" si="29"/>
        <v>0.32157410541425752</v>
      </c>
      <c r="D88" s="291">
        <f t="shared" si="29"/>
        <v>0.39822754771524638</v>
      </c>
      <c r="E88" s="291">
        <f t="shared" si="29"/>
        <v>0.40064671733462559</v>
      </c>
      <c r="F88" s="291">
        <f t="shared" si="29"/>
        <v>0.40264180571602121</v>
      </c>
      <c r="G88" s="291">
        <f t="shared" si="29"/>
        <v>0.3651129155847842</v>
      </c>
      <c r="H88" s="291">
        <f t="shared" si="29"/>
        <v>0.31089144753490061</v>
      </c>
      <c r="I88" s="291">
        <f t="shared" si="29"/>
        <v>0.30527850310050825</v>
      </c>
      <c r="J88" s="291">
        <f t="shared" si="29"/>
        <v>0.25473983594222782</v>
      </c>
      <c r="K88" s="291">
        <f t="shared" si="29"/>
        <v>0.2660090067845341</v>
      </c>
      <c r="L88" s="291">
        <f t="shared" si="29"/>
        <v>0.26141539592709251</v>
      </c>
      <c r="M88" s="291">
        <f t="shared" si="29"/>
        <v>0.33231089499203259</v>
      </c>
      <c r="N88" s="291">
        <f t="shared" si="29"/>
        <v>0.36297353404420435</v>
      </c>
      <c r="O88" s="291">
        <f t="shared" si="29"/>
        <v>0.35344243156426036</v>
      </c>
      <c r="P88" s="291">
        <f t="shared" si="29"/>
        <v>0.37648434164950573</v>
      </c>
      <c r="Q88" s="291">
        <f t="shared" si="29"/>
        <v>0.24028731607062845</v>
      </c>
      <c r="R88" s="291">
        <f t="shared" si="29"/>
        <v>0.23405811564530524</v>
      </c>
      <c r="S88" s="291">
        <f t="shared" si="29"/>
        <v>0.26707967654646991</v>
      </c>
      <c r="T88" s="291">
        <f t="shared" si="29"/>
        <v>0.26703271310317106</v>
      </c>
      <c r="U88" s="291">
        <f t="shared" si="29"/>
        <v>0.24416805980143727</v>
      </c>
      <c r="V88" s="291">
        <f t="shared" si="29"/>
        <v>0.24036598327666284</v>
      </c>
      <c r="W88" s="291">
        <f t="shared" si="29"/>
        <v>0.20772490255624013</v>
      </c>
      <c r="X88" s="291">
        <f t="shared" si="29"/>
        <v>0.22650985021230566</v>
      </c>
      <c r="Y88" s="291">
        <f t="shared" si="29"/>
        <v>0.23739532355253726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0.35121148103883582</v>
      </c>
      <c r="C89" s="253">
        <f t="shared" si="30"/>
        <v>0.34258604980212132</v>
      </c>
      <c r="D89" s="253">
        <f t="shared" si="30"/>
        <v>0.42424809770800398</v>
      </c>
      <c r="E89" s="253">
        <f t="shared" si="30"/>
        <v>0.42682533806955869</v>
      </c>
      <c r="F89" s="253">
        <f t="shared" si="30"/>
        <v>0.42895078733951003</v>
      </c>
      <c r="G89" s="253">
        <f t="shared" si="30"/>
        <v>0.38896972540992503</v>
      </c>
      <c r="H89" s="253">
        <f t="shared" si="30"/>
        <v>0.31809780900404333</v>
      </c>
      <c r="I89" s="253">
        <f t="shared" si="30"/>
        <v>0.35291384981616863</v>
      </c>
      <c r="J89" s="253" t="str">
        <f t="shared" si="30"/>
        <v/>
      </c>
      <c r="K89" s="253" t="str">
        <f t="shared" si="30"/>
        <v/>
      </c>
      <c r="L89" s="253" t="str">
        <f t="shared" si="30"/>
        <v/>
      </c>
      <c r="M89" s="253" t="str">
        <f t="shared" si="30"/>
        <v/>
      </c>
      <c r="N89" s="253" t="str">
        <f t="shared" si="30"/>
        <v/>
      </c>
      <c r="O89" s="253" t="str">
        <f t="shared" si="30"/>
        <v/>
      </c>
      <c r="P89" s="253" t="str">
        <f t="shared" si="30"/>
        <v/>
      </c>
      <c r="Q89" s="253" t="str">
        <f t="shared" si="30"/>
        <v/>
      </c>
      <c r="R89" s="253" t="str">
        <f t="shared" si="30"/>
        <v/>
      </c>
      <c r="S89" s="253" t="str">
        <f t="shared" si="30"/>
        <v/>
      </c>
      <c r="T89" s="253" t="str">
        <f t="shared" si="30"/>
        <v/>
      </c>
      <c r="U89" s="253" t="str">
        <f t="shared" si="30"/>
        <v/>
      </c>
      <c r="V89" s="253" t="str">
        <f t="shared" si="30"/>
        <v/>
      </c>
      <c r="W89" s="253" t="str">
        <f t="shared" si="30"/>
        <v/>
      </c>
      <c r="X89" s="253" t="str">
        <f t="shared" si="30"/>
        <v/>
      </c>
      <c r="Y89" s="253" t="str">
        <f t="shared" si="30"/>
        <v/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>
        <f>IF(NFM_ued!B$5=0,"",NFM_ued!B$5/B$11)</f>
        <v>0.18131511111438001</v>
      </c>
      <c r="C91" s="252">
        <f>IF(NFM_ued!C$5=0,"",NFM_ued!C$5/C$11)</f>
        <v>0.17457068334117054</v>
      </c>
      <c r="D91" s="252">
        <f>IF(NFM_ued!D$5=0,"",NFM_ued!D$5/D$11)</f>
        <v>0.21863966568460869</v>
      </c>
      <c r="E91" s="252">
        <f>IF(NFM_ued!E$5=0,"",NFM_ued!E$5/E$11)</f>
        <v>0.21979692534401385</v>
      </c>
      <c r="F91" s="252">
        <f>IF(NFM_ued!F$5=0,"",NFM_ued!F$5/F$11)</f>
        <v>0.22123857047764639</v>
      </c>
      <c r="G91" s="252">
        <f>IF(NFM_ued!G$5=0,"",NFM_ued!G$5/G$11)</f>
        <v>0.20128087039085862</v>
      </c>
      <c r="H91" s="252">
        <f>IF(NFM_ued!H$5=0,"",NFM_ued!H$5/H$11)</f>
        <v>0.16932712042489992</v>
      </c>
      <c r="I91" s="252">
        <f>IF(NFM_ued!I$5=0,"",NFM_ued!I$5/I$11)</f>
        <v>0.1896031442665157</v>
      </c>
      <c r="J91" s="252">
        <f>IF(NFM_ued!J$5=0,"",NFM_ued!J$5/J$11)</f>
        <v>0.18125249692996703</v>
      </c>
      <c r="K91" s="252">
        <f>IF(NFM_ued!K$5=0,"",NFM_ued!K$5/K$11)</f>
        <v>0.19034479589332368</v>
      </c>
      <c r="L91" s="252">
        <f>IF(NFM_ued!L$5=0,"",NFM_ued!L$5/L$11)</f>
        <v>0.19278106175481735</v>
      </c>
      <c r="M91" s="252">
        <f>IF(NFM_ued!M$5=0,"",NFM_ued!M$5/M$11)</f>
        <v>0.24456734635907065</v>
      </c>
      <c r="N91" s="252">
        <f>IF(NFM_ued!N$5=0,"",NFM_ued!N$5/N$11)</f>
        <v>0.27033266355710489</v>
      </c>
      <c r="O91" s="252">
        <f>IF(NFM_ued!O$5=0,"",NFM_ued!O$5/O$11)</f>
        <v>0.28001096558534999</v>
      </c>
      <c r="P91" s="252">
        <f>IF(NFM_ued!P$5=0,"",NFM_ued!P$5/P$11)</f>
        <v>0.29326246859567129</v>
      </c>
      <c r="Q91" s="252">
        <f>IF(NFM_ued!Q$5=0,"",NFM_ued!Q$5/Q$11)</f>
        <v>0.16198337372463537</v>
      </c>
      <c r="R91" s="252">
        <f>IF(NFM_ued!R$5=0,"",NFM_ued!R$5/R$11)</f>
        <v>0.15840756881512932</v>
      </c>
      <c r="S91" s="252">
        <f>IF(NFM_ued!S$5=0,"",NFM_ued!S$5/S$11)</f>
        <v>0.17780318659694275</v>
      </c>
      <c r="T91" s="252">
        <f>IF(NFM_ued!T$5=0,"",NFM_ued!T$5/T$11)</f>
        <v>0.17793814462285426</v>
      </c>
      <c r="U91" s="252">
        <f>IF(NFM_ued!U$5=0,"",NFM_ued!U$5/U$11)</f>
        <v>0.16246858941570239</v>
      </c>
      <c r="V91" s="252">
        <f>IF(NFM_ued!V$5=0,"",NFM_ued!V$5/V$11)</f>
        <v>0.16000428925690005</v>
      </c>
      <c r="W91" s="252">
        <f>IF(NFM_ued!W$5=0,"",NFM_ued!W$5/W$11)</f>
        <v>0.13307799905182913</v>
      </c>
      <c r="X91" s="252">
        <f>IF(NFM_ued!X$5=0,"",NFM_ued!X$5/X$11)</f>
        <v>0.14667965986736539</v>
      </c>
      <c r="Y91" s="252">
        <f>IF(NFM_ued!Y$5=0,"",NFM_ued!Y$5/Y$11)</f>
        <v>0.15319305016727808</v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0.3739520479092282</v>
      </c>
      <c r="C92" s="291">
        <f>IF(SUM(NFM_ued!C$34,NFM_ued!C$72)=0,"",SUM(NFM_ued!C$34,NFM_ued!C$72)/C$12)</f>
        <v>0.30423388448301053</v>
      </c>
      <c r="D92" s="291">
        <f>IF(SUM(NFM_ued!D$34,NFM_ued!D$72)=0,"",SUM(NFM_ued!D$34,NFM_ued!D$72)/D$12)</f>
        <v>0.39632704959422826</v>
      </c>
      <c r="E92" s="291">
        <f>IF(SUM(NFM_ued!E$34,NFM_ued!E$72)=0,"",SUM(NFM_ued!E$34,NFM_ued!E$72)/E$12)</f>
        <v>0.47380691004330977</v>
      </c>
      <c r="F92" s="291">
        <f>IF(SUM(NFM_ued!F$34,NFM_ued!F$72)=0,"",SUM(NFM_ued!F$34,NFM_ued!F$72)/F$12)</f>
        <v>0.478612283441676</v>
      </c>
      <c r="G92" s="291">
        <f>IF(SUM(NFM_ued!G$34,NFM_ued!G$72)=0,"",SUM(NFM_ued!G$34,NFM_ued!G$72)/G$12)</f>
        <v>0.41457667170606349</v>
      </c>
      <c r="H92" s="291">
        <f>IF(SUM(NFM_ued!H$34,NFM_ued!H$72)=0,"",SUM(NFM_ued!H$34,NFM_ued!H$72)/H$12)</f>
        <v>0.35960251792664766</v>
      </c>
      <c r="I92" s="291">
        <f>IF(SUM(NFM_ued!I$34,NFM_ued!I$72)=0,"",SUM(NFM_ued!I$34,NFM_ued!I$72)/I$12)</f>
        <v>9.8783949687877085E-2</v>
      </c>
      <c r="J92" s="291">
        <f>IF(SUM(NFM_ued!J$34,NFM_ued!J$72)=0,"",SUM(NFM_ued!J$34,NFM_ued!J$72)/J$12)</f>
        <v>8.5283102828816945E-2</v>
      </c>
      <c r="K92" s="291">
        <f>IF(SUM(NFM_ued!K$34,NFM_ued!K$72)=0,"",SUM(NFM_ued!K$34,NFM_ued!K$72)/K$12)</f>
        <v>8.949208452457684E-2</v>
      </c>
      <c r="L92" s="291">
        <f>IF(SUM(NFM_ued!L$34,NFM_ued!L$72)=0,"",SUM(NFM_ued!L$34,NFM_ued!L$72)/L$12)</f>
        <v>8.8791308083900011E-2</v>
      </c>
      <c r="M92" s="291">
        <f>IF(SUM(NFM_ued!M$34,NFM_ued!M$72)=0,"",SUM(NFM_ued!M$34,NFM_ued!M$72)/M$12)</f>
        <v>0.11274738345583102</v>
      </c>
      <c r="N92" s="291">
        <f>IF(SUM(NFM_ued!N$34,NFM_ued!N$72)=0,"",SUM(NFM_ued!N$34,NFM_ued!N$72)/N$12)</f>
        <v>0.1248119739001044</v>
      </c>
      <c r="O92" s="291">
        <f>IF(SUM(NFM_ued!O$34,NFM_ued!O$72)=0,"",SUM(NFM_ued!O$34,NFM_ued!O$72)/O$12)</f>
        <v>0.1225856115396802</v>
      </c>
      <c r="P92" s="291">
        <f>IF(SUM(NFM_ued!P$34,NFM_ued!P$72)=0,"",SUM(NFM_ued!P$34,NFM_ued!P$72)/P$12)</f>
        <v>0.12912871860024264</v>
      </c>
      <c r="Q92" s="291">
        <f>IF(SUM(NFM_ued!Q$34,NFM_ued!Q$72)=0,"",SUM(NFM_ued!Q$34,NFM_ued!Q$72)/Q$12)</f>
        <v>8.3958824459232889E-2</v>
      </c>
      <c r="R92" s="291">
        <f>IF(SUM(NFM_ued!R$34,NFM_ued!R$72)=0,"",SUM(NFM_ued!R$34,NFM_ued!R$72)/R$12)</f>
        <v>8.1777638134485256E-2</v>
      </c>
      <c r="S92" s="291">
        <f>IF(SUM(NFM_ued!S$34,NFM_ued!S$72)=0,"",SUM(NFM_ued!S$34,NFM_ued!S$72)/S$12)</f>
        <v>9.3020459618657098E-2</v>
      </c>
      <c r="T92" s="291">
        <f>IF(SUM(NFM_ued!T$34,NFM_ued!T$72)=0,"",SUM(NFM_ued!T$34,NFM_ued!T$72)/T$12)</f>
        <v>9.3249705010913106E-2</v>
      </c>
      <c r="U92" s="291">
        <f>IF(SUM(NFM_ued!U$34,NFM_ued!U$72)=0,"",SUM(NFM_ued!U$34,NFM_ued!U$72)/U$12)</f>
        <v>8.5409582366937992E-2</v>
      </c>
      <c r="V92" s="291">
        <f>IF(SUM(NFM_ued!V$34,NFM_ued!V$72)=0,"",SUM(NFM_ued!V$34,NFM_ued!V$72)/V$12)</f>
        <v>8.4340284131367821E-2</v>
      </c>
      <c r="W92" s="291">
        <f>IF(SUM(NFM_ued!W$34,NFM_ued!W$72)=0,"",SUM(NFM_ued!W$34,NFM_ued!W$72)/W$12)</f>
        <v>7.2916051802669454E-2</v>
      </c>
      <c r="X92" s="291">
        <f>IF(SUM(NFM_ued!X$34,NFM_ued!X$72)=0,"",SUM(NFM_ued!X$34,NFM_ued!X$72)/X$12)</f>
        <v>8.0224283343552791E-2</v>
      </c>
      <c r="Y92" s="291">
        <f>IF(SUM(NFM_ued!Y$34,NFM_ued!Y$72)=0,"",SUM(NFM_ued!Y$34,NFM_ued!Y$72)/Y$12)</f>
        <v>8.5288277427838122E-2</v>
      </c>
      <c r="DA92" s="94"/>
    </row>
    <row r="93" spans="1:105" ht="12" customHeight="1" x14ac:dyDescent="0.25">
      <c r="A93" s="99" t="s">
        <v>46</v>
      </c>
      <c r="B93" s="291">
        <f>IF(NFM_ued!B$34=0,"",NFM_ued!B$34/B$13)</f>
        <v>0.81556606333548354</v>
      </c>
      <c r="C93" s="291">
        <f>IF(NFM_ued!C$34=0,"",NFM_ued!C$34/C$13)</f>
        <v>0.77295589080905502</v>
      </c>
      <c r="D93" s="291">
        <f>IF(NFM_ued!D$34=0,"",NFM_ued!D$34/D$13)</f>
        <v>0.98303292840486123</v>
      </c>
      <c r="E93" s="291">
        <f>IF(NFM_ued!E$34=0,"",NFM_ued!E$34/E$13)</f>
        <v>0.98917708074493738</v>
      </c>
      <c r="F93" s="291">
        <f>IF(NFM_ued!F$34=0,"",NFM_ued!F$34/F$13)</f>
        <v>0.99400156660253403</v>
      </c>
      <c r="G93" s="291">
        <f>IF(NFM_ued!G$34=0,"",NFM_ued!G$34/G$13)</f>
        <v>0.90158326577746217</v>
      </c>
      <c r="H93" s="291">
        <f>IF(NFM_ued!H$34=0,"",NFM_ued!H$34/H$13)</f>
        <v>0.74893790330354015</v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0.10215869477870564</v>
      </c>
      <c r="C94" s="291">
        <f>IF(NFM_ued!C$72=0,"",NFM_ued!C$72/C$14)</f>
        <v>9.4542460600306424E-2</v>
      </c>
      <c r="D94" s="291">
        <f>IF(NFM_ued!D$72=0,"",NFM_ued!D$72/D$14)</f>
        <v>0.12253097281593289</v>
      </c>
      <c r="E94" s="291">
        <f>IF(NFM_ued!E$72=0,"",NFM_ued!E$72/E$14)</f>
        <v>0.12335519396620302</v>
      </c>
      <c r="F94" s="291">
        <f>IF(NFM_ued!F$72=0,"",NFM_ued!F$72/F$14)</f>
        <v>0.12402445662700569</v>
      </c>
      <c r="G94" s="291">
        <f>IF(NFM_ued!G$72=0,"",NFM_ued!G$72/G$14)</f>
        <v>0.11263258338179631</v>
      </c>
      <c r="H94" s="291">
        <f>IF(NFM_ued!H$72=0,"",NFM_ued!H$72/H$14)</f>
        <v>9.1739772787345672E-2</v>
      </c>
      <c r="I94" s="291">
        <f>IF(NFM_ued!I$72=0,"",NFM_ued!I$72/I$14)</f>
        <v>9.8783949687877085E-2</v>
      </c>
      <c r="J94" s="291">
        <f>IF(NFM_ued!J$72=0,"",NFM_ued!J$72/J$14)</f>
        <v>8.5283102828816945E-2</v>
      </c>
      <c r="K94" s="291">
        <f>IF(NFM_ued!K$72=0,"",NFM_ued!K$72/K$14)</f>
        <v>8.949208452457684E-2</v>
      </c>
      <c r="L94" s="291">
        <f>IF(NFM_ued!L$72=0,"",NFM_ued!L$72/L$14)</f>
        <v>8.8791308083900011E-2</v>
      </c>
      <c r="M94" s="291">
        <f>IF(NFM_ued!M$72=0,"",NFM_ued!M$72/M$14)</f>
        <v>0.11274738345583102</v>
      </c>
      <c r="N94" s="291">
        <f>IF(NFM_ued!N$72=0,"",NFM_ued!N$72/N$14)</f>
        <v>0.1248119739001044</v>
      </c>
      <c r="O94" s="291">
        <f>IF(NFM_ued!O$72=0,"",NFM_ued!O$72/O$14)</f>
        <v>0.1225856115396802</v>
      </c>
      <c r="P94" s="291">
        <f>IF(NFM_ued!P$72=0,"",NFM_ued!P$72/P$14)</f>
        <v>0.12912871860024264</v>
      </c>
      <c r="Q94" s="291">
        <f>IF(NFM_ued!Q$72=0,"",NFM_ued!Q$72/Q$14)</f>
        <v>8.3958824459232889E-2</v>
      </c>
      <c r="R94" s="291">
        <f>IF(NFM_ued!R$72=0,"",NFM_ued!R$72/R$14)</f>
        <v>8.1777638134485256E-2</v>
      </c>
      <c r="S94" s="291">
        <f>IF(NFM_ued!S$72=0,"",NFM_ued!S$72/S$14)</f>
        <v>9.3020459618657098E-2</v>
      </c>
      <c r="T94" s="291">
        <f>IF(NFM_ued!T$72=0,"",NFM_ued!T$72/T$14)</f>
        <v>9.3249705010913106E-2</v>
      </c>
      <c r="U94" s="291">
        <f>IF(NFM_ued!U$72=0,"",NFM_ued!U$72/U$14)</f>
        <v>8.5409582366937992E-2</v>
      </c>
      <c r="V94" s="291">
        <f>IF(NFM_ued!V$72=0,"",NFM_ued!V$72/V$14)</f>
        <v>8.4340284131367821E-2</v>
      </c>
      <c r="W94" s="291">
        <f>IF(NFM_ued!W$72=0,"",NFM_ued!W$72/W$14)</f>
        <v>7.2916051802669454E-2</v>
      </c>
      <c r="X94" s="291">
        <f>IF(NFM_ued!X$72=0,"",NFM_ued!X$72/X$14)</f>
        <v>8.0224283343552791E-2</v>
      </c>
      <c r="Y94" s="291">
        <f>IF(NFM_ued!Y$72=0,"",NFM_ued!Y$72/Y$14)</f>
        <v>8.5288277427838122E-2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0.14211571761442682</v>
      </c>
      <c r="C95" s="253">
        <f>IF(NFM_ued!C$115=0,"",NFM_ued!C$115/C$15)</f>
        <v>0.13065369040631578</v>
      </c>
      <c r="D95" s="253">
        <f>IF(NFM_ued!D$115=0,"",NFM_ued!D$115/D$15)</f>
        <v>0.17018480344343459</v>
      </c>
      <c r="E95" s="253">
        <f>IF(NFM_ued!E$115=0,"",NFM_ued!E$115/E$15)</f>
        <v>0.17103463618668399</v>
      </c>
      <c r="F95" s="253">
        <f>IF(NFM_ued!F$115=0,"",NFM_ued!F$115/F$15)</f>
        <v>0.17214632714683092</v>
      </c>
      <c r="G95" s="253">
        <f>IF(NFM_ued!G$115=0,"",NFM_ued!G$115/G$15)</f>
        <v>0.15669790345639281</v>
      </c>
      <c r="H95" s="253">
        <f>IF(NFM_ued!H$115=0,"",NFM_ued!H$115/H$15)</f>
        <v>0.1229745521970404</v>
      </c>
      <c r="I95" s="253">
        <f>IF(NFM_ued!I$115=0,"",NFM_ued!I$115/I$15)</f>
        <v>0.14360178197516063</v>
      </c>
      <c r="J95" s="253" t="str">
        <f>IF(NFM_ued!J$115=0,"",NFM_ued!J$115/J$15)</f>
        <v/>
      </c>
      <c r="K95" s="253" t="str">
        <f>IF(NFM_ued!K$115=0,"",NFM_ued!K$115/K$15)</f>
        <v/>
      </c>
      <c r="L95" s="253" t="str">
        <f>IF(NFM_ued!L$115=0,"",NFM_ued!L$115/L$15)</f>
        <v/>
      </c>
      <c r="M95" s="253" t="str">
        <f>IF(NFM_ued!M$115=0,"",NFM_ued!M$115/M$15)</f>
        <v/>
      </c>
      <c r="N95" s="253" t="str">
        <f>IF(NFM_ued!N$115=0,"",NFM_ued!N$115/N$15)</f>
        <v/>
      </c>
      <c r="O95" s="253" t="str">
        <f>IF(NFM_ued!O$115=0,"",NFM_ued!O$115/O$15)</f>
        <v/>
      </c>
      <c r="P95" s="253" t="str">
        <f>IF(NFM_ued!P$115=0,"",NFM_ued!P$115/P$15)</f>
        <v/>
      </c>
      <c r="Q95" s="253" t="str">
        <f>IF(NFM_ued!Q$115=0,"",NFM_ued!Q$115/Q$15)</f>
        <v/>
      </c>
      <c r="R95" s="253" t="str">
        <f>IF(NFM_ued!R$115=0,"",NFM_ued!R$115/R$15)</f>
        <v/>
      </c>
      <c r="S95" s="253" t="str">
        <f>IF(NFM_ued!S$115=0,"",NFM_ued!S$115/S$15)</f>
        <v/>
      </c>
      <c r="T95" s="253" t="str">
        <f>IF(NFM_ued!T$115=0,"",NFM_ued!T$115/T$15)</f>
        <v/>
      </c>
      <c r="U95" s="253" t="str">
        <f>IF(NFM_ued!U$115=0,"",NFM_ued!U$115/U$15)</f>
        <v/>
      </c>
      <c r="V95" s="253" t="str">
        <f>IF(NFM_ued!V$115=0,"",NFM_ued!V$115/V$15)</f>
        <v/>
      </c>
      <c r="W95" s="253" t="str">
        <f>IF(NFM_ued!W$115=0,"",NFM_ued!W$115/W$15)</f>
        <v/>
      </c>
      <c r="X95" s="253" t="str">
        <f>IF(NFM_ued!X$115=0,"",NFM_ued!X$115/X$15)</f>
        <v/>
      </c>
      <c r="Y95" s="253" t="str">
        <f>IF(NFM_ued!Y$115=0,"",NFM_ued!Y$115/Y$15)</f>
        <v/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1.2597005779671648</v>
      </c>
      <c r="C96" s="292">
        <f t="shared" si="31"/>
        <v>1.5497129218978349</v>
      </c>
      <c r="D96" s="292">
        <f t="shared" si="31"/>
        <v>1.2845340508155072</v>
      </c>
      <c r="E96" s="292">
        <f t="shared" si="31"/>
        <v>1.2857997532155698</v>
      </c>
      <c r="F96" s="292">
        <f t="shared" si="31"/>
        <v>1.2574149073567222</v>
      </c>
      <c r="G96" s="292">
        <f t="shared" si="31"/>
        <v>1.2190248022332859</v>
      </c>
      <c r="H96" s="292">
        <f t="shared" si="31"/>
        <v>1.2021306567787384</v>
      </c>
      <c r="I96" s="292">
        <f t="shared" si="31"/>
        <v>1.1607199429203232</v>
      </c>
      <c r="J96" s="292">
        <f t="shared" si="31"/>
        <v>1.1694263248408578</v>
      </c>
      <c r="K96" s="292">
        <f t="shared" si="31"/>
        <v>1.0957766899217822</v>
      </c>
      <c r="L96" s="292">
        <f t="shared" si="31"/>
        <v>1.1320339718930454</v>
      </c>
      <c r="M96" s="292">
        <f t="shared" si="31"/>
        <v>1.169594049041859</v>
      </c>
      <c r="N96" s="292">
        <f t="shared" si="31"/>
        <v>1.0152803335712548</v>
      </c>
      <c r="O96" s="292">
        <f t="shared" si="31"/>
        <v>1.1425663720436081</v>
      </c>
      <c r="P96" s="292">
        <f t="shared" si="31"/>
        <v>1.4109101515188431</v>
      </c>
      <c r="Q96" s="292">
        <f t="shared" si="31"/>
        <v>1.4973809891504819</v>
      </c>
      <c r="R96" s="292">
        <f t="shared" si="31"/>
        <v>1.5246433359981459</v>
      </c>
      <c r="S96" s="292">
        <f t="shared" si="31"/>
        <v>1.5269942951600168</v>
      </c>
      <c r="T96" s="292">
        <f t="shared" si="31"/>
        <v>1.5120572634884142</v>
      </c>
      <c r="U96" s="292">
        <f t="shared" si="31"/>
        <v>1.5810442551296919</v>
      </c>
      <c r="V96" s="292">
        <f t="shared" si="31"/>
        <v>1.5952070165904937</v>
      </c>
      <c r="W96" s="292">
        <f t="shared" si="31"/>
        <v>1.5956992504963856</v>
      </c>
      <c r="X96" s="292">
        <f t="shared" si="31"/>
        <v>1.5367233523668173</v>
      </c>
      <c r="Y96" s="292">
        <f t="shared" si="31"/>
        <v>1.400407407482831</v>
      </c>
      <c r="DA96" s="119"/>
    </row>
    <row r="97" spans="1:105" ht="12" customHeight="1" x14ac:dyDescent="0.25">
      <c r="A97" s="50" t="s">
        <v>45</v>
      </c>
      <c r="B97" s="255">
        <f t="shared" ref="B97:Y97" si="32">IF(B$64=0,"",B$74/B$64)</f>
        <v>1.2098846836322261</v>
      </c>
      <c r="C97" s="255">
        <f t="shared" si="32"/>
        <v>1.386386494255458</v>
      </c>
      <c r="D97" s="255">
        <f t="shared" si="32"/>
        <v>1.2737936134123768</v>
      </c>
      <c r="E97" s="255">
        <f t="shared" si="32"/>
        <v>1.2767003005111961</v>
      </c>
      <c r="F97" s="255">
        <f t="shared" si="32"/>
        <v>1.2479958645714737</v>
      </c>
      <c r="G97" s="255">
        <f t="shared" si="32"/>
        <v>1.1572550928895371</v>
      </c>
      <c r="H97" s="255">
        <f t="shared" si="32"/>
        <v>1.3231048770814169</v>
      </c>
      <c r="I97" s="255">
        <f t="shared" si="32"/>
        <v>1.1127306982306453</v>
      </c>
      <c r="J97" s="255">
        <f t="shared" si="32"/>
        <v>1.1150778432883457</v>
      </c>
      <c r="K97" s="255">
        <f t="shared" si="32"/>
        <v>1.0082940491477503</v>
      </c>
      <c r="L97" s="255">
        <f t="shared" si="32"/>
        <v>1.0444346937922446</v>
      </c>
      <c r="M97" s="255">
        <f t="shared" si="32"/>
        <v>1.0916630716282016</v>
      </c>
      <c r="N97" s="255">
        <f t="shared" si="32"/>
        <v>0.87634248750601429</v>
      </c>
      <c r="O97" s="255">
        <f t="shared" si="32"/>
        <v>0.99943634801182002</v>
      </c>
      <c r="P97" s="255">
        <f t="shared" si="32"/>
        <v>1.4236769607521742</v>
      </c>
      <c r="Q97" s="255">
        <f t="shared" si="32"/>
        <v>1.5288289933779895</v>
      </c>
      <c r="R97" s="255">
        <f t="shared" si="32"/>
        <v>1.5560014889922984</v>
      </c>
      <c r="S97" s="255">
        <f t="shared" si="32"/>
        <v>1.5606094845572565</v>
      </c>
      <c r="T97" s="255">
        <f t="shared" si="32"/>
        <v>1.5504649969105539</v>
      </c>
      <c r="U97" s="255">
        <f t="shared" si="32"/>
        <v>1.6313831426875012</v>
      </c>
      <c r="V97" s="255">
        <f t="shared" si="32"/>
        <v>1.647594459042842</v>
      </c>
      <c r="W97" s="255">
        <f t="shared" si="32"/>
        <v>1.6430020582468308</v>
      </c>
      <c r="X97" s="255">
        <f t="shared" si="32"/>
        <v>1.5738322770085893</v>
      </c>
      <c r="Y97" s="255">
        <f t="shared" si="32"/>
        <v>1.4419827710115685</v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1.3721952258183123</v>
      </c>
      <c r="C98" s="293">
        <f t="shared" si="33"/>
        <v>1.7953628320527439</v>
      </c>
      <c r="D98" s="293">
        <f t="shared" si="33"/>
        <v>1.2809217333689591</v>
      </c>
      <c r="E98" s="293">
        <f t="shared" si="33"/>
        <v>1.2761970939613956</v>
      </c>
      <c r="F98" s="293">
        <f t="shared" si="33"/>
        <v>1.2469186714827729</v>
      </c>
      <c r="G98" s="293">
        <f t="shared" si="33"/>
        <v>1.334180726560761</v>
      </c>
      <c r="H98" s="293">
        <f t="shared" si="33"/>
        <v>0.81525688948891539</v>
      </c>
      <c r="I98" s="293">
        <f t="shared" si="33"/>
        <v>1.3079175644578644</v>
      </c>
      <c r="J98" s="293">
        <f t="shared" si="33"/>
        <v>1.3188162949799203</v>
      </c>
      <c r="K98" s="293">
        <f t="shared" si="33"/>
        <v>1.2574941163537143</v>
      </c>
      <c r="L98" s="293">
        <f t="shared" si="33"/>
        <v>1.2842858005958819</v>
      </c>
      <c r="M98" s="293">
        <f t="shared" si="33"/>
        <v>1.3015033361624759</v>
      </c>
      <c r="N98" s="293">
        <f t="shared" si="33"/>
        <v>1.1392314445690457</v>
      </c>
      <c r="O98" s="293">
        <f t="shared" si="33"/>
        <v>1.2323468537738582</v>
      </c>
      <c r="P98" s="293">
        <f t="shared" si="33"/>
        <v>1.4028894300062338</v>
      </c>
      <c r="Q98" s="293">
        <f t="shared" si="33"/>
        <v>1.2014184981314893</v>
      </c>
      <c r="R98" s="293">
        <f t="shared" si="33"/>
        <v>1.2059617195960195</v>
      </c>
      <c r="S98" s="293">
        <f t="shared" si="33"/>
        <v>1.2421638911089863</v>
      </c>
      <c r="T98" s="293">
        <f t="shared" si="33"/>
        <v>1.2120086503082654</v>
      </c>
      <c r="U98" s="293">
        <f t="shared" si="33"/>
        <v>1.2060254952379128</v>
      </c>
      <c r="V98" s="293">
        <f t="shared" si="33"/>
        <v>1.1759963787883103</v>
      </c>
      <c r="W98" s="293">
        <f t="shared" si="33"/>
        <v>1.1711990081075774</v>
      </c>
      <c r="X98" s="293">
        <f t="shared" si="33"/>
        <v>1.0728284992868222</v>
      </c>
      <c r="Y98" s="293">
        <f t="shared" si="33"/>
        <v>0.90358190734335342</v>
      </c>
      <c r="DA98" s="94"/>
    </row>
    <row r="99" spans="1:105" ht="12" customHeight="1" x14ac:dyDescent="0.25">
      <c r="A99" s="99" t="s">
        <v>46</v>
      </c>
      <c r="B99" s="293">
        <f t="shared" ref="B99:Y99" si="34">IF(B$66=0,"",B$76/B$66)</f>
        <v>1.4003820330773258</v>
      </c>
      <c r="C99" s="293">
        <f t="shared" si="34"/>
        <v>1.7525837420538883</v>
      </c>
      <c r="D99" s="293">
        <f t="shared" si="34"/>
        <v>1.2253162703819678</v>
      </c>
      <c r="E99" s="293">
        <f t="shared" si="34"/>
        <v>1.2392084208932004</v>
      </c>
      <c r="F99" s="293">
        <f t="shared" si="34"/>
        <v>1.2029912916479133</v>
      </c>
      <c r="G99" s="293">
        <f t="shared" si="34"/>
        <v>1.3298693815117109</v>
      </c>
      <c r="H99" s="293">
        <f t="shared" si="34"/>
        <v>0.46750733535813171</v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1.298270373619117</v>
      </c>
      <c r="C100" s="293">
        <f t="shared" si="35"/>
        <v>1.8769168687580979</v>
      </c>
      <c r="D100" s="293">
        <f t="shared" si="35"/>
        <v>1.391500779081726</v>
      </c>
      <c r="E100" s="293">
        <f t="shared" si="35"/>
        <v>1.3833801806930968</v>
      </c>
      <c r="F100" s="293">
        <f t="shared" si="35"/>
        <v>1.3757057623622468</v>
      </c>
      <c r="G100" s="293">
        <f t="shared" si="35"/>
        <v>1.3455714961505809</v>
      </c>
      <c r="H100" s="293">
        <f t="shared" si="35"/>
        <v>1.8347953550087137</v>
      </c>
      <c r="I100" s="293">
        <f t="shared" si="35"/>
        <v>1.3079175644578644</v>
      </c>
      <c r="J100" s="293">
        <f t="shared" si="35"/>
        <v>1.3188162949799203</v>
      </c>
      <c r="K100" s="293">
        <f t="shared" si="35"/>
        <v>1.2574941163537143</v>
      </c>
      <c r="L100" s="293">
        <f t="shared" si="35"/>
        <v>1.2842858005958819</v>
      </c>
      <c r="M100" s="293">
        <f t="shared" si="35"/>
        <v>1.3015033361624759</v>
      </c>
      <c r="N100" s="293">
        <f t="shared" si="35"/>
        <v>1.1392314445690457</v>
      </c>
      <c r="O100" s="293">
        <f t="shared" si="35"/>
        <v>1.2323468537738582</v>
      </c>
      <c r="P100" s="293">
        <f t="shared" si="35"/>
        <v>1.4028894300062338</v>
      </c>
      <c r="Q100" s="293">
        <f t="shared" si="35"/>
        <v>1.2014184981314893</v>
      </c>
      <c r="R100" s="293">
        <f t="shared" si="35"/>
        <v>1.2059617195960195</v>
      </c>
      <c r="S100" s="293">
        <f t="shared" si="35"/>
        <v>1.2421638911089863</v>
      </c>
      <c r="T100" s="293">
        <f t="shared" si="35"/>
        <v>1.2120086503082654</v>
      </c>
      <c r="U100" s="293">
        <f t="shared" si="35"/>
        <v>1.2060254952379128</v>
      </c>
      <c r="V100" s="293">
        <f t="shared" si="35"/>
        <v>1.1759963787883103</v>
      </c>
      <c r="W100" s="293">
        <f t="shared" si="35"/>
        <v>1.1711990081075774</v>
      </c>
      <c r="X100" s="293">
        <f t="shared" si="35"/>
        <v>1.0728284992868222</v>
      </c>
      <c r="Y100" s="293">
        <f t="shared" si="35"/>
        <v>0.90358190734335342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1.333946875133563</v>
      </c>
      <c r="C101" s="256">
        <f t="shared" si="36"/>
        <v>2.0296411291860141</v>
      </c>
      <c r="D101" s="256">
        <f t="shared" si="36"/>
        <v>1.4502101525748703</v>
      </c>
      <c r="E101" s="256">
        <f t="shared" si="36"/>
        <v>1.4656806714815633</v>
      </c>
      <c r="F101" s="256">
        <f t="shared" si="36"/>
        <v>1.447565657602468</v>
      </c>
      <c r="G101" s="256">
        <f t="shared" si="36"/>
        <v>1.4002146622804432</v>
      </c>
      <c r="H101" s="256">
        <f t="shared" si="36"/>
        <v>1.9948396856377564</v>
      </c>
      <c r="I101" s="256">
        <f t="shared" si="36"/>
        <v>1.3622892124838679</v>
      </c>
      <c r="J101" s="256" t="str">
        <f t="shared" si="36"/>
        <v/>
      </c>
      <c r="K101" s="256" t="str">
        <f t="shared" si="36"/>
        <v/>
      </c>
      <c r="L101" s="256" t="str">
        <f t="shared" si="36"/>
        <v/>
      </c>
      <c r="M101" s="256" t="str">
        <f t="shared" si="36"/>
        <v/>
      </c>
      <c r="N101" s="256" t="str">
        <f t="shared" si="36"/>
        <v/>
      </c>
      <c r="O101" s="256" t="str">
        <f t="shared" si="36"/>
        <v/>
      </c>
      <c r="P101" s="256" t="str">
        <f t="shared" si="36"/>
        <v/>
      </c>
      <c r="Q101" s="256" t="str">
        <f t="shared" si="36"/>
        <v/>
      </c>
      <c r="R101" s="256" t="str">
        <f t="shared" si="36"/>
        <v/>
      </c>
      <c r="S101" s="256" t="str">
        <f t="shared" si="36"/>
        <v/>
      </c>
      <c r="T101" s="256" t="str">
        <f t="shared" si="36"/>
        <v/>
      </c>
      <c r="U101" s="256" t="str">
        <f t="shared" si="36"/>
        <v/>
      </c>
      <c r="V101" s="256" t="str">
        <f t="shared" si="36"/>
        <v/>
      </c>
      <c r="W101" s="256" t="str">
        <f t="shared" si="36"/>
        <v/>
      </c>
      <c r="X101" s="256" t="str">
        <f t="shared" si="36"/>
        <v/>
      </c>
      <c r="Y101" s="256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HU: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167.17666497448579</v>
      </c>
      <c r="C5" s="223">
        <v>137.03441992084839</v>
      </c>
      <c r="D5" s="223">
        <v>166.30525430153759</v>
      </c>
      <c r="E5" s="223">
        <v>170.7301352278235</v>
      </c>
      <c r="F5" s="223">
        <v>171.58031493580461</v>
      </c>
      <c r="G5" s="223">
        <v>158.18102166670349</v>
      </c>
      <c r="H5" s="223">
        <v>132.9237581079619</v>
      </c>
      <c r="I5" s="223">
        <v>147.4723618901684</v>
      </c>
      <c r="J5" s="223">
        <v>140.04283246761631</v>
      </c>
      <c r="K5" s="223">
        <v>90.481731537222316</v>
      </c>
      <c r="L5" s="223">
        <v>106.1690592521982</v>
      </c>
      <c r="M5" s="223">
        <v>104.05945777127189</v>
      </c>
      <c r="N5" s="223">
        <v>75.774081253776529</v>
      </c>
      <c r="O5" s="223">
        <v>58.085959112450922</v>
      </c>
      <c r="P5" s="223">
        <v>46.595525365726623</v>
      </c>
      <c r="Q5" s="223">
        <v>101.7623072342594</v>
      </c>
      <c r="R5" s="223">
        <v>106.3956279409777</v>
      </c>
      <c r="S5" s="223">
        <v>115.8596463535534</v>
      </c>
      <c r="T5" s="223">
        <v>112.86903574423479</v>
      </c>
      <c r="U5" s="223">
        <v>102.8166468313068</v>
      </c>
      <c r="V5" s="223">
        <v>87.083637836654475</v>
      </c>
      <c r="W5" s="223">
        <v>92.703908700291976</v>
      </c>
      <c r="X5" s="223">
        <v>98.78237282421432</v>
      </c>
      <c r="Y5" s="223">
        <v>99.939523398362894</v>
      </c>
      <c r="DA5" s="89" t="s">
        <v>474</v>
      </c>
    </row>
    <row r="6" spans="1:105" ht="12" customHeight="1" x14ac:dyDescent="0.25">
      <c r="A6" s="55" t="s">
        <v>91</v>
      </c>
      <c r="B6" s="259">
        <v>0.2507649974610574</v>
      </c>
      <c r="C6" s="259">
        <v>0.2055516298805764</v>
      </c>
      <c r="D6" s="259">
        <v>0.24945788145174699</v>
      </c>
      <c r="E6" s="259">
        <v>0.25609520284124032</v>
      </c>
      <c r="F6" s="259">
        <v>0.25737047240303002</v>
      </c>
      <c r="G6" s="259">
        <v>0.2372715324994247</v>
      </c>
      <c r="H6" s="259">
        <v>0.19938563716137811</v>
      </c>
      <c r="I6" s="259">
        <v>0.22120854283488781</v>
      </c>
      <c r="J6" s="259">
        <v>0.21006424870108489</v>
      </c>
      <c r="K6" s="259">
        <v>0.13572259730554259</v>
      </c>
      <c r="L6" s="259">
        <v>0.15925358887770361</v>
      </c>
      <c r="M6" s="259">
        <v>0.1560891866561325</v>
      </c>
      <c r="N6" s="259">
        <v>0.1136611218803162</v>
      </c>
      <c r="O6" s="259">
        <v>8.7128938667978148E-2</v>
      </c>
      <c r="P6" s="259">
        <v>6.9893288047659305E-2</v>
      </c>
      <c r="Q6" s="259">
        <v>0.1526434608515205</v>
      </c>
      <c r="R6" s="259">
        <v>0.15959344191158539</v>
      </c>
      <c r="S6" s="259">
        <v>0.17378946953073859</v>
      </c>
      <c r="T6" s="259">
        <v>0.16930355361687491</v>
      </c>
      <c r="U6" s="259">
        <v>0.15422497024736079</v>
      </c>
      <c r="V6" s="259">
        <v>0.1306254567554106</v>
      </c>
      <c r="W6" s="259">
        <v>0.13905586305055201</v>
      </c>
      <c r="X6" s="259">
        <v>0.14817355923643991</v>
      </c>
      <c r="Y6" s="259">
        <v>0.1499092850975543</v>
      </c>
      <c r="DA6" s="67" t="s">
        <v>475</v>
      </c>
    </row>
    <row r="7" spans="1:105" ht="12" customHeight="1" x14ac:dyDescent="0.25">
      <c r="A7" s="173" t="s">
        <v>92</v>
      </c>
      <c r="B7" s="224">
        <v>0.1253824987305287</v>
      </c>
      <c r="C7" s="224">
        <v>0.1027758149402882</v>
      </c>
      <c r="D7" s="224">
        <v>0.1247289407258735</v>
      </c>
      <c r="E7" s="224">
        <v>0.12804760142062019</v>
      </c>
      <c r="F7" s="224">
        <v>0.12868523620151501</v>
      </c>
      <c r="G7" s="224">
        <v>0.11863576624971239</v>
      </c>
      <c r="H7" s="224">
        <v>9.9692818580689041E-2</v>
      </c>
      <c r="I7" s="224">
        <v>0.1106042714174439</v>
      </c>
      <c r="J7" s="224">
        <v>0.1050321243505425</v>
      </c>
      <c r="K7" s="224">
        <v>6.786129865277131E-2</v>
      </c>
      <c r="L7" s="224">
        <v>7.9626794438851775E-2</v>
      </c>
      <c r="M7" s="224">
        <v>7.804459332806625E-2</v>
      </c>
      <c r="N7" s="224">
        <v>5.6830560940158113E-2</v>
      </c>
      <c r="O7" s="224">
        <v>4.3564469333989081E-2</v>
      </c>
      <c r="P7" s="224">
        <v>3.4946644023829652E-2</v>
      </c>
      <c r="Q7" s="224">
        <v>7.6321730425760279E-2</v>
      </c>
      <c r="R7" s="224">
        <v>7.979672095579271E-2</v>
      </c>
      <c r="S7" s="224">
        <v>8.6894734765369339E-2</v>
      </c>
      <c r="T7" s="224">
        <v>8.4651776808437482E-2</v>
      </c>
      <c r="U7" s="224">
        <v>7.7112485123680408E-2</v>
      </c>
      <c r="V7" s="224">
        <v>6.5312728377705312E-2</v>
      </c>
      <c r="W7" s="224">
        <v>6.9527931525275991E-2</v>
      </c>
      <c r="X7" s="224">
        <v>7.4086779618219967E-2</v>
      </c>
      <c r="Y7" s="224">
        <v>7.4954642548777151E-2</v>
      </c>
      <c r="DA7" s="177" t="s">
        <v>476</v>
      </c>
    </row>
    <row r="8" spans="1:105" ht="12" customHeight="1" x14ac:dyDescent="0.25">
      <c r="A8" s="173" t="s">
        <v>93</v>
      </c>
      <c r="B8" s="224">
        <v>3.176356634506726</v>
      </c>
      <c r="C8" s="224">
        <v>2.6036539784872992</v>
      </c>
      <c r="D8" s="224">
        <v>3.1597998317221272</v>
      </c>
      <c r="E8" s="224">
        <v>3.243872569322376</v>
      </c>
      <c r="F8" s="224">
        <v>3.26002598377171</v>
      </c>
      <c r="G8" s="224">
        <v>3.0054394116593768</v>
      </c>
      <c r="H8" s="224">
        <v>2.52555140404412</v>
      </c>
      <c r="I8" s="224">
        <v>2.8019748759085772</v>
      </c>
      <c r="J8" s="224">
        <v>2.660813816880407</v>
      </c>
      <c r="K8" s="224">
        <v>1.719152899203539</v>
      </c>
      <c r="L8" s="224">
        <v>2.0172121257842441</v>
      </c>
      <c r="M8" s="224">
        <v>1.977129697644344</v>
      </c>
      <c r="N8" s="224">
        <v>1.4397075438173379</v>
      </c>
      <c r="O8" s="224">
        <v>1.1036332231277231</v>
      </c>
      <c r="P8" s="224">
        <v>0.88531498193701674</v>
      </c>
      <c r="Q8" s="224">
        <v>1.933483837452592</v>
      </c>
      <c r="R8" s="224">
        <v>2.0215169308800789</v>
      </c>
      <c r="S8" s="224">
        <v>2.2013332807226882</v>
      </c>
      <c r="T8" s="224">
        <v>2.1445116791470809</v>
      </c>
      <c r="U8" s="224">
        <v>1.9535162897999021</v>
      </c>
      <c r="V8" s="224">
        <v>1.654589118901866</v>
      </c>
      <c r="W8" s="224">
        <v>1.761374265306991</v>
      </c>
      <c r="X8" s="224">
        <v>1.876865083661571</v>
      </c>
      <c r="Y8" s="224">
        <v>1.89885094456902</v>
      </c>
      <c r="DA8" s="177" t="s">
        <v>477</v>
      </c>
    </row>
    <row r="9" spans="1:105" ht="12" customHeight="1" x14ac:dyDescent="0.25">
      <c r="A9" s="173" t="s">
        <v>94</v>
      </c>
      <c r="B9" s="224">
        <v>8.3588332487019426E-2</v>
      </c>
      <c r="C9" s="224">
        <v>6.8517209960192352E-2</v>
      </c>
      <c r="D9" s="224">
        <v>8.3152627150582623E-2</v>
      </c>
      <c r="E9" s="224">
        <v>8.5365067613747098E-2</v>
      </c>
      <c r="F9" s="224">
        <v>8.5790157467676958E-2</v>
      </c>
      <c r="G9" s="224">
        <v>7.909051083314185E-2</v>
      </c>
      <c r="H9" s="224">
        <v>6.6461879053792916E-2</v>
      </c>
      <c r="I9" s="224">
        <v>7.373618094496287E-2</v>
      </c>
      <c r="J9" s="224">
        <v>7.0021416233695219E-2</v>
      </c>
      <c r="K9" s="224">
        <v>4.5240865768514341E-2</v>
      </c>
      <c r="L9" s="224">
        <v>5.3084529625901378E-2</v>
      </c>
      <c r="M9" s="224">
        <v>5.2029728885377678E-2</v>
      </c>
      <c r="N9" s="224">
        <v>3.7887040626772207E-2</v>
      </c>
      <c r="O9" s="224">
        <v>2.9042979555992811E-2</v>
      </c>
      <c r="P9" s="224">
        <v>2.329776268255317E-2</v>
      </c>
      <c r="Q9" s="224">
        <v>5.0881153617173693E-2</v>
      </c>
      <c r="R9" s="224">
        <v>5.3197813970528647E-2</v>
      </c>
      <c r="S9" s="224">
        <v>5.792982317691308E-2</v>
      </c>
      <c r="T9" s="224">
        <v>5.6434517872291833E-2</v>
      </c>
      <c r="U9" s="224">
        <v>5.1408323415787112E-2</v>
      </c>
      <c r="V9" s="224">
        <v>4.3541818918470351E-2</v>
      </c>
      <c r="W9" s="224">
        <v>4.6351954350184153E-2</v>
      </c>
      <c r="X9" s="224">
        <v>4.9391186412146799E-2</v>
      </c>
      <c r="Y9" s="224">
        <v>4.9969761699184947E-2</v>
      </c>
      <c r="DA9" s="177" t="s">
        <v>478</v>
      </c>
    </row>
    <row r="10" spans="1:105" ht="12" customHeight="1" x14ac:dyDescent="0.25">
      <c r="A10" s="56" t="s">
        <v>95</v>
      </c>
      <c r="B10" s="260">
        <v>0.37471224894241362</v>
      </c>
      <c r="C10" s="260">
        <v>0.27373019865034243</v>
      </c>
      <c r="D10" s="260">
        <v>0.36290681725004359</v>
      </c>
      <c r="E10" s="260">
        <v>0.37209387978354569</v>
      </c>
      <c r="F10" s="260">
        <v>0.37251823374441251</v>
      </c>
      <c r="G10" s="260">
        <v>0.34058890340837977</v>
      </c>
      <c r="H10" s="260">
        <v>0.26140828409478911</v>
      </c>
      <c r="I10" s="260">
        <v>0.33629681685895552</v>
      </c>
      <c r="J10" s="260">
        <v>0.31756426788207759</v>
      </c>
      <c r="K10" s="260">
        <v>0.19683068052027949</v>
      </c>
      <c r="L10" s="260">
        <v>0.23250153508936261</v>
      </c>
      <c r="M10" s="260">
        <v>0.23161116829350931</v>
      </c>
      <c r="N10" s="260">
        <v>0.15563754542073099</v>
      </c>
      <c r="O10" s="260">
        <v>0.12218482584621899</v>
      </c>
      <c r="P10" s="260">
        <v>0.1114571196712999</v>
      </c>
      <c r="Q10" s="260">
        <v>0.2789757077548517</v>
      </c>
      <c r="R10" s="260">
        <v>0.29319924675580999</v>
      </c>
      <c r="S10" s="260">
        <v>0.33533596364990892</v>
      </c>
      <c r="T10" s="260">
        <v>0.32020821412219691</v>
      </c>
      <c r="U10" s="260">
        <v>0.2996543292554199</v>
      </c>
      <c r="V10" s="260">
        <v>0.27266893475864368</v>
      </c>
      <c r="W10" s="260">
        <v>0.29489808886494079</v>
      </c>
      <c r="X10" s="260">
        <v>0.45619126467250409</v>
      </c>
      <c r="Y10" s="260">
        <v>0.64173554353618301</v>
      </c>
      <c r="DA10" s="68" t="s">
        <v>479</v>
      </c>
    </row>
    <row r="11" spans="1:105" ht="12" customHeight="1" x14ac:dyDescent="0.25">
      <c r="A11" s="37" t="s">
        <v>159</v>
      </c>
      <c r="B11" s="226">
        <v>4.2753566208891284E-3</v>
      </c>
      <c r="C11" s="226">
        <v>2.2417222929268618E-3</v>
      </c>
      <c r="D11" s="226">
        <v>1.9922768972188481E-3</v>
      </c>
      <c r="E11" s="226">
        <v>4.2636347536856084E-3</v>
      </c>
      <c r="F11" s="226">
        <v>0</v>
      </c>
      <c r="G11" s="226">
        <v>0</v>
      </c>
      <c r="H11" s="226">
        <v>4.7936200277149494E-3</v>
      </c>
      <c r="I11" s="226">
        <v>2.184868589969123E-3</v>
      </c>
      <c r="J11" s="226">
        <v>2.0778760304096099E-3</v>
      </c>
      <c r="K11" s="226">
        <v>0</v>
      </c>
      <c r="L11" s="226">
        <v>0</v>
      </c>
      <c r="M11" s="226">
        <v>1.733159381130287E-3</v>
      </c>
      <c r="N11" s="226">
        <v>1.2606917301527039E-3</v>
      </c>
      <c r="O11" s="226">
        <v>0</v>
      </c>
      <c r="P11" s="226">
        <v>9.3493740689371571E-4</v>
      </c>
      <c r="Q11" s="226">
        <v>1.7996060847344181E-3</v>
      </c>
      <c r="R11" s="226">
        <v>1.8198891083809881E-3</v>
      </c>
      <c r="S11" s="226">
        <v>1.7535188716743799E-3</v>
      </c>
      <c r="T11" s="226">
        <v>1.7350394065425629E-3</v>
      </c>
      <c r="U11" s="226">
        <v>1.605213811548071E-3</v>
      </c>
      <c r="V11" s="226">
        <v>1.461399362110954E-3</v>
      </c>
      <c r="W11" s="226">
        <v>1.452270428373163E-3</v>
      </c>
      <c r="X11" s="226">
        <v>9.8689161999859104E-4</v>
      </c>
      <c r="Y11" s="226">
        <v>6.6435956638816109E-4</v>
      </c>
      <c r="DA11" s="69" t="s">
        <v>480</v>
      </c>
    </row>
    <row r="12" spans="1:105" ht="12" customHeight="1" x14ac:dyDescent="0.25">
      <c r="A12" s="37" t="s">
        <v>35</v>
      </c>
      <c r="B12" s="226">
        <v>0.21247926443763299</v>
      </c>
      <c r="C12" s="226">
        <v>0.25393923830626619</v>
      </c>
      <c r="D12" s="226">
        <v>0.22726701879275629</v>
      </c>
      <c r="E12" s="226">
        <v>0.2278257676369744</v>
      </c>
      <c r="F12" s="226">
        <v>0.23434436957260599</v>
      </c>
      <c r="G12" s="226">
        <v>0.21473290766033959</v>
      </c>
      <c r="H12" s="226">
        <v>0.2368315977106856</v>
      </c>
      <c r="I12" s="226">
        <v>0.20337424262505091</v>
      </c>
      <c r="J12" s="226">
        <v>0.1942164919140893</v>
      </c>
      <c r="K12" s="226">
        <v>0.1192632019475367</v>
      </c>
      <c r="L12" s="226">
        <v>0.1430027301927867</v>
      </c>
      <c r="M12" s="226">
        <v>0.14012193248059859</v>
      </c>
      <c r="N12" s="226">
        <v>8.5634541539900425E-2</v>
      </c>
      <c r="O12" s="226">
        <v>7.2438467657237424E-2</v>
      </c>
      <c r="P12" s="226">
        <v>6.6371981422792492E-2</v>
      </c>
      <c r="Q12" s="226">
        <v>0.1263672996416107</v>
      </c>
      <c r="R12" s="226">
        <v>0.1323264170858543</v>
      </c>
      <c r="S12" s="226">
        <v>0.13975031873565011</v>
      </c>
      <c r="T12" s="226">
        <v>0.13656683421472879</v>
      </c>
      <c r="U12" s="226">
        <v>0.1209264663352589</v>
      </c>
      <c r="V12" s="226">
        <v>9.3015978531606744E-2</v>
      </c>
      <c r="W12" s="226">
        <v>9.7340018852317176E-2</v>
      </c>
      <c r="X12" s="226">
        <v>6.5961162652419067E-2</v>
      </c>
      <c r="Y12" s="226">
        <v>4.0236764037983992E-2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3.7461289171914471E-2</v>
      </c>
      <c r="T14" s="226">
        <v>2.1188587090542051E-2</v>
      </c>
      <c r="U14" s="226">
        <v>2.4268069889430911E-2</v>
      </c>
      <c r="V14" s="226">
        <v>4.9968037127992741E-2</v>
      </c>
      <c r="W14" s="226">
        <v>6.097715065616853E-2</v>
      </c>
      <c r="X14" s="226">
        <v>0.27851835558482191</v>
      </c>
      <c r="Y14" s="226">
        <v>0.50352051476393322</v>
      </c>
      <c r="DA14" s="69" t="s">
        <v>483</v>
      </c>
    </row>
    <row r="15" spans="1:105" ht="12" customHeight="1" x14ac:dyDescent="0.25">
      <c r="A15" s="37" t="s">
        <v>40</v>
      </c>
      <c r="B15" s="226">
        <v>0.1579576278838915</v>
      </c>
      <c r="C15" s="226">
        <v>1.7549238051149319E-2</v>
      </c>
      <c r="D15" s="226">
        <v>0.13364752156006851</v>
      </c>
      <c r="E15" s="226">
        <v>0.14000447739288571</v>
      </c>
      <c r="F15" s="226">
        <v>0.13817386417180649</v>
      </c>
      <c r="G15" s="226">
        <v>0.12585599574804021</v>
      </c>
      <c r="H15" s="226">
        <v>1.9783066356388629E-2</v>
      </c>
      <c r="I15" s="226">
        <v>0.1307377056439355</v>
      </c>
      <c r="J15" s="226">
        <v>0.1212698999375787</v>
      </c>
      <c r="K15" s="226">
        <v>7.7567478572742765E-2</v>
      </c>
      <c r="L15" s="226">
        <v>8.949880489657587E-2</v>
      </c>
      <c r="M15" s="226">
        <v>8.9756076431780338E-2</v>
      </c>
      <c r="N15" s="226">
        <v>6.8742312150677901E-2</v>
      </c>
      <c r="O15" s="226">
        <v>4.9746358188981578E-2</v>
      </c>
      <c r="P15" s="226">
        <v>4.4150200841613682E-2</v>
      </c>
      <c r="Q15" s="226">
        <v>0.15080880202850661</v>
      </c>
      <c r="R15" s="226">
        <v>0.15905294056157471</v>
      </c>
      <c r="S15" s="226">
        <v>0.15637083687066999</v>
      </c>
      <c r="T15" s="226">
        <v>0.16071775341038341</v>
      </c>
      <c r="U15" s="226">
        <v>0.152854579219182</v>
      </c>
      <c r="V15" s="226">
        <v>0.12822351973693319</v>
      </c>
      <c r="W15" s="226">
        <v>0.13512864892808191</v>
      </c>
      <c r="X15" s="226">
        <v>0.11072485481526451</v>
      </c>
      <c r="Y15" s="226">
        <v>9.7313905167877593E-2</v>
      </c>
      <c r="DA15" s="69" t="s">
        <v>484</v>
      </c>
    </row>
    <row r="16" spans="1:105" ht="12" customHeight="1" x14ac:dyDescent="0.25">
      <c r="A16" s="57" t="s">
        <v>485</v>
      </c>
      <c r="B16" s="294">
        <v>99.340266507192212</v>
      </c>
      <c r="C16" s="294">
        <v>87.117087369904795</v>
      </c>
      <c r="D16" s="294">
        <v>100.5221772255545</v>
      </c>
      <c r="E16" s="294">
        <v>103.2770731797039</v>
      </c>
      <c r="F16" s="294">
        <v>104.0360696455425</v>
      </c>
      <c r="G16" s="294">
        <v>96.397705291606172</v>
      </c>
      <c r="H16" s="294">
        <v>85.253427303684347</v>
      </c>
      <c r="I16" s="294">
        <v>86.657193291123235</v>
      </c>
      <c r="J16" s="294">
        <v>82.598141773250489</v>
      </c>
      <c r="K16" s="294">
        <v>54.796658303167938</v>
      </c>
      <c r="L16" s="294">
        <v>64.032369252663585</v>
      </c>
      <c r="M16" s="294">
        <v>62.121171436079713</v>
      </c>
      <c r="N16" s="294">
        <v>47.465283455940622</v>
      </c>
      <c r="O16" s="294">
        <v>35.892328834307847</v>
      </c>
      <c r="P16" s="294">
        <v>26.48946808934182</v>
      </c>
      <c r="Q16" s="294">
        <v>51.760438313506093</v>
      </c>
      <c r="R16" s="294">
        <v>53.856492063989243</v>
      </c>
      <c r="S16" s="294">
        <v>59.248168754560133</v>
      </c>
      <c r="T16" s="294">
        <v>57.39227777594737</v>
      </c>
      <c r="U16" s="294">
        <v>51.353774539861028</v>
      </c>
      <c r="V16" s="294">
        <v>42.939281716162618</v>
      </c>
      <c r="W16" s="294">
        <v>45.649422968021057</v>
      </c>
      <c r="X16" s="294">
        <v>47.625282016055529</v>
      </c>
      <c r="Y16" s="294">
        <v>46.40679006567138</v>
      </c>
      <c r="DA16" s="70" t="s">
        <v>486</v>
      </c>
    </row>
    <row r="17" spans="1:105" ht="12" customHeight="1" x14ac:dyDescent="0.25">
      <c r="A17" s="46" t="s">
        <v>28</v>
      </c>
      <c r="B17" s="229">
        <v>0.49926910937945629</v>
      </c>
      <c r="C17" s="229">
        <v>0</v>
      </c>
      <c r="D17" s="229">
        <v>1.2137130702349661</v>
      </c>
      <c r="E17" s="229">
        <v>2.4396505869064549</v>
      </c>
      <c r="F17" s="229">
        <v>1.644769782495151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0.66861822197838594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0.78497630573928168</v>
      </c>
      <c r="DA19" s="73" t="s">
        <v>489</v>
      </c>
    </row>
    <row r="20" spans="1:105" ht="12" customHeight="1" x14ac:dyDescent="0.25">
      <c r="A20" s="46" t="s">
        <v>159</v>
      </c>
      <c r="B20" s="229">
        <v>0.92018171948080185</v>
      </c>
      <c r="C20" s="229">
        <v>0.31627432354664159</v>
      </c>
      <c r="D20" s="229">
        <v>0.42067264752319189</v>
      </c>
      <c r="E20" s="229">
        <v>0.87943658103305566</v>
      </c>
      <c r="F20" s="229">
        <v>0</v>
      </c>
      <c r="G20" s="229">
        <v>0</v>
      </c>
      <c r="H20" s="229">
        <v>0.65495847093223036</v>
      </c>
      <c r="I20" s="229">
        <v>0.36578981815226519</v>
      </c>
      <c r="J20" s="229">
        <v>0.34545092281437728</v>
      </c>
      <c r="K20" s="229">
        <v>0</v>
      </c>
      <c r="L20" s="229">
        <v>0</v>
      </c>
      <c r="M20" s="229">
        <v>0.29170877215874558</v>
      </c>
      <c r="N20" s="229">
        <v>0.19231161600807919</v>
      </c>
      <c r="O20" s="229">
        <v>0</v>
      </c>
      <c r="P20" s="229">
        <v>0.23041812973282319</v>
      </c>
      <c r="Q20" s="229">
        <v>0.61759778322536307</v>
      </c>
      <c r="R20" s="229">
        <v>0.64032237011671655</v>
      </c>
      <c r="S20" s="229">
        <v>0.62047887824409542</v>
      </c>
      <c r="T20" s="229">
        <v>0.6239397543447911</v>
      </c>
      <c r="U20" s="229">
        <v>0.64537781401223748</v>
      </c>
      <c r="V20" s="229">
        <v>0.66383882813858175</v>
      </c>
      <c r="W20" s="229">
        <v>0.67003818078116029</v>
      </c>
      <c r="X20" s="229">
        <v>0.70101865610349123</v>
      </c>
      <c r="Y20" s="229">
        <v>0.73042819153016691</v>
      </c>
      <c r="DA20" s="73" t="s">
        <v>490</v>
      </c>
    </row>
    <row r="21" spans="1:105" ht="12" customHeight="1" x14ac:dyDescent="0.25">
      <c r="A21" s="46" t="s">
        <v>32</v>
      </c>
      <c r="B21" s="229">
        <v>0.44209514035250591</v>
      </c>
      <c r="C21" s="229">
        <v>0.30878446587430652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45.731748773644007</v>
      </c>
      <c r="C23" s="229">
        <v>35.827123221584571</v>
      </c>
      <c r="D23" s="229">
        <v>47.9878166653005</v>
      </c>
      <c r="E23" s="229">
        <v>46.992372878257633</v>
      </c>
      <c r="F23" s="229">
        <v>47.900695584770837</v>
      </c>
      <c r="G23" s="229">
        <v>41.152304599379192</v>
      </c>
      <c r="H23" s="229">
        <v>32.35860585699546</v>
      </c>
      <c r="I23" s="229">
        <v>34.04883367732581</v>
      </c>
      <c r="J23" s="229">
        <v>32.288868717671939</v>
      </c>
      <c r="K23" s="229">
        <v>18.412342868034639</v>
      </c>
      <c r="L23" s="229">
        <v>22.71365206524349</v>
      </c>
      <c r="M23" s="229">
        <v>23.58398040102313</v>
      </c>
      <c r="N23" s="229">
        <v>13.06308011368842</v>
      </c>
      <c r="O23" s="229">
        <v>12.307463587305969</v>
      </c>
      <c r="P23" s="229">
        <v>16.357574007989271</v>
      </c>
      <c r="Q23" s="229">
        <v>43.367359553216673</v>
      </c>
      <c r="R23" s="229">
        <v>46.558641747598777</v>
      </c>
      <c r="S23" s="229">
        <v>49.450349468182388</v>
      </c>
      <c r="T23" s="229">
        <v>49.110975041991587</v>
      </c>
      <c r="U23" s="229">
        <v>48.618606405092393</v>
      </c>
      <c r="V23" s="229">
        <v>42.252391637418313</v>
      </c>
      <c r="W23" s="229">
        <v>44.910044214059909</v>
      </c>
      <c r="X23" s="229">
        <v>46.854188099893477</v>
      </c>
      <c r="Y23" s="229">
        <v>44.238193105387083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2.3358420019517379E-2</v>
      </c>
      <c r="Y25" s="229">
        <v>4.6692595710498067E-2</v>
      </c>
      <c r="DA25" s="73" t="s">
        <v>495</v>
      </c>
    </row>
    <row r="26" spans="1:105" ht="12" customHeight="1" x14ac:dyDescent="0.25">
      <c r="A26" s="46" t="s">
        <v>39</v>
      </c>
      <c r="B26" s="229">
        <v>51.746971764335427</v>
      </c>
      <c r="C26" s="229">
        <v>50.664905358899269</v>
      </c>
      <c r="D26" s="229">
        <v>50.899974842495858</v>
      </c>
      <c r="E26" s="229">
        <v>52.965613133506778</v>
      </c>
      <c r="F26" s="229">
        <v>54.490604278276507</v>
      </c>
      <c r="G26" s="229">
        <v>55.24540069222698</v>
      </c>
      <c r="H26" s="229">
        <v>52.239862975756658</v>
      </c>
      <c r="I26" s="229">
        <v>52.242569795645167</v>
      </c>
      <c r="J26" s="229">
        <v>49.963822132764157</v>
      </c>
      <c r="K26" s="229">
        <v>36.38431543513331</v>
      </c>
      <c r="L26" s="229">
        <v>41.318717187420113</v>
      </c>
      <c r="M26" s="229">
        <v>38.245482262897838</v>
      </c>
      <c r="N26" s="229">
        <v>34.209891726244123</v>
      </c>
      <c r="O26" s="229">
        <v>23.58486524700189</v>
      </c>
      <c r="P26" s="229">
        <v>9.9014759516197284</v>
      </c>
      <c r="Q26" s="229">
        <v>7.7754809770640492</v>
      </c>
      <c r="R26" s="229">
        <v>6.6575279462737402</v>
      </c>
      <c r="S26" s="229">
        <v>8.5087221861552518</v>
      </c>
      <c r="T26" s="229">
        <v>7.6573629796109959</v>
      </c>
      <c r="U26" s="229">
        <v>2.089790320756403</v>
      </c>
      <c r="V26" s="229">
        <v>2.3051250605727939E-2</v>
      </c>
      <c r="W26" s="229">
        <v>6.934057317999151E-2</v>
      </c>
      <c r="X26" s="229">
        <v>4.6716840039034778E-2</v>
      </c>
      <c r="Y26" s="229">
        <v>0.60649986730434724</v>
      </c>
      <c r="DA26" s="73" t="s">
        <v>496</v>
      </c>
    </row>
    <row r="27" spans="1:105" ht="12" customHeight="1" x14ac:dyDescent="0.25">
      <c r="A27" s="57" t="s">
        <v>497</v>
      </c>
      <c r="B27" s="261">
        <v>63.825593755165883</v>
      </c>
      <c r="C27" s="261">
        <v>46.663103719024889</v>
      </c>
      <c r="D27" s="261">
        <v>61.803030977682667</v>
      </c>
      <c r="E27" s="261">
        <v>63.367587727138059</v>
      </c>
      <c r="F27" s="261">
        <v>63.439855206673698</v>
      </c>
      <c r="G27" s="261">
        <v>58.002290250447302</v>
      </c>
      <c r="H27" s="261">
        <v>44.517830781342759</v>
      </c>
      <c r="I27" s="261">
        <v>57.271347911080333</v>
      </c>
      <c r="J27" s="261">
        <v>54.081194820318018</v>
      </c>
      <c r="K27" s="261">
        <v>33.520264892603727</v>
      </c>
      <c r="L27" s="261">
        <v>39.595011425718589</v>
      </c>
      <c r="M27" s="261">
        <v>39.443381960384777</v>
      </c>
      <c r="N27" s="261">
        <v>26.505073985150599</v>
      </c>
      <c r="O27" s="261">
        <v>20.808075841611171</v>
      </c>
      <c r="P27" s="261">
        <v>18.98114748002244</v>
      </c>
      <c r="Q27" s="261">
        <v>47.509563030651407</v>
      </c>
      <c r="R27" s="261">
        <v>49.931831722514623</v>
      </c>
      <c r="S27" s="261">
        <v>53.756194327147639</v>
      </c>
      <c r="T27" s="261">
        <v>52.701648226720543</v>
      </c>
      <c r="U27" s="261">
        <v>48.926955893603647</v>
      </c>
      <c r="V27" s="261">
        <v>41.977618062779761</v>
      </c>
      <c r="W27" s="261">
        <v>44.743277629172972</v>
      </c>
      <c r="X27" s="261">
        <v>48.552382934557912</v>
      </c>
      <c r="Y27" s="261">
        <v>50.717313155240802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0.33885222715752938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0.26064268120065021</v>
      </c>
      <c r="DA28" s="122" t="s">
        <v>499</v>
      </c>
    </row>
    <row r="29" spans="1:105" ht="12" customHeight="1" x14ac:dyDescent="0.25">
      <c r="A29" s="18" t="s">
        <v>159</v>
      </c>
      <c r="B29" s="295">
        <v>0.72426107033738529</v>
      </c>
      <c r="C29" s="295">
        <v>0.37911772284642659</v>
      </c>
      <c r="D29" s="295">
        <v>0.33928475559637122</v>
      </c>
      <c r="E29" s="295">
        <v>0.72609699855266208</v>
      </c>
      <c r="F29" s="295">
        <v>0</v>
      </c>
      <c r="G29" s="295">
        <v>0</v>
      </c>
      <c r="H29" s="295">
        <v>0.81635349071985897</v>
      </c>
      <c r="I29" s="295">
        <v>0.37208312087174311</v>
      </c>
      <c r="J29" s="295">
        <v>0.35386228797875779</v>
      </c>
      <c r="K29" s="295">
        <v>0</v>
      </c>
      <c r="L29" s="295">
        <v>0</v>
      </c>
      <c r="M29" s="295">
        <v>0.29515704260648917</v>
      </c>
      <c r="N29" s="295">
        <v>0.21469580164500629</v>
      </c>
      <c r="O29" s="295">
        <v>0</v>
      </c>
      <c r="P29" s="295">
        <v>0.15921984039400039</v>
      </c>
      <c r="Q29" s="295">
        <v>0.30647291623027251</v>
      </c>
      <c r="R29" s="295">
        <v>0.30992711515728349</v>
      </c>
      <c r="S29" s="295">
        <v>0.31445545886425719</v>
      </c>
      <c r="T29" s="295">
        <v>0.30579744002364151</v>
      </c>
      <c r="U29" s="295">
        <v>0.28519297055064169</v>
      </c>
      <c r="V29" s="295">
        <v>0.27546392903016442</v>
      </c>
      <c r="W29" s="295">
        <v>0.27778333768200297</v>
      </c>
      <c r="X29" s="295">
        <v>0.26968624589487161</v>
      </c>
      <c r="Y29" s="295">
        <v>0.24253058451957521</v>
      </c>
      <c r="DA29" s="122" t="s">
        <v>500</v>
      </c>
    </row>
    <row r="30" spans="1:105" ht="12" customHeight="1" x14ac:dyDescent="0.25">
      <c r="A30" s="18" t="s">
        <v>32</v>
      </c>
      <c r="B30" s="295">
        <v>0.34796637747088238</v>
      </c>
      <c r="C30" s="295">
        <v>0.37013963776719078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35.994765614218267</v>
      </c>
      <c r="C31" s="295">
        <v>42.945937626525073</v>
      </c>
      <c r="D31" s="295">
        <v>38.703573300406553</v>
      </c>
      <c r="E31" s="295">
        <v>38.798728228576877</v>
      </c>
      <c r="F31" s="295">
        <v>39.908846138214962</v>
      </c>
      <c r="G31" s="295">
        <v>36.569014174555967</v>
      </c>
      <c r="H31" s="295">
        <v>40.332421090129912</v>
      </c>
      <c r="I31" s="295">
        <v>34.634633519046297</v>
      </c>
      <c r="J31" s="295">
        <v>33.075068572969528</v>
      </c>
      <c r="K31" s="295">
        <v>20.310523291665589</v>
      </c>
      <c r="L31" s="295">
        <v>24.353364951831669</v>
      </c>
      <c r="M31" s="295">
        <v>23.86276510144604</v>
      </c>
      <c r="N31" s="295">
        <v>14.5835624242451</v>
      </c>
      <c r="O31" s="295">
        <v>12.33627104202758</v>
      </c>
      <c r="P31" s="295">
        <v>11.303148436301599</v>
      </c>
      <c r="Q31" s="295">
        <v>21.520351128966379</v>
      </c>
      <c r="R31" s="295">
        <v>22.535188829721069</v>
      </c>
      <c r="S31" s="295">
        <v>25.06117916055452</v>
      </c>
      <c r="T31" s="295">
        <v>24.06964829589457</v>
      </c>
      <c r="U31" s="295">
        <v>21.484600932435889</v>
      </c>
      <c r="V31" s="295">
        <v>17.5328849684803</v>
      </c>
      <c r="W31" s="295">
        <v>18.61873298426617</v>
      </c>
      <c r="X31" s="295">
        <v>18.025098166926679</v>
      </c>
      <c r="Y31" s="295">
        <v>14.68880165956225</v>
      </c>
      <c r="DA31" s="122" t="s">
        <v>502</v>
      </c>
    </row>
    <row r="32" spans="1:105" ht="12" customHeight="1" x14ac:dyDescent="0.25">
      <c r="A32" s="47" t="s">
        <v>40</v>
      </c>
      <c r="B32" s="296">
        <v>26.758600693139339</v>
      </c>
      <c r="C32" s="296">
        <v>2.9679087318862032</v>
      </c>
      <c r="D32" s="296">
        <v>22.76017292167975</v>
      </c>
      <c r="E32" s="296">
        <v>23.842762500008519</v>
      </c>
      <c r="F32" s="296">
        <v>23.53100906845874</v>
      </c>
      <c r="G32" s="296">
        <v>21.433276075891332</v>
      </c>
      <c r="H32" s="296">
        <v>3.3690562004929951</v>
      </c>
      <c r="I32" s="296">
        <v>22.26463127116229</v>
      </c>
      <c r="J32" s="296">
        <v>20.65226395936973</v>
      </c>
      <c r="K32" s="296">
        <v>13.209741600938139</v>
      </c>
      <c r="L32" s="296">
        <v>15.241646473886931</v>
      </c>
      <c r="M32" s="296">
        <v>15.285459816332249</v>
      </c>
      <c r="N32" s="296">
        <v>11.70681575926049</v>
      </c>
      <c r="O32" s="296">
        <v>8.4718047995835963</v>
      </c>
      <c r="P32" s="296">
        <v>7.5187792033268366</v>
      </c>
      <c r="Q32" s="296">
        <v>25.682738985454758</v>
      </c>
      <c r="R32" s="296">
        <v>27.086715777636272</v>
      </c>
      <c r="S32" s="296">
        <v>28.041707480571329</v>
      </c>
      <c r="T32" s="296">
        <v>28.32620249080232</v>
      </c>
      <c r="U32" s="296">
        <v>27.157161990617119</v>
      </c>
      <c r="V32" s="296">
        <v>24.169269165269299</v>
      </c>
      <c r="W32" s="296">
        <v>25.846761307224799</v>
      </c>
      <c r="X32" s="296">
        <v>30.257598521736369</v>
      </c>
      <c r="Y32" s="296">
        <v>35.525338229958322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47.55403453265837</v>
      </c>
      <c r="C34" s="223">
        <v>46.591702773088471</v>
      </c>
      <c r="D34" s="223">
        <v>59.394733679120563</v>
      </c>
      <c r="E34" s="223">
        <v>58.048245977459942</v>
      </c>
      <c r="F34" s="223">
        <v>59.023628337916733</v>
      </c>
      <c r="G34" s="223">
        <v>48.232245950830901</v>
      </c>
      <c r="H34" s="223">
        <v>45.573859922729788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5.4985815664813642E-2</v>
      </c>
      <c r="C35" s="259">
        <v>5.3873089957018283E-2</v>
      </c>
      <c r="D35" s="259">
        <v>6.8676988390764526E-2</v>
      </c>
      <c r="E35" s="259">
        <v>6.7120070554289896E-2</v>
      </c>
      <c r="F35" s="259">
        <v>6.8247886421176976E-2</v>
      </c>
      <c r="G35" s="259">
        <v>5.5770018485602951E-2</v>
      </c>
      <c r="H35" s="259">
        <v>5.2696177842177477E-2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2.5553349966744379E-2</v>
      </c>
      <c r="C36" s="224">
        <v>2.503623716075061E-2</v>
      </c>
      <c r="D36" s="224">
        <v>3.1915996840149723E-2</v>
      </c>
      <c r="E36" s="224">
        <v>3.1192456307670879E-2</v>
      </c>
      <c r="F36" s="224">
        <v>3.1716581906176003E-2</v>
      </c>
      <c r="G36" s="224">
        <v>2.591778957507342E-2</v>
      </c>
      <c r="H36" s="224">
        <v>2.448929524878633E-2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0.74935195890079676</v>
      </c>
      <c r="C37" s="224">
        <v>0.73418762644934044</v>
      </c>
      <c r="D37" s="224">
        <v>0.93593657127394225</v>
      </c>
      <c r="E37" s="224">
        <v>0.91471874597656422</v>
      </c>
      <c r="F37" s="224">
        <v>0.9300887285604913</v>
      </c>
      <c r="G37" s="224">
        <v>0.76003915000324762</v>
      </c>
      <c r="H37" s="224">
        <v>0.7181485554990048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1.8328605221604542E-2</v>
      </c>
      <c r="C38" s="224">
        <v>1.795769665233941E-2</v>
      </c>
      <c r="D38" s="224">
        <v>2.2892329463588171E-2</v>
      </c>
      <c r="E38" s="224">
        <v>2.2373356851429958E-2</v>
      </c>
      <c r="F38" s="224">
        <v>2.2749295473725659E-2</v>
      </c>
      <c r="G38" s="224">
        <v>1.859000616186764E-2</v>
      </c>
      <c r="H38" s="224">
        <v>1.756539261405915E-2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9.3896631068530217E-2</v>
      </c>
      <c r="C39" s="260">
        <v>0.1611584303928599</v>
      </c>
      <c r="D39" s="260">
        <v>0.12319499757982109</v>
      </c>
      <c r="E39" s="260">
        <v>0.120017825347124</v>
      </c>
      <c r="F39" s="260">
        <v>0.1226918811410604</v>
      </c>
      <c r="G39" s="260">
        <v>9.9608830804616577E-2</v>
      </c>
      <c r="H39" s="260">
        <v>0.1524889979157916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1.071332961361823E-3</v>
      </c>
      <c r="C40" s="226">
        <v>1.3198121649933791E-3</v>
      </c>
      <c r="D40" s="226">
        <v>6.7631286011941144E-4</v>
      </c>
      <c r="E40" s="226">
        <v>1.375223294479986E-3</v>
      </c>
      <c r="F40" s="226">
        <v>0</v>
      </c>
      <c r="G40" s="226">
        <v>0</v>
      </c>
      <c r="H40" s="226">
        <v>2.796293609999992E-3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5.3243754798309818E-2</v>
      </c>
      <c r="C41" s="226">
        <v>0.14950651869022449</v>
      </c>
      <c r="D41" s="226">
        <v>7.7149721359067183E-2</v>
      </c>
      <c r="E41" s="226">
        <v>7.3484555042224578E-2</v>
      </c>
      <c r="F41" s="226">
        <v>7.7183205902898053E-2</v>
      </c>
      <c r="G41" s="226">
        <v>6.2800912341161905E-2</v>
      </c>
      <c r="H41" s="226">
        <v>0.13815251928513081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3.9581543308858581E-2</v>
      </c>
      <c r="C44" s="226">
        <v>1.0332099537642071E-2</v>
      </c>
      <c r="D44" s="226">
        <v>4.5368963360634548E-2</v>
      </c>
      <c r="E44" s="226">
        <v>4.5158047010419478E-2</v>
      </c>
      <c r="F44" s="226">
        <v>4.5508675238162301E-2</v>
      </c>
      <c r="G44" s="226">
        <v>3.6807918463454672E-2</v>
      </c>
      <c r="H44" s="226">
        <v>1.154018502066073E-2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39.963494567004837</v>
      </c>
      <c r="C45" s="261">
        <v>34.289514864853338</v>
      </c>
      <c r="D45" s="261">
        <v>49.470322498308612</v>
      </c>
      <c r="E45" s="261">
        <v>48.371360549679217</v>
      </c>
      <c r="F45" s="261">
        <v>49.132425143721449</v>
      </c>
      <c r="G45" s="261">
        <v>40.177291516560473</v>
      </c>
      <c r="H45" s="261">
        <v>33.847646112720348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5.0336574826855482</v>
      </c>
      <c r="C46" s="294">
        <v>8.6465053488433128</v>
      </c>
      <c r="D46" s="294">
        <v>6.6030471384126521</v>
      </c>
      <c r="E46" s="294">
        <v>6.4327559867304434</v>
      </c>
      <c r="F46" s="294">
        <v>6.5760809334001857</v>
      </c>
      <c r="G46" s="294">
        <v>5.3388677959825346</v>
      </c>
      <c r="H46" s="294">
        <v>8.1731568741246132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2.9233186251748999</v>
      </c>
      <c r="C47" s="262">
        <v>8.0965625315019487</v>
      </c>
      <c r="D47" s="262">
        <v>4.1713460987897948</v>
      </c>
      <c r="E47" s="262">
        <v>4.0123597129673341</v>
      </c>
      <c r="F47" s="262">
        <v>4.1368915693223176</v>
      </c>
      <c r="G47" s="262">
        <v>3.3660245356580569</v>
      </c>
      <c r="H47" s="262">
        <v>7.5546221350979392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5.7119439736141128E-2</v>
      </c>
      <c r="C49" s="297">
        <v>7.0249150981708974E-2</v>
      </c>
      <c r="D49" s="297">
        <v>3.6249245370451828E-2</v>
      </c>
      <c r="E49" s="297">
        <v>7.3709683166403764E-2</v>
      </c>
      <c r="F49" s="297">
        <v>0</v>
      </c>
      <c r="G49" s="297">
        <v>0</v>
      </c>
      <c r="H49" s="297">
        <v>0.14987669046958429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2.744265202448706E-2</v>
      </c>
      <c r="C50" s="297">
        <v>6.8585544095904408E-2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2.8387565334142719</v>
      </c>
      <c r="C51" s="297">
        <v>7.9577278364243336</v>
      </c>
      <c r="D51" s="297">
        <v>4.1350968534193431</v>
      </c>
      <c r="E51" s="297">
        <v>3.938650029800931</v>
      </c>
      <c r="F51" s="297">
        <v>4.1368915693223176</v>
      </c>
      <c r="G51" s="297">
        <v>3.3660245356580569</v>
      </c>
      <c r="H51" s="297">
        <v>7.4047454446283547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2.1103388575106479</v>
      </c>
      <c r="C52" s="262">
        <v>0.54994281734136408</v>
      </c>
      <c r="D52" s="262">
        <v>2.4317010396228569</v>
      </c>
      <c r="E52" s="262">
        <v>2.4203962737631102</v>
      </c>
      <c r="F52" s="262">
        <v>2.4391893640778668</v>
      </c>
      <c r="G52" s="262">
        <v>1.9728432603244781</v>
      </c>
      <c r="H52" s="262">
        <v>0.61853473902667389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1.6147661221454825</v>
      </c>
      <c r="C53" s="294">
        <f t="shared" si="0"/>
        <v>2.6634694787795161</v>
      </c>
      <c r="D53" s="294">
        <f t="shared" si="0"/>
        <v>2.1387471588510358</v>
      </c>
      <c r="E53" s="294">
        <f t="shared" si="0"/>
        <v>2.0887069860131984</v>
      </c>
      <c r="F53" s="294">
        <f t="shared" si="0"/>
        <v>2.1396278872924688</v>
      </c>
      <c r="G53" s="294">
        <f t="shared" si="0"/>
        <v>1.7561608432574976</v>
      </c>
      <c r="H53" s="294">
        <f t="shared" si="0"/>
        <v>2.5876685167650022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0.35522883918325032</v>
      </c>
      <c r="C54" s="262">
        <v>0.56309684321404541</v>
      </c>
      <c r="D54" s="262">
        <v>0.48454056270101381</v>
      </c>
      <c r="E54" s="262">
        <v>0.46756528346996762</v>
      </c>
      <c r="F54" s="262">
        <v>0.47949409618300348</v>
      </c>
      <c r="G54" s="262">
        <v>0.39269553986918171</v>
      </c>
      <c r="H54" s="262">
        <v>0.5439877222695535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7.0066786217343087E-3</v>
      </c>
      <c r="C56" s="230">
        <v>4.9274026592655519E-3</v>
      </c>
      <c r="D56" s="230">
        <v>4.2106862708854676E-3</v>
      </c>
      <c r="E56" s="230">
        <v>8.589481345054481E-3</v>
      </c>
      <c r="F56" s="230">
        <v>0</v>
      </c>
      <c r="G56" s="230">
        <v>0</v>
      </c>
      <c r="H56" s="230">
        <v>1.079221144510507E-2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0.348222160561516</v>
      </c>
      <c r="C57" s="230">
        <v>0.55816944055477991</v>
      </c>
      <c r="D57" s="230">
        <v>0.48032987643012842</v>
      </c>
      <c r="E57" s="230">
        <v>0.45897580212491312</v>
      </c>
      <c r="F57" s="230">
        <v>0.47949409618300348</v>
      </c>
      <c r="G57" s="230">
        <v>0.39269553986918171</v>
      </c>
      <c r="H57" s="230">
        <v>0.53319551082444838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1.0006680393940179</v>
      </c>
      <c r="C58" s="262">
        <v>2.0617986505031118</v>
      </c>
      <c r="D58" s="262">
        <v>1.371741952326452</v>
      </c>
      <c r="E58" s="262">
        <v>1.3390899048955169</v>
      </c>
      <c r="F58" s="262">
        <v>1.3774150202765849</v>
      </c>
      <c r="G58" s="262">
        <v>1.1333045481759541</v>
      </c>
      <c r="H58" s="262">
        <v>1.9991417960107349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5.0292057629679008E-3</v>
      </c>
      <c r="C59" s="229">
        <v>0</v>
      </c>
      <c r="D59" s="229">
        <v>1.6562525628473931E-2</v>
      </c>
      <c r="E59" s="229">
        <v>3.1632494723338789E-2</v>
      </c>
      <c r="F59" s="229">
        <v>2.1776395542667842E-2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9.2691158328270153E-3</v>
      </c>
      <c r="C62" s="229">
        <v>7.485259128423535E-3</v>
      </c>
      <c r="D62" s="229">
        <v>5.7405672532240314E-3</v>
      </c>
      <c r="E62" s="229">
        <v>1.1402769379493079E-2</v>
      </c>
      <c r="F62" s="229">
        <v>0</v>
      </c>
      <c r="G62" s="229">
        <v>0</v>
      </c>
      <c r="H62" s="229">
        <v>1.5358383765942949E-2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4.4532845831467176E-3</v>
      </c>
      <c r="C63" s="229">
        <v>7.3079967920955226E-3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0.46066213623524949</v>
      </c>
      <c r="C65" s="229">
        <v>0.84791992638622271</v>
      </c>
      <c r="D65" s="229">
        <v>0.65484953805406432</v>
      </c>
      <c r="E65" s="229">
        <v>0.60930282192318319</v>
      </c>
      <c r="F65" s="229">
        <v>0.63419483074432503</v>
      </c>
      <c r="G65" s="229">
        <v>0.48380917190214129</v>
      </c>
      <c r="H65" s="229">
        <v>0.75878992171100379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0.52125429697982728</v>
      </c>
      <c r="C68" s="229">
        <v>1.199085468196371</v>
      </c>
      <c r="D68" s="229">
        <v>0.69458932139068985</v>
      </c>
      <c r="E68" s="229">
        <v>0.68675181886950221</v>
      </c>
      <c r="F68" s="229">
        <v>0.72144379398959191</v>
      </c>
      <c r="G68" s="229">
        <v>0.64949537627381237</v>
      </c>
      <c r="H68" s="229">
        <v>1.224993490533788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0.25886924356821439</v>
      </c>
      <c r="C69" s="263">
        <v>3.8573985062358748E-2</v>
      </c>
      <c r="D69" s="263">
        <v>0.28246464382357028</v>
      </c>
      <c r="E69" s="263">
        <v>0.28205179764771382</v>
      </c>
      <c r="F69" s="263">
        <v>0.28271877083288049</v>
      </c>
      <c r="G69" s="263">
        <v>0.2301607552123616</v>
      </c>
      <c r="H69" s="263">
        <v>4.4538998484713883E-2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18.131878061098291</v>
      </c>
      <c r="C72" s="223">
        <v>24.439632011483571</v>
      </c>
      <c r="D72" s="223">
        <v>29.867066078643479</v>
      </c>
      <c r="E72" s="223">
        <v>20.03233586673128</v>
      </c>
      <c r="F72" s="223">
        <v>20.132090285801059</v>
      </c>
      <c r="G72" s="223">
        <v>18.25564577923921</v>
      </c>
      <c r="H72" s="223">
        <v>15.54457237674503</v>
      </c>
      <c r="I72" s="223">
        <v>33.58063534105591</v>
      </c>
      <c r="J72" s="223">
        <v>50.947967188445567</v>
      </c>
      <c r="K72" s="223">
        <v>48.946987293388197</v>
      </c>
      <c r="L72" s="223">
        <v>61.085196981679637</v>
      </c>
      <c r="M72" s="223">
        <v>61.477515573526027</v>
      </c>
      <c r="N72" s="223">
        <v>84.935806966343819</v>
      </c>
      <c r="O72" s="223">
        <v>92.601917069836219</v>
      </c>
      <c r="P72" s="223">
        <v>74.167415304952627</v>
      </c>
      <c r="Q72" s="223">
        <v>10.81292922317828</v>
      </c>
      <c r="R72" s="223">
        <v>10.469290373725659</v>
      </c>
      <c r="S72" s="223">
        <v>13.673554158123221</v>
      </c>
      <c r="T72" s="223">
        <v>14.447804942447069</v>
      </c>
      <c r="U72" s="223">
        <v>13.80111124415664</v>
      </c>
      <c r="V72" s="223">
        <v>10.88256989285091</v>
      </c>
      <c r="W72" s="223">
        <v>10.330159404121821</v>
      </c>
      <c r="X72" s="223">
        <v>7.9020226345064959</v>
      </c>
      <c r="Y72" s="223">
        <v>8.36314161613927</v>
      </c>
      <c r="DA72" s="89" t="s">
        <v>547</v>
      </c>
    </row>
    <row r="73" spans="1:105" ht="12" customHeight="1" x14ac:dyDescent="0.25">
      <c r="A73" s="55" t="s">
        <v>91</v>
      </c>
      <c r="B73" s="259">
        <v>2.8753166260695111E-2</v>
      </c>
      <c r="C73" s="259">
        <v>3.87558751612306E-2</v>
      </c>
      <c r="D73" s="259">
        <v>4.7362590559246631E-2</v>
      </c>
      <c r="E73" s="259">
        <v>3.1766873890564477E-2</v>
      </c>
      <c r="F73" s="259">
        <v>3.1925062434906427E-2</v>
      </c>
      <c r="G73" s="259">
        <v>2.8949434610022459E-2</v>
      </c>
      <c r="H73" s="259">
        <v>2.4650269127827609E-2</v>
      </c>
      <c r="I73" s="259">
        <v>5.3251493742181508E-2</v>
      </c>
      <c r="J73" s="259">
        <v>8.0792258048623597E-2</v>
      </c>
      <c r="K73" s="259">
        <v>7.7619144518210489E-2</v>
      </c>
      <c r="L73" s="259">
        <v>9.6867672448018707E-2</v>
      </c>
      <c r="M73" s="259">
        <v>9.7489803352669449E-2</v>
      </c>
      <c r="N73" s="259">
        <v>0.13468948836766159</v>
      </c>
      <c r="O73" s="259">
        <v>0.14684625103946189</v>
      </c>
      <c r="P73" s="259">
        <v>0.1176131902175838</v>
      </c>
      <c r="Q73" s="259">
        <v>1.7146924916992119E-2</v>
      </c>
      <c r="R73" s="259">
        <v>1.6601989365447479E-2</v>
      </c>
      <c r="S73" s="259">
        <v>2.1683246200625401E-2</v>
      </c>
      <c r="T73" s="259">
        <v>2.291103746706756E-2</v>
      </c>
      <c r="U73" s="259">
        <v>2.1885523653070289E-2</v>
      </c>
      <c r="V73" s="259">
        <v>1.7257359685151529E-2</v>
      </c>
      <c r="W73" s="259">
        <v>1.638135828202715E-2</v>
      </c>
      <c r="X73" s="259">
        <v>1.2530868001580049E-2</v>
      </c>
      <c r="Y73" s="259">
        <v>1.326210117560731E-2</v>
      </c>
      <c r="DA73" s="67" t="s">
        <v>548</v>
      </c>
    </row>
    <row r="74" spans="1:105" ht="12" customHeight="1" x14ac:dyDescent="0.25">
      <c r="A74" s="173" t="s">
        <v>92</v>
      </c>
      <c r="B74" s="224">
        <v>1.495650044384572E-2</v>
      </c>
      <c r="C74" s="224">
        <v>2.01595976872622E-2</v>
      </c>
      <c r="D74" s="224">
        <v>2.4636542643631971E-2</v>
      </c>
      <c r="E74" s="224">
        <v>1.6524137172791921E-2</v>
      </c>
      <c r="F74" s="224">
        <v>1.660642192057275E-2</v>
      </c>
      <c r="G74" s="224">
        <v>1.5058593118691061E-2</v>
      </c>
      <c r="H74" s="224">
        <v>1.2822301300961391E-2</v>
      </c>
      <c r="I74" s="224">
        <v>2.7699766438561639E-2</v>
      </c>
      <c r="J74" s="224">
        <v>4.2025613193610221E-2</v>
      </c>
      <c r="K74" s="224">
        <v>4.03750584861493E-2</v>
      </c>
      <c r="L74" s="224">
        <v>5.0387542464969147E-2</v>
      </c>
      <c r="M74" s="224">
        <v>5.0711155560903519E-2</v>
      </c>
      <c r="N74" s="224">
        <v>7.0061271662663238E-2</v>
      </c>
      <c r="O74" s="224">
        <v>7.6384840505412013E-2</v>
      </c>
      <c r="P74" s="224">
        <v>6.1178713875974941E-2</v>
      </c>
      <c r="Q74" s="224">
        <v>8.9192956283967121E-3</v>
      </c>
      <c r="R74" s="224">
        <v>8.6358371478715244E-3</v>
      </c>
      <c r="S74" s="224">
        <v>1.1278948498516749E-2</v>
      </c>
      <c r="T74" s="224">
        <v>1.1917607227611029E-2</v>
      </c>
      <c r="U74" s="224">
        <v>1.138416692141467E-2</v>
      </c>
      <c r="V74" s="224">
        <v>8.9767403509714919E-3</v>
      </c>
      <c r="W74" s="224">
        <v>8.5210717384837913E-3</v>
      </c>
      <c r="X74" s="224">
        <v>6.5181667691185724E-3</v>
      </c>
      <c r="Y74" s="224">
        <v>6.8985314633137852E-3</v>
      </c>
      <c r="DA74" s="177" t="s">
        <v>549</v>
      </c>
    </row>
    <row r="75" spans="1:105" ht="12" customHeight="1" x14ac:dyDescent="0.25">
      <c r="A75" s="173" t="s">
        <v>93</v>
      </c>
      <c r="B75" s="224">
        <v>0.35008516618497948</v>
      </c>
      <c r="C75" s="224">
        <v>0.47187349293808611</v>
      </c>
      <c r="D75" s="224">
        <v>0.57666485271748125</v>
      </c>
      <c r="E75" s="224">
        <v>0.38677866723700077</v>
      </c>
      <c r="F75" s="224">
        <v>0.38870469730730361</v>
      </c>
      <c r="G75" s="224">
        <v>0.35247483823250769</v>
      </c>
      <c r="H75" s="224">
        <v>0.30013020082301628</v>
      </c>
      <c r="I75" s="224">
        <v>0.64836539625947009</v>
      </c>
      <c r="J75" s="224">
        <v>0.98368892069030756</v>
      </c>
      <c r="K75" s="224">
        <v>0.94505456760561757</v>
      </c>
      <c r="L75" s="224">
        <v>1.179415682413856</v>
      </c>
      <c r="M75" s="224">
        <v>1.1869904586721911</v>
      </c>
      <c r="N75" s="224">
        <v>1.6399165048831299</v>
      </c>
      <c r="O75" s="224">
        <v>1.787931587522787</v>
      </c>
      <c r="P75" s="224">
        <v>1.4320034485785711</v>
      </c>
      <c r="Q75" s="224">
        <v>0.20877297493780189</v>
      </c>
      <c r="R75" s="224">
        <v>0.20213809336013741</v>
      </c>
      <c r="S75" s="224">
        <v>0.26400511097633311</v>
      </c>
      <c r="T75" s="224">
        <v>0.27895412583110551</v>
      </c>
      <c r="U75" s="224">
        <v>0.26646794706584731</v>
      </c>
      <c r="V75" s="224">
        <v>0.2101175772613566</v>
      </c>
      <c r="W75" s="224">
        <v>0.19945179200450691</v>
      </c>
      <c r="X75" s="224">
        <v>0.15257001496812339</v>
      </c>
      <c r="Y75" s="224">
        <v>0.16147316966518521</v>
      </c>
      <c r="DA75" s="177" t="s">
        <v>550</v>
      </c>
    </row>
    <row r="76" spans="1:105" ht="12" customHeight="1" x14ac:dyDescent="0.25">
      <c r="A76" s="173" t="s">
        <v>94</v>
      </c>
      <c r="B76" s="224">
        <v>9.5843887535650412E-3</v>
      </c>
      <c r="C76" s="224">
        <v>1.291862505374353E-2</v>
      </c>
      <c r="D76" s="224">
        <v>1.578753018641554E-2</v>
      </c>
      <c r="E76" s="224">
        <v>1.05889579635215E-2</v>
      </c>
      <c r="F76" s="224">
        <v>1.064168747830215E-2</v>
      </c>
      <c r="G76" s="224">
        <v>9.6498115366741542E-3</v>
      </c>
      <c r="H76" s="224">
        <v>8.2167563759425379E-3</v>
      </c>
      <c r="I76" s="224">
        <v>1.7750497914060519E-2</v>
      </c>
      <c r="J76" s="224">
        <v>2.693075268287454E-2</v>
      </c>
      <c r="K76" s="224">
        <v>2.5873048172736831E-2</v>
      </c>
      <c r="L76" s="224">
        <v>3.2289224149339567E-2</v>
      </c>
      <c r="M76" s="224">
        <v>3.2496601117556492E-2</v>
      </c>
      <c r="N76" s="224">
        <v>4.4896496122553878E-2</v>
      </c>
      <c r="O76" s="224">
        <v>4.8948750346487303E-2</v>
      </c>
      <c r="P76" s="224">
        <v>3.9204396739194597E-2</v>
      </c>
      <c r="Q76" s="224">
        <v>5.7156416389973737E-3</v>
      </c>
      <c r="R76" s="224">
        <v>5.533996455149159E-3</v>
      </c>
      <c r="S76" s="224">
        <v>7.2277487335418002E-3</v>
      </c>
      <c r="T76" s="224">
        <v>7.6370124890225198E-3</v>
      </c>
      <c r="U76" s="224">
        <v>7.2951745510234306E-3</v>
      </c>
      <c r="V76" s="224">
        <v>5.7524532283838416E-3</v>
      </c>
      <c r="W76" s="224">
        <v>5.4604527606757214E-3</v>
      </c>
      <c r="X76" s="224">
        <v>4.1769560005266871E-3</v>
      </c>
      <c r="Y76" s="224">
        <v>4.4207003918691062E-3</v>
      </c>
      <c r="DA76" s="177" t="s">
        <v>551</v>
      </c>
    </row>
    <row r="77" spans="1:105" ht="12" customHeight="1" x14ac:dyDescent="0.25">
      <c r="A77" s="56" t="s">
        <v>95</v>
      </c>
      <c r="B77" s="260">
        <v>4.5947208832884279E-2</v>
      </c>
      <c r="C77" s="260">
        <v>5.9038723076082503E-2</v>
      </c>
      <c r="D77" s="260">
        <v>7.4885671347062976E-2</v>
      </c>
      <c r="E77" s="260">
        <v>5.0201522566810368E-2</v>
      </c>
      <c r="F77" s="260">
        <v>5.0373453283607733E-2</v>
      </c>
      <c r="G77" s="260">
        <v>4.552467684311455E-2</v>
      </c>
      <c r="H77" s="260">
        <v>3.7323009195292252E-2</v>
      </c>
      <c r="I77" s="260">
        <v>8.5687063073438763E-2</v>
      </c>
      <c r="J77" s="260">
        <v>0.12971541430589981</v>
      </c>
      <c r="K77" s="260">
        <v>0.12256983448660159</v>
      </c>
      <c r="L77" s="260">
        <v>0.15337789227988821</v>
      </c>
      <c r="M77" s="260">
        <v>0.15537098946615471</v>
      </c>
      <c r="N77" s="260">
        <v>0.20772432125898249</v>
      </c>
      <c r="O77" s="260">
        <v>0.2287274223090153</v>
      </c>
      <c r="P77" s="260">
        <v>0.19278862030856461</v>
      </c>
      <c r="Q77" s="260">
        <v>2.9544897529257961E-2</v>
      </c>
      <c r="R77" s="260">
        <v>2.8658038630392391E-2</v>
      </c>
      <c r="S77" s="260">
        <v>3.9598531945899823E-2</v>
      </c>
      <c r="T77" s="260">
        <v>4.0845975747787922E-2</v>
      </c>
      <c r="U77" s="260">
        <v>3.9589826869982143E-2</v>
      </c>
      <c r="V77" s="260">
        <v>3.3251521269493343E-2</v>
      </c>
      <c r="W77" s="260">
        <v>3.2039469390871808E-2</v>
      </c>
      <c r="X77" s="260">
        <v>3.5117535743663227E-2</v>
      </c>
      <c r="Y77" s="260">
        <v>5.0525164009436047E-2</v>
      </c>
      <c r="DA77" s="68" t="s">
        <v>552</v>
      </c>
    </row>
    <row r="78" spans="1:105" ht="12" customHeight="1" x14ac:dyDescent="0.25">
      <c r="A78" s="37" t="s">
        <v>159</v>
      </c>
      <c r="B78" s="226">
        <v>5.2424414747444389E-4</v>
      </c>
      <c r="C78" s="226">
        <v>4.8349952733804479E-4</v>
      </c>
      <c r="D78" s="226">
        <v>4.1110551212016132E-4</v>
      </c>
      <c r="E78" s="226">
        <v>5.7523374592534805E-4</v>
      </c>
      <c r="F78" s="226">
        <v>0</v>
      </c>
      <c r="G78" s="226">
        <v>0</v>
      </c>
      <c r="H78" s="226">
        <v>6.8441719432375315E-4</v>
      </c>
      <c r="I78" s="226">
        <v>5.5669564292777206E-4</v>
      </c>
      <c r="J78" s="226">
        <v>8.487496151833037E-4</v>
      </c>
      <c r="K78" s="226">
        <v>0</v>
      </c>
      <c r="L78" s="226">
        <v>0</v>
      </c>
      <c r="M78" s="226">
        <v>1.16264984082077E-3</v>
      </c>
      <c r="N78" s="226">
        <v>1.682603855354177E-3</v>
      </c>
      <c r="O78" s="226">
        <v>0</v>
      </c>
      <c r="P78" s="226">
        <v>1.6171716376797731E-3</v>
      </c>
      <c r="Q78" s="226">
        <v>1.905871224215322E-4</v>
      </c>
      <c r="R78" s="226">
        <v>1.7788058103181069E-4</v>
      </c>
      <c r="S78" s="226">
        <v>2.0706628749855231E-4</v>
      </c>
      <c r="T78" s="226">
        <v>2.213227968413356E-4</v>
      </c>
      <c r="U78" s="226">
        <v>2.120781536726049E-4</v>
      </c>
      <c r="V78" s="226">
        <v>1.7821521184827949E-4</v>
      </c>
      <c r="W78" s="226">
        <v>1.5778323323906081E-4</v>
      </c>
      <c r="X78" s="226">
        <v>7.5970770210390494E-5</v>
      </c>
      <c r="Y78" s="226">
        <v>5.2306400028950642E-5</v>
      </c>
      <c r="DA78" s="69" t="s">
        <v>553</v>
      </c>
    </row>
    <row r="79" spans="1:105" ht="12" customHeight="1" x14ac:dyDescent="0.25">
      <c r="A79" s="37" t="s">
        <v>35</v>
      </c>
      <c r="B79" s="226">
        <v>2.6054203360920639E-2</v>
      </c>
      <c r="C79" s="226">
        <v>5.4770165814498888E-2</v>
      </c>
      <c r="D79" s="226">
        <v>4.6896455145991299E-2</v>
      </c>
      <c r="E79" s="226">
        <v>3.0737405361199999E-2</v>
      </c>
      <c r="F79" s="226">
        <v>3.168901300289502E-2</v>
      </c>
      <c r="G79" s="226">
        <v>2.870218650986971E-2</v>
      </c>
      <c r="H79" s="226">
        <v>3.3814031294763673E-2</v>
      </c>
      <c r="I79" s="226">
        <v>5.1818931020790333E-2</v>
      </c>
      <c r="J79" s="226">
        <v>7.9331572414278989E-2</v>
      </c>
      <c r="K79" s="226">
        <v>7.4267237629885727E-2</v>
      </c>
      <c r="L79" s="226">
        <v>9.4336828093668168E-2</v>
      </c>
      <c r="M79" s="226">
        <v>9.39975539859597E-2</v>
      </c>
      <c r="N79" s="226">
        <v>0.1142936106426832</v>
      </c>
      <c r="O79" s="226">
        <v>0.13560328681163811</v>
      </c>
      <c r="P79" s="226">
        <v>0.11480435492485409</v>
      </c>
      <c r="Q79" s="226">
        <v>1.338291763468246E-2</v>
      </c>
      <c r="R79" s="226">
        <v>1.293391990132281E-2</v>
      </c>
      <c r="S79" s="226">
        <v>1.6502576701497861E-2</v>
      </c>
      <c r="T79" s="226">
        <v>1.742055747563756E-2</v>
      </c>
      <c r="U79" s="226">
        <v>1.5976601700057141E-2</v>
      </c>
      <c r="V79" s="226">
        <v>1.1343143256433661E-2</v>
      </c>
      <c r="W79" s="226">
        <v>1.057559432321053E-2</v>
      </c>
      <c r="X79" s="226">
        <v>5.077680496146349E-3</v>
      </c>
      <c r="Y79" s="226">
        <v>3.1679234892082828E-3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4.4236593053208276E-3</v>
      </c>
      <c r="T81" s="226">
        <v>2.702830459245794E-3</v>
      </c>
      <c r="U81" s="226">
        <v>3.206256648380524E-3</v>
      </c>
      <c r="V81" s="226">
        <v>6.0935186871470806E-3</v>
      </c>
      <c r="W81" s="226">
        <v>6.6249176436190696E-3</v>
      </c>
      <c r="X81" s="226">
        <v>2.1440301612390359E-2</v>
      </c>
      <c r="Y81" s="226">
        <v>3.9643209491526291E-2</v>
      </c>
      <c r="DA81" s="69" t="s">
        <v>556</v>
      </c>
    </row>
    <row r="82" spans="1:105" ht="12" customHeight="1" x14ac:dyDescent="0.25">
      <c r="A82" s="37" t="s">
        <v>40</v>
      </c>
      <c r="B82" s="226">
        <v>1.9368761324489191E-2</v>
      </c>
      <c r="C82" s="226">
        <v>3.7850577342455681E-3</v>
      </c>
      <c r="D82" s="226">
        <v>2.757811068895151E-2</v>
      </c>
      <c r="E82" s="226">
        <v>1.8888883459685021E-2</v>
      </c>
      <c r="F82" s="226">
        <v>1.868444028071271E-2</v>
      </c>
      <c r="G82" s="226">
        <v>1.682249033324484E-2</v>
      </c>
      <c r="H82" s="226">
        <v>2.8245607062048258E-3</v>
      </c>
      <c r="I82" s="226">
        <v>3.331143640972066E-2</v>
      </c>
      <c r="J82" s="226">
        <v>4.9535092276437487E-2</v>
      </c>
      <c r="K82" s="226">
        <v>4.8302596856715861E-2</v>
      </c>
      <c r="L82" s="226">
        <v>5.9041064186220023E-2</v>
      </c>
      <c r="M82" s="226">
        <v>6.021078563937423E-2</v>
      </c>
      <c r="N82" s="226">
        <v>9.1748106760945122E-2</v>
      </c>
      <c r="O82" s="226">
        <v>9.3124135497377206E-2</v>
      </c>
      <c r="P82" s="226">
        <v>7.6367093746030748E-2</v>
      </c>
      <c r="Q82" s="226">
        <v>1.597139277215397E-2</v>
      </c>
      <c r="R82" s="226">
        <v>1.554623814803777E-2</v>
      </c>
      <c r="S82" s="226">
        <v>1.8465229651582579E-2</v>
      </c>
      <c r="T82" s="226">
        <v>2.0501265016063239E-2</v>
      </c>
      <c r="U82" s="226">
        <v>2.0194890367871868E-2</v>
      </c>
      <c r="V82" s="226">
        <v>1.5636644114064329E-2</v>
      </c>
      <c r="W82" s="226">
        <v>1.4681174190803149E-2</v>
      </c>
      <c r="X82" s="226">
        <v>8.5235828649161266E-3</v>
      </c>
      <c r="Y82" s="226">
        <v>7.6617246286725246E-3</v>
      </c>
      <c r="DA82" s="69" t="s">
        <v>557</v>
      </c>
    </row>
    <row r="83" spans="1:105" ht="12" customHeight="1" x14ac:dyDescent="0.25">
      <c r="A83" s="57" t="s">
        <v>558</v>
      </c>
      <c r="B83" s="261">
        <v>3.9639794869502478</v>
      </c>
      <c r="C83" s="261">
        <v>5.0975694965203067</v>
      </c>
      <c r="D83" s="261">
        <v>6.4593477466240223</v>
      </c>
      <c r="E83" s="261">
        <v>4.3301887508783006</v>
      </c>
      <c r="F83" s="261">
        <v>4.3450188280899162</v>
      </c>
      <c r="G83" s="261">
        <v>3.9267821666379699</v>
      </c>
      <c r="H83" s="261">
        <v>3.2193381057575849</v>
      </c>
      <c r="I83" s="261">
        <v>7.3910339297499652</v>
      </c>
      <c r="J83" s="261">
        <v>11.18874884910913</v>
      </c>
      <c r="K83" s="261">
        <v>10.572398830823341</v>
      </c>
      <c r="L83" s="261">
        <v>13.229782481196841</v>
      </c>
      <c r="M83" s="261">
        <v>13.401699319055551</v>
      </c>
      <c r="N83" s="261">
        <v>17.917494793158951</v>
      </c>
      <c r="O83" s="261">
        <v>19.729140879776651</v>
      </c>
      <c r="P83" s="261">
        <v>16.629199121331261</v>
      </c>
      <c r="Q83" s="261">
        <v>2.548428342124156</v>
      </c>
      <c r="R83" s="261">
        <v>2.4719313310549551</v>
      </c>
      <c r="S83" s="261">
        <v>3.2151612465092758</v>
      </c>
      <c r="T83" s="261">
        <v>3.4049935607148889</v>
      </c>
      <c r="U83" s="261">
        <v>3.2740592337369971</v>
      </c>
      <c r="V83" s="261">
        <v>2.5927995335911982</v>
      </c>
      <c r="W83" s="261">
        <v>2.4621609676147278</v>
      </c>
      <c r="X83" s="261">
        <v>1.8930535893838101</v>
      </c>
      <c r="Y83" s="261">
        <v>2.0224750198066799</v>
      </c>
      <c r="DA83" s="70" t="s">
        <v>559</v>
      </c>
    </row>
    <row r="84" spans="1:105" ht="12" customHeight="1" x14ac:dyDescent="0.25">
      <c r="A84" s="60" t="s">
        <v>560</v>
      </c>
      <c r="B84" s="262">
        <v>2.3020984450913629</v>
      </c>
      <c r="C84" s="262">
        <v>4.7733492922403427</v>
      </c>
      <c r="D84" s="262">
        <v>4.0805668138973861</v>
      </c>
      <c r="E84" s="262">
        <v>2.7009068787014892</v>
      </c>
      <c r="F84" s="262">
        <v>2.7333714320906242</v>
      </c>
      <c r="G84" s="262">
        <v>2.475739356017415</v>
      </c>
      <c r="H84" s="262">
        <v>2.9757024474983429</v>
      </c>
      <c r="I84" s="262">
        <v>4.5177185432494262</v>
      </c>
      <c r="J84" s="262">
        <v>6.9160437919330819</v>
      </c>
      <c r="K84" s="262">
        <v>6.4060040512864811</v>
      </c>
      <c r="L84" s="262">
        <v>8.1371291331074165</v>
      </c>
      <c r="M84" s="262">
        <v>8.2081503323653475</v>
      </c>
      <c r="N84" s="262">
        <v>10.00365872808942</v>
      </c>
      <c r="O84" s="262">
        <v>11.69661390951687</v>
      </c>
      <c r="P84" s="262">
        <v>10.04206962070222</v>
      </c>
      <c r="Q84" s="262">
        <v>1.170797908190601</v>
      </c>
      <c r="R84" s="262">
        <v>1.130973087059101</v>
      </c>
      <c r="S84" s="262">
        <v>1.5379850195465199</v>
      </c>
      <c r="T84" s="262">
        <v>1.5748698297499419</v>
      </c>
      <c r="U84" s="262">
        <v>1.456775583987282</v>
      </c>
      <c r="V84" s="262">
        <v>1.099954710303942</v>
      </c>
      <c r="W84" s="262">
        <v>1.039849277413238</v>
      </c>
      <c r="X84" s="262">
        <v>0.71331220439531173</v>
      </c>
      <c r="Y84" s="262">
        <v>0.6058165915427306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2.0266772279674789E-2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1.039375469694572E-2</v>
      </c>
      <c r="DA85" s="71" t="s">
        <v>562</v>
      </c>
    </row>
    <row r="86" spans="1:105" ht="12" customHeight="1" x14ac:dyDescent="0.25">
      <c r="A86" s="59" t="s">
        <v>159</v>
      </c>
      <c r="B86" s="230">
        <v>4.4981266246060692E-2</v>
      </c>
      <c r="C86" s="230">
        <v>4.1415567880116348E-2</v>
      </c>
      <c r="D86" s="230">
        <v>3.5460367992577631E-2</v>
      </c>
      <c r="E86" s="230">
        <v>4.9617433264430778E-2</v>
      </c>
      <c r="F86" s="230">
        <v>0</v>
      </c>
      <c r="G86" s="230">
        <v>0</v>
      </c>
      <c r="H86" s="230">
        <v>5.9035174318154249E-2</v>
      </c>
      <c r="I86" s="230">
        <v>4.8018408355258037E-2</v>
      </c>
      <c r="J86" s="230">
        <v>7.3209851973868964E-2</v>
      </c>
      <c r="K86" s="230">
        <v>0</v>
      </c>
      <c r="L86" s="230">
        <v>0</v>
      </c>
      <c r="M86" s="230">
        <v>0.10028566873111119</v>
      </c>
      <c r="N86" s="230">
        <v>0.14513488663501389</v>
      </c>
      <c r="O86" s="230">
        <v>0</v>
      </c>
      <c r="P86" s="230">
        <v>0.13949095715973461</v>
      </c>
      <c r="Q86" s="230">
        <v>1.643930644680484E-2</v>
      </c>
      <c r="R86" s="230">
        <v>1.534328943825463E-2</v>
      </c>
      <c r="S86" s="230">
        <v>1.8807600086806549E-2</v>
      </c>
      <c r="T86" s="230">
        <v>1.9757224853466211E-2</v>
      </c>
      <c r="U86" s="230">
        <v>1.908434035133344E-2</v>
      </c>
      <c r="V86" s="230">
        <v>1.7014370506741261E-2</v>
      </c>
      <c r="W86" s="230">
        <v>1.5286034634361029E-2</v>
      </c>
      <c r="X86" s="230">
        <v>1.051504550223329E-2</v>
      </c>
      <c r="Y86" s="230">
        <v>9.6714912169842994E-3</v>
      </c>
      <c r="DA86" s="71" t="s">
        <v>563</v>
      </c>
    </row>
    <row r="87" spans="1:105" ht="12" customHeight="1" x14ac:dyDescent="0.25">
      <c r="A87" s="59" t="s">
        <v>32</v>
      </c>
      <c r="B87" s="230">
        <v>2.1610947917446131E-2</v>
      </c>
      <c r="C87" s="230">
        <v>4.0434784156156353E-2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2.2355062309278559</v>
      </c>
      <c r="C88" s="230">
        <v>4.6914989402040703</v>
      </c>
      <c r="D88" s="230">
        <v>4.0451064459048087</v>
      </c>
      <c r="E88" s="230">
        <v>2.651289445437059</v>
      </c>
      <c r="F88" s="230">
        <v>2.7333714320906242</v>
      </c>
      <c r="G88" s="230">
        <v>2.475739356017415</v>
      </c>
      <c r="H88" s="230">
        <v>2.916667273180189</v>
      </c>
      <c r="I88" s="230">
        <v>4.4697001348941683</v>
      </c>
      <c r="J88" s="230">
        <v>6.8428339399592133</v>
      </c>
      <c r="K88" s="230">
        <v>6.4060040512864811</v>
      </c>
      <c r="L88" s="230">
        <v>8.1371291331074165</v>
      </c>
      <c r="M88" s="230">
        <v>8.1078646636342366</v>
      </c>
      <c r="N88" s="230">
        <v>9.8585238414544065</v>
      </c>
      <c r="O88" s="230">
        <v>11.69661390951687</v>
      </c>
      <c r="P88" s="230">
        <v>9.9025786635424868</v>
      </c>
      <c r="Q88" s="230">
        <v>1.1543586017437959</v>
      </c>
      <c r="R88" s="230">
        <v>1.1156297976208469</v>
      </c>
      <c r="S88" s="230">
        <v>1.498910647180038</v>
      </c>
      <c r="T88" s="230">
        <v>1.5551126048964761</v>
      </c>
      <c r="U88" s="230">
        <v>1.4376912436359479</v>
      </c>
      <c r="V88" s="230">
        <v>1.0829403397972011</v>
      </c>
      <c r="W88" s="230">
        <v>1.0245632427788769</v>
      </c>
      <c r="X88" s="230">
        <v>0.70279715889307848</v>
      </c>
      <c r="Y88" s="230">
        <v>0.5857513456288006</v>
      </c>
      <c r="DA88" s="71" t="s">
        <v>565</v>
      </c>
    </row>
    <row r="89" spans="1:105" ht="12" customHeight="1" x14ac:dyDescent="0.25">
      <c r="A89" s="60" t="s">
        <v>566</v>
      </c>
      <c r="B89" s="262">
        <v>1.661881041858885</v>
      </c>
      <c r="C89" s="262">
        <v>0.32422020427996362</v>
      </c>
      <c r="D89" s="262">
        <v>2.3787809327266372</v>
      </c>
      <c r="E89" s="262">
        <v>1.6292818721768121</v>
      </c>
      <c r="F89" s="262">
        <v>1.6116473959992921</v>
      </c>
      <c r="G89" s="262">
        <v>1.451042810620556</v>
      </c>
      <c r="H89" s="262">
        <v>0.24363565825924149</v>
      </c>
      <c r="I89" s="262">
        <v>2.873315386500539</v>
      </c>
      <c r="J89" s="262">
        <v>4.2727050571760516</v>
      </c>
      <c r="K89" s="262">
        <v>4.1663947795368612</v>
      </c>
      <c r="L89" s="262">
        <v>5.0926533480894269</v>
      </c>
      <c r="M89" s="262">
        <v>5.1935489866901969</v>
      </c>
      <c r="N89" s="262">
        <v>7.9138360650695354</v>
      </c>
      <c r="O89" s="262">
        <v>8.0325269702597826</v>
      </c>
      <c r="P89" s="262">
        <v>6.5871295006290413</v>
      </c>
      <c r="Q89" s="262">
        <v>1.3776304339335561</v>
      </c>
      <c r="R89" s="262">
        <v>1.3409582439958541</v>
      </c>
      <c r="S89" s="262">
        <v>1.677176226962757</v>
      </c>
      <c r="T89" s="262">
        <v>1.830123730964947</v>
      </c>
      <c r="U89" s="262">
        <v>1.8172836497497149</v>
      </c>
      <c r="V89" s="262">
        <v>1.492844823287256</v>
      </c>
      <c r="W89" s="262">
        <v>1.422311690201489</v>
      </c>
      <c r="X89" s="262">
        <v>1.179741384988499</v>
      </c>
      <c r="Y89" s="262">
        <v>1.4166584282639489</v>
      </c>
      <c r="DA89" s="72" t="s">
        <v>567</v>
      </c>
    </row>
    <row r="90" spans="1:105" ht="12" customHeight="1" x14ac:dyDescent="0.25">
      <c r="A90" s="57" t="s">
        <v>517</v>
      </c>
      <c r="B90" s="294">
        <v>7.6026360305646881</v>
      </c>
      <c r="C90" s="294">
        <v>9.7767825615993633</v>
      </c>
      <c r="D90" s="294">
        <v>12.38857821391319</v>
      </c>
      <c r="E90" s="294">
        <v>8.3049998429486003</v>
      </c>
      <c r="F90" s="294">
        <v>8.3334428961269147</v>
      </c>
      <c r="G90" s="294">
        <v>7.531294166012267</v>
      </c>
      <c r="H90" s="294">
        <v>6.1744658260663909</v>
      </c>
      <c r="I90" s="294">
        <v>14.175487295640609</v>
      </c>
      <c r="J90" s="294">
        <v>21.459239488300589</v>
      </c>
      <c r="K90" s="294">
        <v>20.27712316507413</v>
      </c>
      <c r="L90" s="294">
        <v>25.37379956157756</v>
      </c>
      <c r="M90" s="294">
        <v>25.703524059413169</v>
      </c>
      <c r="N90" s="294">
        <v>34.364504644984613</v>
      </c>
      <c r="O90" s="294">
        <v>37.839115413807711</v>
      </c>
      <c r="P90" s="294">
        <v>31.8936434498392</v>
      </c>
      <c r="Q90" s="294">
        <v>4.887707718702563</v>
      </c>
      <c r="R90" s="294">
        <v>4.7409917897983327</v>
      </c>
      <c r="S90" s="294">
        <v>6.166454901509308</v>
      </c>
      <c r="T90" s="294">
        <v>6.5305400327508494</v>
      </c>
      <c r="U90" s="294">
        <v>6.2794171308294464</v>
      </c>
      <c r="V90" s="294">
        <v>4.9728085675028559</v>
      </c>
      <c r="W90" s="294">
        <v>4.7222529145425636</v>
      </c>
      <c r="X90" s="294">
        <v>3.6307446781244681</v>
      </c>
      <c r="Y90" s="294">
        <v>3.8789659500304792</v>
      </c>
      <c r="DA90" s="70" t="s">
        <v>568</v>
      </c>
    </row>
    <row r="91" spans="1:105" ht="12" customHeight="1" x14ac:dyDescent="0.25">
      <c r="A91" s="60" t="s">
        <v>519</v>
      </c>
      <c r="B91" s="262">
        <v>4.4152641662694379</v>
      </c>
      <c r="C91" s="262">
        <v>9.1549508354235236</v>
      </c>
      <c r="D91" s="262">
        <v>7.8262423876292386</v>
      </c>
      <c r="E91" s="262">
        <v>5.1801509111779316</v>
      </c>
      <c r="F91" s="262">
        <v>5.2424156590468254</v>
      </c>
      <c r="G91" s="262">
        <v>4.7482953159341728</v>
      </c>
      <c r="H91" s="262">
        <v>5.7071896355841014</v>
      </c>
      <c r="I91" s="262">
        <v>8.6646688979925592</v>
      </c>
      <c r="J91" s="262">
        <v>13.264489358386429</v>
      </c>
      <c r="K91" s="262">
        <v>12.28626872883342</v>
      </c>
      <c r="L91" s="262">
        <v>15.60644582959632</v>
      </c>
      <c r="M91" s="262">
        <v>15.74265953357482</v>
      </c>
      <c r="N91" s="262">
        <v>19.18631933742903</v>
      </c>
      <c r="O91" s="262">
        <v>22.43328923291504</v>
      </c>
      <c r="P91" s="262">
        <v>19.259988748964989</v>
      </c>
      <c r="Q91" s="262">
        <v>2.2455086840441441</v>
      </c>
      <c r="R91" s="262">
        <v>2.1691274562800018</v>
      </c>
      <c r="S91" s="262">
        <v>2.9497479395558401</v>
      </c>
      <c r="T91" s="262">
        <v>3.020490431527922</v>
      </c>
      <c r="U91" s="262">
        <v>2.7939939093351889</v>
      </c>
      <c r="V91" s="262">
        <v>2.109636374273967</v>
      </c>
      <c r="W91" s="262">
        <v>1.994358348433543</v>
      </c>
      <c r="X91" s="262">
        <v>1.368083029700448</v>
      </c>
      <c r="Y91" s="262">
        <v>1.161913945806063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3.8870254920327522E-2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1.9934496182937061E-2</v>
      </c>
      <c r="DA92" s="71" t="s">
        <v>570</v>
      </c>
    </row>
    <row r="93" spans="1:105" ht="12" customHeight="1" x14ac:dyDescent="0.25">
      <c r="A93" s="59" t="s">
        <v>159</v>
      </c>
      <c r="B93" s="297">
        <v>8.6270929652521811E-2</v>
      </c>
      <c r="C93" s="297">
        <v>7.9432169018089055E-2</v>
      </c>
      <c r="D93" s="297">
        <v>6.8010511216057973E-2</v>
      </c>
      <c r="E93" s="297">
        <v>9.5162774459895932E-2</v>
      </c>
      <c r="F93" s="297">
        <v>0</v>
      </c>
      <c r="G93" s="297">
        <v>0</v>
      </c>
      <c r="H93" s="297">
        <v>0.1132253445860225</v>
      </c>
      <c r="I93" s="297">
        <v>9.2095956271691815E-2</v>
      </c>
      <c r="J93" s="297">
        <v>0.14041138715303081</v>
      </c>
      <c r="K93" s="297">
        <v>0</v>
      </c>
      <c r="L93" s="297">
        <v>0</v>
      </c>
      <c r="M93" s="297">
        <v>0.19234091421371419</v>
      </c>
      <c r="N93" s="297">
        <v>0.27835858436094058</v>
      </c>
      <c r="O93" s="297">
        <v>0</v>
      </c>
      <c r="P93" s="297">
        <v>0.26753392148768812</v>
      </c>
      <c r="Q93" s="297">
        <v>3.1529442551714582E-2</v>
      </c>
      <c r="R93" s="297">
        <v>2.942735841461265E-2</v>
      </c>
      <c r="S93" s="297">
        <v>3.6071664482405473E-2</v>
      </c>
      <c r="T93" s="297">
        <v>3.7892978515510579E-2</v>
      </c>
      <c r="U93" s="297">
        <v>3.6602432997511682E-2</v>
      </c>
      <c r="V93" s="297">
        <v>3.2632375287958149E-2</v>
      </c>
      <c r="W93" s="297">
        <v>2.9317547696258179E-2</v>
      </c>
      <c r="X93" s="297">
        <v>2.0167123483227391E-2</v>
      </c>
      <c r="Y93" s="297">
        <v>1.8549245231363538E-2</v>
      </c>
      <c r="DA93" s="71" t="s">
        <v>571</v>
      </c>
    </row>
    <row r="94" spans="1:105" ht="12" customHeight="1" x14ac:dyDescent="0.25">
      <c r="A94" s="59" t="s">
        <v>32</v>
      </c>
      <c r="B94" s="297">
        <v>4.1448289990582143E-2</v>
      </c>
      <c r="C94" s="297">
        <v>7.7551094279302651E-2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4.2875449466263342</v>
      </c>
      <c r="C95" s="297">
        <v>8.9979675721261323</v>
      </c>
      <c r="D95" s="297">
        <v>7.7582318764131806</v>
      </c>
      <c r="E95" s="297">
        <v>5.0849881367180361</v>
      </c>
      <c r="F95" s="297">
        <v>5.2424156590468254</v>
      </c>
      <c r="G95" s="297">
        <v>4.7482953159341728</v>
      </c>
      <c r="H95" s="297">
        <v>5.5939642909980778</v>
      </c>
      <c r="I95" s="297">
        <v>8.5725729417208676</v>
      </c>
      <c r="J95" s="297">
        <v>13.124077971233399</v>
      </c>
      <c r="K95" s="297">
        <v>12.28626872883342</v>
      </c>
      <c r="L95" s="297">
        <v>15.60644582959632</v>
      </c>
      <c r="M95" s="297">
        <v>15.550318619361111</v>
      </c>
      <c r="N95" s="297">
        <v>18.907960753068089</v>
      </c>
      <c r="O95" s="297">
        <v>22.43328923291504</v>
      </c>
      <c r="P95" s="297">
        <v>18.9924548274773</v>
      </c>
      <c r="Q95" s="297">
        <v>2.2139792414924289</v>
      </c>
      <c r="R95" s="297">
        <v>2.1397000978653899</v>
      </c>
      <c r="S95" s="297">
        <v>2.8748060201531072</v>
      </c>
      <c r="T95" s="297">
        <v>2.9825974530124122</v>
      </c>
      <c r="U95" s="297">
        <v>2.757391476337677</v>
      </c>
      <c r="V95" s="297">
        <v>2.077003998986009</v>
      </c>
      <c r="W95" s="297">
        <v>1.965040800737285</v>
      </c>
      <c r="X95" s="297">
        <v>1.3479159062172199</v>
      </c>
      <c r="Y95" s="297">
        <v>1.1234302043917621</v>
      </c>
      <c r="DA95" s="71" t="s">
        <v>573</v>
      </c>
    </row>
    <row r="96" spans="1:105" ht="12" customHeight="1" x14ac:dyDescent="0.25">
      <c r="A96" s="60" t="s">
        <v>525</v>
      </c>
      <c r="B96" s="262">
        <v>3.1873718642952502</v>
      </c>
      <c r="C96" s="262">
        <v>0.62183172617584026</v>
      </c>
      <c r="D96" s="262">
        <v>4.5623358262839542</v>
      </c>
      <c r="E96" s="262">
        <v>3.1248489317706691</v>
      </c>
      <c r="F96" s="262">
        <v>3.091027237080088</v>
      </c>
      <c r="G96" s="262">
        <v>2.7829988500780942</v>
      </c>
      <c r="H96" s="262">
        <v>0.46727619048229008</v>
      </c>
      <c r="I96" s="262">
        <v>5.5108183976480518</v>
      </c>
      <c r="J96" s="262">
        <v>8.1947501299141585</v>
      </c>
      <c r="K96" s="262">
        <v>7.9908544362407099</v>
      </c>
      <c r="L96" s="262">
        <v>9.76735373198124</v>
      </c>
      <c r="M96" s="262">
        <v>9.9608645258383532</v>
      </c>
      <c r="N96" s="262">
        <v>15.178185307555569</v>
      </c>
      <c r="O96" s="262">
        <v>15.40582618089268</v>
      </c>
      <c r="P96" s="262">
        <v>12.63365470087421</v>
      </c>
      <c r="Q96" s="262">
        <v>2.642199034658419</v>
      </c>
      <c r="R96" s="262">
        <v>2.57186433351833</v>
      </c>
      <c r="S96" s="262">
        <v>3.2167069619534669</v>
      </c>
      <c r="T96" s="262">
        <v>3.510049601222927</v>
      </c>
      <c r="U96" s="262">
        <v>3.4854232214942571</v>
      </c>
      <c r="V96" s="262">
        <v>2.8631721932288889</v>
      </c>
      <c r="W96" s="262">
        <v>2.727894566109021</v>
      </c>
      <c r="X96" s="262">
        <v>2.2626616484240198</v>
      </c>
      <c r="Y96" s="262">
        <v>2.7170520042244162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6.1159361131073853</v>
      </c>
      <c r="C97" s="294">
        <f t="shared" si="1"/>
        <v>8.9625336394474928</v>
      </c>
      <c r="D97" s="294">
        <f t="shared" si="1"/>
        <v>10.279802930652425</v>
      </c>
      <c r="E97" s="294">
        <f t="shared" si="1"/>
        <v>6.9012871140736873</v>
      </c>
      <c r="F97" s="294">
        <f t="shared" si="1"/>
        <v>6.9553772391595352</v>
      </c>
      <c r="G97" s="294">
        <f t="shared" si="1"/>
        <v>6.3459120922479597</v>
      </c>
      <c r="H97" s="294">
        <f t="shared" si="1"/>
        <v>5.7676259080980197</v>
      </c>
      <c r="I97" s="294">
        <f t="shared" si="1"/>
        <v>11.181359898237623</v>
      </c>
      <c r="J97" s="294">
        <f t="shared" si="1"/>
        <v>17.036825892114521</v>
      </c>
      <c r="K97" s="294">
        <f t="shared" si="1"/>
        <v>16.885973644221409</v>
      </c>
      <c r="L97" s="294">
        <f t="shared" si="1"/>
        <v>20.96927692514916</v>
      </c>
      <c r="M97" s="294">
        <f t="shared" si="1"/>
        <v>20.84923318688784</v>
      </c>
      <c r="N97" s="294">
        <f t="shared" si="1"/>
        <v>30.556519445905266</v>
      </c>
      <c r="O97" s="294">
        <f t="shared" si="1"/>
        <v>32.744821924528679</v>
      </c>
      <c r="P97" s="294">
        <f t="shared" si="1"/>
        <v>23.801784364062279</v>
      </c>
      <c r="Q97" s="294">
        <f t="shared" si="1"/>
        <v>3.1066934277001126</v>
      </c>
      <c r="R97" s="294">
        <f t="shared" si="1"/>
        <v>2.9947992979133797</v>
      </c>
      <c r="S97" s="294">
        <f t="shared" si="1"/>
        <v>3.9481444237497172</v>
      </c>
      <c r="T97" s="294">
        <f t="shared" si="1"/>
        <v>4.1500055902187345</v>
      </c>
      <c r="U97" s="294">
        <f t="shared" si="1"/>
        <v>3.9010122405288596</v>
      </c>
      <c r="V97" s="294">
        <f t="shared" si="1"/>
        <v>3.0416061399614951</v>
      </c>
      <c r="W97" s="294">
        <f t="shared" si="1"/>
        <v>2.8838913777879642</v>
      </c>
      <c r="X97" s="294">
        <f t="shared" si="1"/>
        <v>2.1673108255152047</v>
      </c>
      <c r="Y97" s="294">
        <f t="shared" si="1"/>
        <v>2.2251209795966997</v>
      </c>
      <c r="DA97" s="70"/>
    </row>
    <row r="98" spans="1:105" ht="12" customHeight="1" x14ac:dyDescent="0.25">
      <c r="A98" s="60" t="s">
        <v>528</v>
      </c>
      <c r="B98" s="262">
        <v>1.4010500071065031</v>
      </c>
      <c r="C98" s="262">
        <v>3.0553373660719361</v>
      </c>
      <c r="D98" s="262">
        <v>2.5203726715211938</v>
      </c>
      <c r="E98" s="262">
        <v>1.6690707577429</v>
      </c>
      <c r="F98" s="262">
        <v>1.6917501729240381</v>
      </c>
      <c r="G98" s="262">
        <v>1.5374665745814899</v>
      </c>
      <c r="H98" s="262">
        <v>1.9192964637964689</v>
      </c>
      <c r="I98" s="262">
        <v>2.7418472421952358</v>
      </c>
      <c r="J98" s="262">
        <v>4.2067184020891784</v>
      </c>
      <c r="K98" s="262">
        <v>3.961685616823412</v>
      </c>
      <c r="L98" s="262">
        <v>5.0187418210182262</v>
      </c>
      <c r="M98" s="262">
        <v>5.0297003513362579</v>
      </c>
      <c r="N98" s="262">
        <v>6.3345062598840318</v>
      </c>
      <c r="O98" s="262">
        <v>7.3335174562231389</v>
      </c>
      <c r="P98" s="262">
        <v>5.9828127488580192</v>
      </c>
      <c r="Q98" s="262">
        <v>0.6635799318343949</v>
      </c>
      <c r="R98" s="262">
        <v>0.63984309213693757</v>
      </c>
      <c r="S98" s="262">
        <v>0.87371769973340463</v>
      </c>
      <c r="T98" s="262">
        <v>0.89262821371772716</v>
      </c>
      <c r="U98" s="262">
        <v>0.82027702929403978</v>
      </c>
      <c r="V98" s="262">
        <v>0.61670532837300762</v>
      </c>
      <c r="W98" s="262">
        <v>0.58277558243943228</v>
      </c>
      <c r="X98" s="262">
        <v>0.39773644477797893</v>
      </c>
      <c r="Y98" s="262">
        <v>0.33463227015537589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1.1513400606749271E-2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5.741152979683169E-3</v>
      </c>
      <c r="DA99" s="71" t="s">
        <v>576</v>
      </c>
    </row>
    <row r="100" spans="1:105" ht="12" customHeight="1" x14ac:dyDescent="0.25">
      <c r="A100" s="59" t="s">
        <v>159</v>
      </c>
      <c r="B100" s="230">
        <v>2.7634882222244739E-2</v>
      </c>
      <c r="C100" s="230">
        <v>2.6735858394456621E-2</v>
      </c>
      <c r="D100" s="230">
        <v>2.1902188222036781E-2</v>
      </c>
      <c r="E100" s="230">
        <v>3.0661926032687241E-2</v>
      </c>
      <c r="F100" s="230">
        <v>0</v>
      </c>
      <c r="G100" s="230">
        <v>0</v>
      </c>
      <c r="H100" s="230">
        <v>3.8077060226131589E-2</v>
      </c>
      <c r="I100" s="230">
        <v>2.9142838196549409E-2</v>
      </c>
      <c r="J100" s="230">
        <v>4.4530260475204239E-2</v>
      </c>
      <c r="K100" s="230">
        <v>0</v>
      </c>
      <c r="L100" s="230">
        <v>0</v>
      </c>
      <c r="M100" s="230">
        <v>6.1451952367629958E-2</v>
      </c>
      <c r="N100" s="230">
        <v>9.1902160290172299E-2</v>
      </c>
      <c r="O100" s="230">
        <v>0</v>
      </c>
      <c r="P100" s="230">
        <v>8.3105207229912645E-2</v>
      </c>
      <c r="Q100" s="230">
        <v>9.3174012142150028E-3</v>
      </c>
      <c r="R100" s="230">
        <v>8.6803990917706381E-3</v>
      </c>
      <c r="S100" s="230">
        <v>1.0684455879938021E-2</v>
      </c>
      <c r="T100" s="230">
        <v>1.11982946119231E-2</v>
      </c>
      <c r="U100" s="230">
        <v>1.0745955781727899E-2</v>
      </c>
      <c r="V100" s="230">
        <v>9.5393499860739438E-3</v>
      </c>
      <c r="W100" s="230">
        <v>8.5669413161393194E-3</v>
      </c>
      <c r="X100" s="230">
        <v>5.8630944332184682E-3</v>
      </c>
      <c r="Y100" s="230">
        <v>5.342199449317922E-3</v>
      </c>
      <c r="DA100" s="71" t="s">
        <v>577</v>
      </c>
    </row>
    <row r="101" spans="1:105" ht="12" customHeight="1" x14ac:dyDescent="0.25">
      <c r="A101" s="59" t="s">
        <v>35</v>
      </c>
      <c r="B101" s="230">
        <v>1.3734151248842581</v>
      </c>
      <c r="C101" s="230">
        <v>3.0286015076774788</v>
      </c>
      <c r="D101" s="230">
        <v>2.4984704832991569</v>
      </c>
      <c r="E101" s="230">
        <v>1.638408831710213</v>
      </c>
      <c r="F101" s="230">
        <v>1.6917501729240381</v>
      </c>
      <c r="G101" s="230">
        <v>1.5374665745814899</v>
      </c>
      <c r="H101" s="230">
        <v>1.8812194035703369</v>
      </c>
      <c r="I101" s="230">
        <v>2.712704403998687</v>
      </c>
      <c r="J101" s="230">
        <v>4.1621881416139743</v>
      </c>
      <c r="K101" s="230">
        <v>3.961685616823412</v>
      </c>
      <c r="L101" s="230">
        <v>5.0187418210182262</v>
      </c>
      <c r="M101" s="230">
        <v>4.9682483989686279</v>
      </c>
      <c r="N101" s="230">
        <v>6.2426040995938594</v>
      </c>
      <c r="O101" s="230">
        <v>7.3335174562231389</v>
      </c>
      <c r="P101" s="230">
        <v>5.8997075416281062</v>
      </c>
      <c r="Q101" s="230">
        <v>0.65426253062017992</v>
      </c>
      <c r="R101" s="230">
        <v>0.63116269304516692</v>
      </c>
      <c r="S101" s="230">
        <v>0.85151984324671737</v>
      </c>
      <c r="T101" s="230">
        <v>0.88142991910580404</v>
      </c>
      <c r="U101" s="230">
        <v>0.80953107351231191</v>
      </c>
      <c r="V101" s="230">
        <v>0.60716597838693365</v>
      </c>
      <c r="W101" s="230">
        <v>0.57420864112329295</v>
      </c>
      <c r="X101" s="230">
        <v>0.39187335034476051</v>
      </c>
      <c r="Y101" s="230">
        <v>0.32354891772637479</v>
      </c>
      <c r="DA101" s="71" t="s">
        <v>578</v>
      </c>
    </row>
    <row r="102" spans="1:105" ht="12" customHeight="1" x14ac:dyDescent="0.25">
      <c r="A102" s="60" t="s">
        <v>533</v>
      </c>
      <c r="B102" s="262">
        <v>3.6938857942728038</v>
      </c>
      <c r="C102" s="262">
        <v>5.6978956187197358</v>
      </c>
      <c r="D102" s="262">
        <v>6.29017004901507</v>
      </c>
      <c r="E102" s="262">
        <v>4.2253742654704327</v>
      </c>
      <c r="F102" s="262">
        <v>4.2661392280059864</v>
      </c>
      <c r="G102" s="262">
        <v>3.9073289222569039</v>
      </c>
      <c r="H102" s="262">
        <v>3.6911870331895789</v>
      </c>
      <c r="I102" s="262">
        <v>6.6956696536478324</v>
      </c>
      <c r="J102" s="262">
        <v>10.23121316091669</v>
      </c>
      <c r="K102" s="262">
        <v>10.34765115050053</v>
      </c>
      <c r="L102" s="262">
        <v>12.80953636613444</v>
      </c>
      <c r="M102" s="262">
        <v>12.637086839157391</v>
      </c>
      <c r="N102" s="262">
        <v>19.210822235142679</v>
      </c>
      <c r="O102" s="262">
        <v>20.375088242851248</v>
      </c>
      <c r="P102" s="262">
        <v>13.89452537620414</v>
      </c>
      <c r="Q102" s="262">
        <v>1.6623058918827129</v>
      </c>
      <c r="R102" s="262">
        <v>1.5963149267908281</v>
      </c>
      <c r="S102" s="262">
        <v>2.1216355482599178</v>
      </c>
      <c r="T102" s="262">
        <v>2.2200725491470861</v>
      </c>
      <c r="U102" s="262">
        <v>2.057464331363771</v>
      </c>
      <c r="V102" s="262">
        <v>1.587916026368634</v>
      </c>
      <c r="W102" s="262">
        <v>1.503992075909542</v>
      </c>
      <c r="X102" s="262">
        <v>1.111761236182176</v>
      </c>
      <c r="Y102" s="262">
        <v>1.107975268075341</v>
      </c>
      <c r="DA102" s="72" t="s">
        <v>579</v>
      </c>
    </row>
    <row r="103" spans="1:105" ht="12" customHeight="1" x14ac:dyDescent="0.25">
      <c r="A103" s="64" t="s">
        <v>28</v>
      </c>
      <c r="B103" s="229">
        <v>1.8564909633320591E-2</v>
      </c>
      <c r="C103" s="229">
        <v>0</v>
      </c>
      <c r="D103" s="229">
        <v>7.5948032694911558E-2</v>
      </c>
      <c r="E103" s="229">
        <v>9.9813409591086213E-2</v>
      </c>
      <c r="F103" s="229">
        <v>6.7446001315199414E-2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2.3942751612124769E-2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1.874153182225035E-2</v>
      </c>
      <c r="DA105" s="73" t="s">
        <v>582</v>
      </c>
    </row>
    <row r="106" spans="1:105" ht="12" customHeight="1" x14ac:dyDescent="0.25">
      <c r="A106" s="64" t="s">
        <v>159</v>
      </c>
      <c r="B106" s="229">
        <v>3.4216197532483623E-2</v>
      </c>
      <c r="C106" s="229">
        <v>2.0685931277731221E-2</v>
      </c>
      <c r="D106" s="229">
        <v>2.6323569195609992E-2</v>
      </c>
      <c r="E106" s="229">
        <v>3.5980383479153791E-2</v>
      </c>
      <c r="F106" s="229">
        <v>0</v>
      </c>
      <c r="G106" s="229">
        <v>0</v>
      </c>
      <c r="H106" s="229">
        <v>2.8357501764368871E-2</v>
      </c>
      <c r="I106" s="229">
        <v>2.8263179223765221E-2</v>
      </c>
      <c r="J106" s="229">
        <v>4.2790091303166411E-2</v>
      </c>
      <c r="K106" s="229">
        <v>0</v>
      </c>
      <c r="L106" s="229">
        <v>0</v>
      </c>
      <c r="M106" s="229">
        <v>5.9341268045905352E-2</v>
      </c>
      <c r="N106" s="229">
        <v>7.7835082820343737E-2</v>
      </c>
      <c r="O106" s="229">
        <v>0</v>
      </c>
      <c r="P106" s="229">
        <v>0.1208612622915736</v>
      </c>
      <c r="Q106" s="229">
        <v>1.983438447045258E-2</v>
      </c>
      <c r="R106" s="229">
        <v>1.897925613426377E-2</v>
      </c>
      <c r="S106" s="229">
        <v>2.221891533020233E-2</v>
      </c>
      <c r="T106" s="229">
        <v>2.4135503496656292E-2</v>
      </c>
      <c r="U106" s="229">
        <v>2.585675239028485E-2</v>
      </c>
      <c r="V106" s="229">
        <v>2.4549090529622199E-2</v>
      </c>
      <c r="W106" s="229">
        <v>2.2075462271618648E-2</v>
      </c>
      <c r="X106" s="229">
        <v>1.6364530239078561E-2</v>
      </c>
      <c r="Y106" s="229">
        <v>1.7439180132372192E-2</v>
      </c>
      <c r="DA106" s="73" t="s">
        <v>583</v>
      </c>
    </row>
    <row r="107" spans="1:105" ht="12" customHeight="1" x14ac:dyDescent="0.25">
      <c r="A107" s="64" t="s">
        <v>32</v>
      </c>
      <c r="B107" s="229">
        <v>1.6438942798154568E-2</v>
      </c>
      <c r="C107" s="229">
        <v>2.0196056920077071E-2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1.700497321798367</v>
      </c>
      <c r="C109" s="229">
        <v>2.343274030372601</v>
      </c>
      <c r="D109" s="229">
        <v>3.002835149783877</v>
      </c>
      <c r="E109" s="229">
        <v>1.922598665123691</v>
      </c>
      <c r="F109" s="229">
        <v>1.9642325702922161</v>
      </c>
      <c r="G109" s="229">
        <v>1.668043751583798</v>
      </c>
      <c r="H109" s="229">
        <v>1.4010189399889641</v>
      </c>
      <c r="I109" s="229">
        <v>2.6308230596562132</v>
      </c>
      <c r="J109" s="229">
        <v>3.9995366903319609</v>
      </c>
      <c r="K109" s="229">
        <v>3.4769364914140048</v>
      </c>
      <c r="L109" s="229">
        <v>4.5438167528895264</v>
      </c>
      <c r="M109" s="229">
        <v>4.7976044470986761</v>
      </c>
      <c r="N109" s="229">
        <v>5.2870749237269576</v>
      </c>
      <c r="O109" s="229">
        <v>6.9866086927561568</v>
      </c>
      <c r="P109" s="229">
        <v>8.5800411839372419</v>
      </c>
      <c r="Q109" s="229">
        <v>1.392759019235303</v>
      </c>
      <c r="R109" s="229">
        <v>1.380005491343421</v>
      </c>
      <c r="S109" s="229">
        <v>1.770782481736985</v>
      </c>
      <c r="T109" s="229">
        <v>1.8997316673545011</v>
      </c>
      <c r="U109" s="229">
        <v>1.947881132699355</v>
      </c>
      <c r="V109" s="229">
        <v>1.562514489109543</v>
      </c>
      <c r="W109" s="229">
        <v>1.479632079336695</v>
      </c>
      <c r="X109" s="229">
        <v>1.093760873997321</v>
      </c>
      <c r="Y109" s="229">
        <v>1.0561994009012019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5.4527731525886647E-4</v>
      </c>
      <c r="Y111" s="229">
        <v>1.1147989588649041E-3</v>
      </c>
      <c r="DA111" s="73" t="s">
        <v>588</v>
      </c>
    </row>
    <row r="112" spans="1:105" ht="12" customHeight="1" x14ac:dyDescent="0.25">
      <c r="A112" s="64" t="s">
        <v>39</v>
      </c>
      <c r="B112" s="229">
        <v>1.924168422510478</v>
      </c>
      <c r="C112" s="229">
        <v>3.3137396001493271</v>
      </c>
      <c r="D112" s="229">
        <v>3.1850632973406721</v>
      </c>
      <c r="E112" s="229">
        <v>2.166981807276501</v>
      </c>
      <c r="F112" s="229">
        <v>2.2344606563985701</v>
      </c>
      <c r="G112" s="229">
        <v>2.2392851706731061</v>
      </c>
      <c r="H112" s="229">
        <v>2.2618105914362459</v>
      </c>
      <c r="I112" s="229">
        <v>4.0365834147678532</v>
      </c>
      <c r="J112" s="229">
        <v>6.1888863792815627</v>
      </c>
      <c r="K112" s="229">
        <v>6.8707146590865253</v>
      </c>
      <c r="L112" s="229">
        <v>8.2657196132449133</v>
      </c>
      <c r="M112" s="229">
        <v>7.7801411240128093</v>
      </c>
      <c r="N112" s="229">
        <v>13.845912228595379</v>
      </c>
      <c r="O112" s="229">
        <v>13.38847955009509</v>
      </c>
      <c r="P112" s="229">
        <v>5.1936229299753247</v>
      </c>
      <c r="Q112" s="229">
        <v>0.24971248817695749</v>
      </c>
      <c r="R112" s="229">
        <v>0.19733017931314301</v>
      </c>
      <c r="S112" s="229">
        <v>0.30469139958060548</v>
      </c>
      <c r="T112" s="229">
        <v>0.29620537829592858</v>
      </c>
      <c r="U112" s="229">
        <v>8.3726446274131811E-2</v>
      </c>
      <c r="V112" s="229">
        <v>8.5244672946863294E-4</v>
      </c>
      <c r="W112" s="229">
        <v>2.284534301228516E-3</v>
      </c>
      <c r="X112" s="229">
        <v>1.0905546305177329E-3</v>
      </c>
      <c r="Y112" s="229">
        <v>1.4480356260651681E-2</v>
      </c>
      <c r="DA112" s="73" t="s">
        <v>589</v>
      </c>
    </row>
    <row r="113" spans="1:105" ht="12" customHeight="1" x14ac:dyDescent="0.25">
      <c r="A113" s="61" t="s">
        <v>545</v>
      </c>
      <c r="B113" s="263">
        <v>1.0210003117280779</v>
      </c>
      <c r="C113" s="263">
        <v>0.20930065465582001</v>
      </c>
      <c r="D113" s="263">
        <v>1.4692602101161609</v>
      </c>
      <c r="E113" s="263">
        <v>1.006842090860355</v>
      </c>
      <c r="F113" s="263">
        <v>0.99748783822951037</v>
      </c>
      <c r="G113" s="263">
        <v>0.90111659540956579</v>
      </c>
      <c r="H113" s="263">
        <v>0.15714241111197241</v>
      </c>
      <c r="I113" s="263">
        <v>1.7438430023945559</v>
      </c>
      <c r="J113" s="263">
        <v>2.5988943291086528</v>
      </c>
      <c r="K113" s="263">
        <v>2.576636876897469</v>
      </c>
      <c r="L113" s="263">
        <v>3.140998737996493</v>
      </c>
      <c r="M113" s="263">
        <v>3.1824459963941911</v>
      </c>
      <c r="N113" s="263">
        <v>5.0111909508785564</v>
      </c>
      <c r="O113" s="263">
        <v>5.0362162254542966</v>
      </c>
      <c r="P113" s="263">
        <v>3.9244462390001198</v>
      </c>
      <c r="Q113" s="263">
        <v>0.78080760398300464</v>
      </c>
      <c r="R113" s="263">
        <v>0.75864127898561429</v>
      </c>
      <c r="S113" s="263">
        <v>0.95279117575639494</v>
      </c>
      <c r="T113" s="263">
        <v>1.0373048273539209</v>
      </c>
      <c r="U113" s="263">
        <v>1.023270879871049</v>
      </c>
      <c r="V113" s="263">
        <v>0.83698478521985342</v>
      </c>
      <c r="W113" s="263">
        <v>0.79712371943898974</v>
      </c>
      <c r="X113" s="263">
        <v>0.6578131445550498</v>
      </c>
      <c r="Y113" s="263">
        <v>0.782513441365983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12.64361331739809</v>
      </c>
      <c r="C115" s="223">
        <v>10.277581494063639</v>
      </c>
      <c r="D115" s="223">
        <v>12.72744293124012</v>
      </c>
      <c r="E115" s="223">
        <v>12.80476014208676</v>
      </c>
      <c r="F115" s="223">
        <v>12.8685236201853</v>
      </c>
      <c r="G115" s="223">
        <v>11.66909176229775</v>
      </c>
      <c r="H115" s="223">
        <v>9.5429342701213002</v>
      </c>
      <c r="I115" s="223">
        <v>10.587415494485059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591</v>
      </c>
    </row>
    <row r="116" spans="1:105" ht="12" customHeight="1" x14ac:dyDescent="0.25">
      <c r="A116" s="55" t="s">
        <v>91</v>
      </c>
      <c r="B116" s="259">
        <v>2.0267412552184661E-2</v>
      </c>
      <c r="C116" s="259">
        <v>1.6474719603417089E-2</v>
      </c>
      <c r="D116" s="259">
        <v>2.0401789436778488E-2</v>
      </c>
      <c r="E116" s="259">
        <v>2.052572709370281E-2</v>
      </c>
      <c r="F116" s="259">
        <v>2.0627938438194941E-2</v>
      </c>
      <c r="G116" s="259">
        <v>1.870527759103997E-2</v>
      </c>
      <c r="H116" s="259">
        <v>1.5297097511216761E-2</v>
      </c>
      <c r="I116" s="259">
        <v>1.6971376164575849E-2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592</v>
      </c>
    </row>
    <row r="117" spans="1:105" ht="12" customHeight="1" x14ac:dyDescent="0.25">
      <c r="A117" s="173" t="s">
        <v>92</v>
      </c>
      <c r="B117" s="224">
        <v>1.0116294192633719E-2</v>
      </c>
      <c r="C117" s="224">
        <v>8.2232060861341764E-3</v>
      </c>
      <c r="D117" s="224">
        <v>1.0183367189432919E-2</v>
      </c>
      <c r="E117" s="224">
        <v>1.024522954091779E-2</v>
      </c>
      <c r="F117" s="224">
        <v>1.029624740163605E-2</v>
      </c>
      <c r="G117" s="224">
        <v>9.3365687691319005E-3</v>
      </c>
      <c r="H117" s="224">
        <v>7.6354067554712602E-3</v>
      </c>
      <c r="I117" s="224">
        <v>8.4711076805013483E-3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593</v>
      </c>
    </row>
    <row r="118" spans="1:105" ht="12" customHeight="1" x14ac:dyDescent="0.25">
      <c r="A118" s="173" t="s">
        <v>93</v>
      </c>
      <c r="B118" s="224">
        <v>0.25716242433688802</v>
      </c>
      <c r="C118" s="224">
        <v>0.20903895958976329</v>
      </c>
      <c r="D118" s="224">
        <v>0.25886746119484949</v>
      </c>
      <c r="E118" s="224">
        <v>0.26044004024208728</v>
      </c>
      <c r="F118" s="224">
        <v>0.26173694565991762</v>
      </c>
      <c r="G118" s="224">
        <v>0.23734132419817891</v>
      </c>
      <c r="H118" s="224">
        <v>0.19409673884978679</v>
      </c>
      <c r="I118" s="224">
        <v>0.21534077068684099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594</v>
      </c>
    </row>
    <row r="119" spans="1:105" ht="12" customHeight="1" x14ac:dyDescent="0.25">
      <c r="A119" s="173" t="s">
        <v>94</v>
      </c>
      <c r="B119" s="224">
        <v>6.7558041840615557E-3</v>
      </c>
      <c r="C119" s="224">
        <v>5.4915732011390312E-3</v>
      </c>
      <c r="D119" s="224">
        <v>6.8005964789261677E-3</v>
      </c>
      <c r="E119" s="224">
        <v>6.8419090312342723E-3</v>
      </c>
      <c r="F119" s="224">
        <v>6.875979479398317E-3</v>
      </c>
      <c r="G119" s="224">
        <v>6.2350925303466566E-3</v>
      </c>
      <c r="H119" s="224">
        <v>5.0990325037389228E-3</v>
      </c>
      <c r="I119" s="224">
        <v>5.6571253881919524E-3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595</v>
      </c>
    </row>
    <row r="120" spans="1:105" ht="12" customHeight="1" x14ac:dyDescent="0.25">
      <c r="A120" s="56" t="s">
        <v>95</v>
      </c>
      <c r="B120" s="260">
        <v>3.3207951080404301E-2</v>
      </c>
      <c r="C120" s="260">
        <v>2.6504135144729671E-2</v>
      </c>
      <c r="D120" s="260">
        <v>3.3239069329901137E-2</v>
      </c>
      <c r="E120" s="260">
        <v>3.3353068047578441E-2</v>
      </c>
      <c r="F120" s="260">
        <v>3.355098184634072E-2</v>
      </c>
      <c r="G120" s="260">
        <v>3.04890421178989E-2</v>
      </c>
      <c r="H120" s="260">
        <v>2.4564000877911361E-2</v>
      </c>
      <c r="I120" s="260">
        <v>2.7909996336008581E-2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596</v>
      </c>
    </row>
    <row r="121" spans="1:105" ht="12" customHeight="1" x14ac:dyDescent="0.25">
      <c r="A121" s="37" t="s">
        <v>159</v>
      </c>
      <c r="B121" s="226">
        <v>3.7889296098134179E-4</v>
      </c>
      <c r="C121" s="226">
        <v>2.1705646984380509E-4</v>
      </c>
      <c r="D121" s="226">
        <v>1.8247502323824049E-4</v>
      </c>
      <c r="E121" s="226">
        <v>3.8217586419970171E-4</v>
      </c>
      <c r="F121" s="226">
        <v>0</v>
      </c>
      <c r="G121" s="226">
        <v>0</v>
      </c>
      <c r="H121" s="226">
        <v>4.5044665274060719E-4</v>
      </c>
      <c r="I121" s="226">
        <v>1.8132694478126331E-4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597</v>
      </c>
    </row>
    <row r="122" spans="1:105" ht="12" customHeight="1" x14ac:dyDescent="0.25">
      <c r="A122" s="37" t="s">
        <v>35</v>
      </c>
      <c r="B122" s="226">
        <v>1.8830452004064541E-2</v>
      </c>
      <c r="C122" s="226">
        <v>2.4587860323063308E-2</v>
      </c>
      <c r="D122" s="226">
        <v>2.0815658000845848E-2</v>
      </c>
      <c r="E122" s="226">
        <v>2.042142788107159E-2</v>
      </c>
      <c r="F122" s="226">
        <v>2.110630561702161E-2</v>
      </c>
      <c r="G122" s="226">
        <v>1.9222589462654548E-2</v>
      </c>
      <c r="H122" s="226">
        <v>2.225458001159954E-2</v>
      </c>
      <c r="I122" s="226">
        <v>1.6878465932326399E-2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1.3998606115358411E-2</v>
      </c>
      <c r="C125" s="226">
        <v>1.6992183518225489E-3</v>
      </c>
      <c r="D125" s="226">
        <v>1.224093630581705E-2</v>
      </c>
      <c r="E125" s="226">
        <v>1.2549464302307139E-2</v>
      </c>
      <c r="F125" s="226">
        <v>1.2444676229319111E-2</v>
      </c>
      <c r="G125" s="226">
        <v>1.126645265524436E-2</v>
      </c>
      <c r="H125" s="226">
        <v>1.858974213571205E-3</v>
      </c>
      <c r="I125" s="226">
        <v>1.085020345890092E-2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601</v>
      </c>
    </row>
    <row r="126" spans="1:105" ht="12" customHeight="1" x14ac:dyDescent="0.25">
      <c r="A126" s="57" t="s">
        <v>602</v>
      </c>
      <c r="B126" s="294">
        <v>7.1087659934898966</v>
      </c>
      <c r="C126" s="294">
        <v>5.6694283927765357</v>
      </c>
      <c r="D126" s="294">
        <v>7.1348560526190283</v>
      </c>
      <c r="E126" s="294">
        <v>7.1897491288964162</v>
      </c>
      <c r="F126" s="294">
        <v>7.2129369252155584</v>
      </c>
      <c r="G126" s="294">
        <v>6.5152810702923896</v>
      </c>
      <c r="H126" s="294">
        <v>5.2491439157594142</v>
      </c>
      <c r="I126" s="294">
        <v>5.9641582079475937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603</v>
      </c>
    </row>
    <row r="127" spans="1:105" ht="12" customHeight="1" x14ac:dyDescent="0.25">
      <c r="A127" s="60" t="s">
        <v>604</v>
      </c>
      <c r="B127" s="262">
        <v>4.1466841905638212</v>
      </c>
      <c r="C127" s="262">
        <v>5.30883630415246</v>
      </c>
      <c r="D127" s="262">
        <v>4.5482747228053872</v>
      </c>
      <c r="E127" s="262">
        <v>4.5678676752497358</v>
      </c>
      <c r="F127" s="262">
        <v>4.5940950981494026</v>
      </c>
      <c r="G127" s="262">
        <v>4.1077241050649933</v>
      </c>
      <c r="H127" s="262">
        <v>4.8518949809779626</v>
      </c>
      <c r="I127" s="262">
        <v>3.6455505937353512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605</v>
      </c>
    </row>
    <row r="128" spans="1:105" ht="12" customHeight="1" x14ac:dyDescent="0.25">
      <c r="A128" s="59" t="s">
        <v>28</v>
      </c>
      <c r="B128" s="230">
        <v>4.350006306321965E-2</v>
      </c>
      <c r="C128" s="230">
        <v>0</v>
      </c>
      <c r="D128" s="230">
        <v>0.1112465834441255</v>
      </c>
      <c r="E128" s="230">
        <v>0.22150025152522629</v>
      </c>
      <c r="F128" s="230">
        <v>0.15251100659430941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607</v>
      </c>
    </row>
    <row r="130" spans="1:105" ht="12" customHeight="1" x14ac:dyDescent="0.25">
      <c r="A130" s="59" t="s">
        <v>159</v>
      </c>
      <c r="B130" s="230">
        <v>8.017312121871048E-2</v>
      </c>
      <c r="C130" s="230">
        <v>4.6061676373961358E-2</v>
      </c>
      <c r="D130" s="230">
        <v>3.8558038084149593E-2</v>
      </c>
      <c r="E130" s="230">
        <v>7.9845624182728961E-2</v>
      </c>
      <c r="F130" s="230">
        <v>0</v>
      </c>
      <c r="G130" s="230">
        <v>0</v>
      </c>
      <c r="H130" s="230">
        <v>9.6257092578666215E-2</v>
      </c>
      <c r="I130" s="230">
        <v>3.874821669696759E-2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608</v>
      </c>
    </row>
    <row r="131" spans="1:105" ht="12" customHeight="1" x14ac:dyDescent="0.25">
      <c r="A131" s="59" t="s">
        <v>32</v>
      </c>
      <c r="B131" s="230">
        <v>3.8518638794175449E-2</v>
      </c>
      <c r="C131" s="230">
        <v>4.4970865724771068E-2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3.9844923674877162</v>
      </c>
      <c r="C132" s="230">
        <v>5.2178037620537276</v>
      </c>
      <c r="D132" s="230">
        <v>4.3984701012771126</v>
      </c>
      <c r="E132" s="230">
        <v>4.2665217995417803</v>
      </c>
      <c r="F132" s="230">
        <v>4.441584091555093</v>
      </c>
      <c r="G132" s="230">
        <v>4.1077241050649933</v>
      </c>
      <c r="H132" s="230">
        <v>4.7556378883992956</v>
      </c>
      <c r="I132" s="230">
        <v>3.6068023770383841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610</v>
      </c>
    </row>
    <row r="133" spans="1:105" ht="12" customHeight="1" x14ac:dyDescent="0.25">
      <c r="A133" s="60" t="s">
        <v>611</v>
      </c>
      <c r="B133" s="262">
        <v>2.9620818029260749</v>
      </c>
      <c r="C133" s="262">
        <v>0.36059208862407538</v>
      </c>
      <c r="D133" s="262">
        <v>2.5865813298136411</v>
      </c>
      <c r="E133" s="262">
        <v>2.6218814536466799</v>
      </c>
      <c r="F133" s="262">
        <v>2.6188418270661562</v>
      </c>
      <c r="G133" s="262">
        <v>2.407556965227398</v>
      </c>
      <c r="H133" s="262">
        <v>0.39724893478145168</v>
      </c>
      <c r="I133" s="262">
        <v>2.318607614212242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612</v>
      </c>
    </row>
    <row r="134" spans="1:105" ht="12" customHeight="1" x14ac:dyDescent="0.25">
      <c r="A134" s="57" t="s">
        <v>613</v>
      </c>
      <c r="B134" s="294">
        <v>3.636934229690159</v>
      </c>
      <c r="C134" s="294">
        <v>2.9050990183480052</v>
      </c>
      <c r="D134" s="294">
        <v>3.6396522946874992</v>
      </c>
      <c r="E134" s="294">
        <v>3.6521350657984328</v>
      </c>
      <c r="F134" s="294">
        <v>3.6738064731614402</v>
      </c>
      <c r="G134" s="294">
        <v>3.3385264492772322</v>
      </c>
      <c r="H134" s="294">
        <v>2.6897390319400292</v>
      </c>
      <c r="I134" s="294">
        <v>3.056122937765041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614</v>
      </c>
    </row>
    <row r="135" spans="1:105" ht="12" customHeight="1" x14ac:dyDescent="0.25">
      <c r="A135" s="60" t="s">
        <v>615</v>
      </c>
      <c r="B135" s="262">
        <v>2.1121654798246321</v>
      </c>
      <c r="C135" s="262">
        <v>2.7203262952247078</v>
      </c>
      <c r="D135" s="262">
        <v>2.2992792694261728</v>
      </c>
      <c r="E135" s="262">
        <v>2.2779784643709009</v>
      </c>
      <c r="F135" s="262">
        <v>2.3111240843997751</v>
      </c>
      <c r="G135" s="262">
        <v>2.1048586274540702</v>
      </c>
      <c r="H135" s="262">
        <v>2.4861827983091809</v>
      </c>
      <c r="I135" s="262">
        <v>1.8680340798892949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617</v>
      </c>
    </row>
    <row r="137" spans="1:105" ht="12" customHeight="1" x14ac:dyDescent="0.25">
      <c r="A137" s="59" t="s">
        <v>159</v>
      </c>
      <c r="B137" s="297">
        <v>4.1270119445287121E-2</v>
      </c>
      <c r="C137" s="297">
        <v>2.3602684705913531E-2</v>
      </c>
      <c r="D137" s="297">
        <v>1.9980873425200451E-2</v>
      </c>
      <c r="E137" s="297">
        <v>4.1847960522087189E-2</v>
      </c>
      <c r="F137" s="297">
        <v>0</v>
      </c>
      <c r="G137" s="297">
        <v>0</v>
      </c>
      <c r="H137" s="297">
        <v>4.9323558882162312E-2</v>
      </c>
      <c r="I137" s="297">
        <v>1.985515972518842E-2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618</v>
      </c>
    </row>
    <row r="138" spans="1:105" ht="12" customHeight="1" x14ac:dyDescent="0.25">
      <c r="A138" s="59" t="s">
        <v>32</v>
      </c>
      <c r="B138" s="297">
        <v>1.9827952307967519E-2</v>
      </c>
      <c r="C138" s="297">
        <v>2.3043737184818849E-2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2.0510674080713769</v>
      </c>
      <c r="C139" s="297">
        <v>2.6736798733339762</v>
      </c>
      <c r="D139" s="297">
        <v>2.2792983960009732</v>
      </c>
      <c r="E139" s="297">
        <v>2.236130503848814</v>
      </c>
      <c r="F139" s="297">
        <v>2.3111240843997751</v>
      </c>
      <c r="G139" s="297">
        <v>2.1048586274540702</v>
      </c>
      <c r="H139" s="297">
        <v>2.4368592394270192</v>
      </c>
      <c r="I139" s="297">
        <v>1.848178920164107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620</v>
      </c>
    </row>
    <row r="140" spans="1:105" ht="12" customHeight="1" x14ac:dyDescent="0.25">
      <c r="A140" s="60" t="s">
        <v>621</v>
      </c>
      <c r="B140" s="262">
        <v>1.5247687498655269</v>
      </c>
      <c r="C140" s="262">
        <v>0.18477272312329721</v>
      </c>
      <c r="D140" s="262">
        <v>1.340373025261326</v>
      </c>
      <c r="E140" s="262">
        <v>1.3741566014275319</v>
      </c>
      <c r="F140" s="262">
        <v>1.362682388761665</v>
      </c>
      <c r="G140" s="262">
        <v>1.233667821823162</v>
      </c>
      <c r="H140" s="262">
        <v>0.20355623363084849</v>
      </c>
      <c r="I140" s="262">
        <v>1.188088857875746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1.5704032078718657</v>
      </c>
      <c r="C141" s="261">
        <f t="shared" si="2"/>
        <v>1.4373214893139148</v>
      </c>
      <c r="D141" s="261">
        <f t="shared" si="2"/>
        <v>1.6234423003037022</v>
      </c>
      <c r="E141" s="261">
        <f t="shared" si="2"/>
        <v>1.6314699734363933</v>
      </c>
      <c r="F141" s="261">
        <f t="shared" si="2"/>
        <v>1.6486921289828134</v>
      </c>
      <c r="G141" s="261">
        <f t="shared" si="2"/>
        <v>1.513176937521534</v>
      </c>
      <c r="H141" s="261">
        <f t="shared" si="2"/>
        <v>1.3573590459237321</v>
      </c>
      <c r="I141" s="261">
        <f t="shared" si="2"/>
        <v>1.2927839725163108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0.24341488997977809</v>
      </c>
      <c r="C142" s="262">
        <v>0.31432024897724642</v>
      </c>
      <c r="D142" s="262">
        <v>0.26608186011229579</v>
      </c>
      <c r="E142" s="262">
        <v>0.26361684513722899</v>
      </c>
      <c r="F142" s="262">
        <v>0.26745258981997871</v>
      </c>
      <c r="G142" s="262">
        <v>0.2435827201652486</v>
      </c>
      <c r="H142" s="262">
        <v>0.2877110894486497</v>
      </c>
      <c r="I142" s="262">
        <v>0.21617642943136359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626</v>
      </c>
    </row>
    <row r="144" spans="1:105" ht="12" customHeight="1" x14ac:dyDescent="0.25">
      <c r="A144" s="59" t="s">
        <v>159</v>
      </c>
      <c r="B144" s="230">
        <v>4.8012146473087906E-3</v>
      </c>
      <c r="C144" s="230">
        <v>2.750472586263048E-3</v>
      </c>
      <c r="D144" s="230">
        <v>2.3122671692562672E-3</v>
      </c>
      <c r="E144" s="230">
        <v>4.8428145835463562E-3</v>
      </c>
      <c r="F144" s="230">
        <v>0</v>
      </c>
      <c r="G144" s="230">
        <v>0</v>
      </c>
      <c r="H144" s="230">
        <v>5.7079209425479902E-3</v>
      </c>
      <c r="I144" s="230">
        <v>2.297719073430939E-3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627</v>
      </c>
    </row>
    <row r="145" spans="1:105" ht="12" customHeight="1" x14ac:dyDescent="0.25">
      <c r="A145" s="59" t="s">
        <v>35</v>
      </c>
      <c r="B145" s="230">
        <v>0.2386136753324693</v>
      </c>
      <c r="C145" s="230">
        <v>0.31156977639098332</v>
      </c>
      <c r="D145" s="230">
        <v>0.26376959294303948</v>
      </c>
      <c r="E145" s="230">
        <v>0.25877403055368259</v>
      </c>
      <c r="F145" s="230">
        <v>0.26745258981997871</v>
      </c>
      <c r="G145" s="230">
        <v>0.2435827201652486</v>
      </c>
      <c r="H145" s="230">
        <v>0.28200316850610169</v>
      </c>
      <c r="I145" s="230">
        <v>0.21387871035793271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628</v>
      </c>
    </row>
    <row r="146" spans="1:105" ht="12" customHeight="1" x14ac:dyDescent="0.25">
      <c r="A146" s="60" t="s">
        <v>629</v>
      </c>
      <c r="B146" s="262">
        <v>1.149602302198133</v>
      </c>
      <c r="C146" s="262">
        <v>1.101469269886185</v>
      </c>
      <c r="D146" s="262">
        <v>1.2022470737777271</v>
      </c>
      <c r="E146" s="262">
        <v>1.208830190348404</v>
      </c>
      <c r="F146" s="262">
        <v>1.223544443327669</v>
      </c>
      <c r="G146" s="262">
        <v>1.1268292069653061</v>
      </c>
      <c r="H146" s="262">
        <v>1.0460916090569341</v>
      </c>
      <c r="I146" s="262">
        <v>0.93911711402490228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630</v>
      </c>
    </row>
    <row r="147" spans="1:105" ht="12" customHeight="1" x14ac:dyDescent="0.25">
      <c r="A147" s="64" t="s">
        <v>28</v>
      </c>
      <c r="B147" s="229">
        <v>5.7777267742429453E-3</v>
      </c>
      <c r="C147" s="229">
        <v>0</v>
      </c>
      <c r="D147" s="229">
        <v>1.451603046581067E-2</v>
      </c>
      <c r="E147" s="229">
        <v>2.8555449845312719E-2</v>
      </c>
      <c r="F147" s="229">
        <v>1.9343761589434731E-2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633</v>
      </c>
    </row>
    <row r="150" spans="1:105" ht="12" customHeight="1" x14ac:dyDescent="0.25">
      <c r="A150" s="64" t="s">
        <v>159</v>
      </c>
      <c r="B150" s="229">
        <v>1.064868316091319E-2</v>
      </c>
      <c r="C150" s="229">
        <v>3.9988302956167482E-3</v>
      </c>
      <c r="D150" s="229">
        <v>5.031252540106299E-3</v>
      </c>
      <c r="E150" s="229">
        <v>1.02935671676108E-2</v>
      </c>
      <c r="F150" s="229">
        <v>0</v>
      </c>
      <c r="G150" s="229">
        <v>0</v>
      </c>
      <c r="H150" s="229">
        <v>8.0365867085012387E-3</v>
      </c>
      <c r="I150" s="229">
        <v>3.9641195994982413E-3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634</v>
      </c>
    </row>
    <row r="151" spans="1:105" ht="12" customHeight="1" x14ac:dyDescent="0.25">
      <c r="A151" s="64" t="s">
        <v>32</v>
      </c>
      <c r="B151" s="229">
        <v>5.116088460494027E-3</v>
      </c>
      <c r="C151" s="229">
        <v>3.9041319039353432E-3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0.52922470939738708</v>
      </c>
      <c r="C153" s="229">
        <v>0.45298203198002851</v>
      </c>
      <c r="D153" s="229">
        <v>0.57393516291818758</v>
      </c>
      <c r="E153" s="229">
        <v>0.55003300638181596</v>
      </c>
      <c r="F153" s="229">
        <v>0.56334913567919187</v>
      </c>
      <c r="G153" s="229">
        <v>0.48104484039570777</v>
      </c>
      <c r="H153" s="229">
        <v>0.39705226098658719</v>
      </c>
      <c r="I153" s="229">
        <v>0.36899236179438533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0.5988350944050953</v>
      </c>
      <c r="C156" s="229">
        <v>0.64058427570660481</v>
      </c>
      <c r="D156" s="229">
        <v>0.60876462785362229</v>
      </c>
      <c r="E156" s="229">
        <v>0.61994816695366484</v>
      </c>
      <c r="F156" s="229">
        <v>0.6408515460590426</v>
      </c>
      <c r="G156" s="229">
        <v>0.64578436656959837</v>
      </c>
      <c r="H156" s="229">
        <v>0.64100276136184575</v>
      </c>
      <c r="I156" s="229">
        <v>0.56616063263101879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0.1773860156939546</v>
      </c>
      <c r="C157" s="263">
        <v>2.1531970450483169E-2</v>
      </c>
      <c r="D157" s="263">
        <v>0.15511336641367929</v>
      </c>
      <c r="E157" s="263">
        <v>0.1590229379507605</v>
      </c>
      <c r="F157" s="263">
        <v>0.15769509583516569</v>
      </c>
      <c r="G157" s="263">
        <v>0.14276501039097941</v>
      </c>
      <c r="H157" s="263">
        <v>2.355634741814833E-2</v>
      </c>
      <c r="I157" s="263">
        <v>0.13749042906004499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1.0000000000000002</v>
      </c>
      <c r="C162" s="232">
        <f t="shared" si="3"/>
        <v>1</v>
      </c>
      <c r="D162" s="232">
        <f t="shared" si="3"/>
        <v>0.99999999999999967</v>
      </c>
      <c r="E162" s="232">
        <f t="shared" si="3"/>
        <v>1</v>
      </c>
      <c r="F162" s="232">
        <f t="shared" si="3"/>
        <v>0.99999999999999956</v>
      </c>
      <c r="G162" s="232">
        <f t="shared" si="3"/>
        <v>1</v>
      </c>
      <c r="H162" s="232">
        <f t="shared" si="3"/>
        <v>0.99999999999999989</v>
      </c>
      <c r="I162" s="232">
        <f t="shared" si="3"/>
        <v>1</v>
      </c>
      <c r="J162" s="232">
        <f t="shared" si="3"/>
        <v>1</v>
      </c>
      <c r="K162" s="232">
        <f t="shared" si="3"/>
        <v>0.99999999999999989</v>
      </c>
      <c r="L162" s="232">
        <f t="shared" si="3"/>
        <v>1.0000000000000004</v>
      </c>
      <c r="M162" s="232">
        <f t="shared" si="3"/>
        <v>1.0000000000000002</v>
      </c>
      <c r="N162" s="232">
        <f t="shared" si="3"/>
        <v>1.0000000000000002</v>
      </c>
      <c r="O162" s="232">
        <f t="shared" si="3"/>
        <v>1</v>
      </c>
      <c r="P162" s="232">
        <f t="shared" si="3"/>
        <v>0.99999999999999978</v>
      </c>
      <c r="Q162" s="232">
        <f t="shared" si="3"/>
        <v>1</v>
      </c>
      <c r="R162" s="232">
        <f t="shared" si="3"/>
        <v>0.99999999999999967</v>
      </c>
      <c r="S162" s="232">
        <f t="shared" si="3"/>
        <v>1</v>
      </c>
      <c r="T162" s="232">
        <f t="shared" si="3"/>
        <v>1</v>
      </c>
      <c r="U162" s="232">
        <f t="shared" si="3"/>
        <v>1.0000000000000004</v>
      </c>
      <c r="V162" s="232">
        <f t="shared" si="3"/>
        <v>1</v>
      </c>
      <c r="W162" s="232">
        <f t="shared" si="3"/>
        <v>1</v>
      </c>
      <c r="X162" s="232">
        <f t="shared" si="3"/>
        <v>1</v>
      </c>
      <c r="Y162" s="232">
        <f t="shared" si="3"/>
        <v>1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1.4999999999959846E-3</v>
      </c>
      <c r="C163" s="299">
        <f t="shared" si="4"/>
        <v>1.4999999999949197E-3</v>
      </c>
      <c r="D163" s="299">
        <f t="shared" si="4"/>
        <v>1.4999999999966364E-3</v>
      </c>
      <c r="E163" s="299">
        <f t="shared" si="4"/>
        <v>1.4999999999971011E-3</v>
      </c>
      <c r="F163" s="299">
        <f t="shared" si="4"/>
        <v>1.4999999999960548E-3</v>
      </c>
      <c r="G163" s="299">
        <f t="shared" si="4"/>
        <v>1.4999999999960139E-3</v>
      </c>
      <c r="H163" s="299">
        <f t="shared" si="4"/>
        <v>1.4999999999957515E-3</v>
      </c>
      <c r="I163" s="299">
        <f t="shared" si="4"/>
        <v>1.4999999999975263E-3</v>
      </c>
      <c r="J163" s="299">
        <f t="shared" si="4"/>
        <v>1.4999999999975753E-3</v>
      </c>
      <c r="K163" s="299">
        <f t="shared" si="4"/>
        <v>1.4999999999967852E-3</v>
      </c>
      <c r="L163" s="299">
        <f t="shared" si="4"/>
        <v>1.4999999999944082E-3</v>
      </c>
      <c r="M163" s="299">
        <f t="shared" si="4"/>
        <v>1.499999999992549E-3</v>
      </c>
      <c r="N163" s="299">
        <f t="shared" si="4"/>
        <v>1.4999999999953995E-3</v>
      </c>
      <c r="O163" s="299">
        <f t="shared" si="4"/>
        <v>1.4999999999879793E-3</v>
      </c>
      <c r="P163" s="299">
        <f t="shared" si="4"/>
        <v>1.4999999999800275E-3</v>
      </c>
      <c r="Q163" s="299">
        <f t="shared" si="4"/>
        <v>1.5000000000012913E-3</v>
      </c>
      <c r="R163" s="299">
        <f t="shared" si="4"/>
        <v>1.500000000001117E-3</v>
      </c>
      <c r="S163" s="299">
        <f t="shared" si="4"/>
        <v>1.5000000000035256E-3</v>
      </c>
      <c r="T163" s="299">
        <f t="shared" si="4"/>
        <v>1.5000000000046311E-3</v>
      </c>
      <c r="U163" s="299">
        <f t="shared" si="4"/>
        <v>1.5000000000038962E-3</v>
      </c>
      <c r="V163" s="299">
        <f t="shared" si="4"/>
        <v>1.5000000000049249E-3</v>
      </c>
      <c r="W163" s="299">
        <f t="shared" si="4"/>
        <v>1.5000000000012302E-3</v>
      </c>
      <c r="X163" s="299">
        <f t="shared" si="4"/>
        <v>1.5000000000011989E-3</v>
      </c>
      <c r="Y163" s="299">
        <f t="shared" si="4"/>
        <v>1.5000000000000996E-3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7.4999999999799229E-4</v>
      </c>
      <c r="C164" s="233">
        <f t="shared" si="5"/>
        <v>7.4999999999745984E-4</v>
      </c>
      <c r="D164" s="233">
        <f t="shared" si="5"/>
        <v>7.499999999983182E-4</v>
      </c>
      <c r="E164" s="233">
        <f t="shared" si="5"/>
        <v>7.4999999999855076E-4</v>
      </c>
      <c r="F164" s="233">
        <f t="shared" si="5"/>
        <v>7.4999999999802742E-4</v>
      </c>
      <c r="G164" s="233">
        <f t="shared" si="5"/>
        <v>7.4999999999800725E-4</v>
      </c>
      <c r="H164" s="233">
        <f t="shared" si="5"/>
        <v>7.4999999999787563E-4</v>
      </c>
      <c r="I164" s="233">
        <f t="shared" si="5"/>
        <v>7.4999999999876316E-4</v>
      </c>
      <c r="J164" s="233">
        <f t="shared" si="5"/>
        <v>7.4999999999878799E-4</v>
      </c>
      <c r="K164" s="233">
        <f t="shared" si="5"/>
        <v>7.4999999999839279E-4</v>
      </c>
      <c r="L164" s="233">
        <f t="shared" si="5"/>
        <v>7.4999999999720375E-4</v>
      </c>
      <c r="M164" s="233">
        <f t="shared" si="5"/>
        <v>7.4999999999627448E-4</v>
      </c>
      <c r="N164" s="233">
        <f t="shared" si="5"/>
        <v>7.4999999999769999E-4</v>
      </c>
      <c r="O164" s="233">
        <f t="shared" si="5"/>
        <v>7.4999999999398974E-4</v>
      </c>
      <c r="P164" s="233">
        <f t="shared" si="5"/>
        <v>7.4999999999001375E-4</v>
      </c>
      <c r="Q164" s="233">
        <f t="shared" si="5"/>
        <v>7.5000000000064598E-4</v>
      </c>
      <c r="R164" s="233">
        <f t="shared" si="5"/>
        <v>7.500000000005586E-4</v>
      </c>
      <c r="S164" s="233">
        <f t="shared" si="5"/>
        <v>7.5000000000176325E-4</v>
      </c>
      <c r="T164" s="233">
        <f t="shared" si="5"/>
        <v>7.5000000000231587E-4</v>
      </c>
      <c r="U164" s="233">
        <f t="shared" si="5"/>
        <v>7.5000000000194822E-4</v>
      </c>
      <c r="V164" s="233">
        <f t="shared" si="5"/>
        <v>7.5000000000246267E-4</v>
      </c>
      <c r="W164" s="233">
        <f t="shared" si="5"/>
        <v>7.5000000000061498E-4</v>
      </c>
      <c r="X164" s="233">
        <f t="shared" si="5"/>
        <v>7.5000000000059958E-4</v>
      </c>
      <c r="Y164" s="233">
        <f t="shared" si="5"/>
        <v>7.5000000000004978E-4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1.899999999994913E-2</v>
      </c>
      <c r="C165" s="233">
        <f t="shared" si="6"/>
        <v>1.8999999999935634E-2</v>
      </c>
      <c r="D165" s="233">
        <f t="shared" si="6"/>
        <v>1.8999999999957384E-2</v>
      </c>
      <c r="E165" s="233">
        <f t="shared" si="6"/>
        <v>1.8999999999963272E-2</v>
      </c>
      <c r="F165" s="233">
        <f t="shared" si="6"/>
        <v>1.8999999999950008E-2</v>
      </c>
      <c r="G165" s="233">
        <f t="shared" si="6"/>
        <v>1.8999999999949491E-2</v>
      </c>
      <c r="H165" s="233">
        <f t="shared" si="6"/>
        <v>1.8999999999946164E-2</v>
      </c>
      <c r="I165" s="233">
        <f t="shared" si="6"/>
        <v>1.8999999999968657E-2</v>
      </c>
      <c r="J165" s="233">
        <f t="shared" si="6"/>
        <v>1.8999999999969274E-2</v>
      </c>
      <c r="K165" s="233">
        <f t="shared" si="6"/>
        <v>1.8999999999959272E-2</v>
      </c>
      <c r="L165" s="233">
        <f t="shared" si="6"/>
        <v>1.8999999999929153E-2</v>
      </c>
      <c r="M165" s="233">
        <f t="shared" si="6"/>
        <v>1.8999999999905613E-2</v>
      </c>
      <c r="N165" s="233">
        <f t="shared" si="6"/>
        <v>1.899999999994172E-2</v>
      </c>
      <c r="O165" s="233">
        <f t="shared" si="6"/>
        <v>1.8999999999847736E-2</v>
      </c>
      <c r="P165" s="233">
        <f t="shared" si="6"/>
        <v>1.899999999974699E-2</v>
      </c>
      <c r="Q165" s="233">
        <f t="shared" si="6"/>
        <v>1.9000000000016348E-2</v>
      </c>
      <c r="R165" s="233">
        <f t="shared" si="6"/>
        <v>1.9000000000014124E-2</v>
      </c>
      <c r="S165" s="233">
        <f t="shared" si="6"/>
        <v>1.9000000000044655E-2</v>
      </c>
      <c r="T165" s="233">
        <f t="shared" si="6"/>
        <v>1.9000000000058651E-2</v>
      </c>
      <c r="U165" s="233">
        <f t="shared" si="6"/>
        <v>1.9000000000049339E-2</v>
      </c>
      <c r="V165" s="233">
        <f t="shared" si="6"/>
        <v>1.9000000000062366E-2</v>
      </c>
      <c r="W165" s="233">
        <f t="shared" si="6"/>
        <v>1.900000000001557E-2</v>
      </c>
      <c r="X165" s="233">
        <f t="shared" si="6"/>
        <v>1.9000000000015175E-2</v>
      </c>
      <c r="Y165" s="233">
        <f t="shared" si="6"/>
        <v>1.9000000000001252E-2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4.999999999986633E-4</v>
      </c>
      <c r="C166" s="233">
        <f t="shared" si="7"/>
        <v>4.9999999999830811E-4</v>
      </c>
      <c r="D166" s="233">
        <f t="shared" si="7"/>
        <v>4.9999999999888057E-4</v>
      </c>
      <c r="E166" s="233">
        <f t="shared" si="7"/>
        <v>4.9999999999903561E-4</v>
      </c>
      <c r="F166" s="233">
        <f t="shared" si="7"/>
        <v>4.9999999999868661E-4</v>
      </c>
      <c r="G166" s="233">
        <f t="shared" si="7"/>
        <v>4.9999999999867306E-4</v>
      </c>
      <c r="H166" s="233">
        <f t="shared" si="7"/>
        <v>4.9999999999858534E-4</v>
      </c>
      <c r="I166" s="233">
        <f t="shared" si="7"/>
        <v>4.9999999999917732E-4</v>
      </c>
      <c r="J166" s="233">
        <f t="shared" si="7"/>
        <v>4.9999999999919358E-4</v>
      </c>
      <c r="K166" s="233">
        <f t="shared" si="7"/>
        <v>4.9999999999893001E-4</v>
      </c>
      <c r="L166" s="233">
        <f t="shared" si="7"/>
        <v>4.9999999999813768E-4</v>
      </c>
      <c r="M166" s="233">
        <f t="shared" si="7"/>
        <v>4.9999999999751805E-4</v>
      </c>
      <c r="N166" s="233">
        <f t="shared" si="7"/>
        <v>4.9999999999846836E-4</v>
      </c>
      <c r="O166" s="233">
        <f t="shared" si="7"/>
        <v>4.9999999999599475E-4</v>
      </c>
      <c r="P166" s="233">
        <f t="shared" si="7"/>
        <v>4.9999999999334398E-4</v>
      </c>
      <c r="Q166" s="233">
        <f t="shared" si="7"/>
        <v>5.0000000000043228E-4</v>
      </c>
      <c r="R166" s="233">
        <f t="shared" si="7"/>
        <v>5.0000000000037406E-4</v>
      </c>
      <c r="S166" s="233">
        <f t="shared" si="7"/>
        <v>5.0000000000117713E-4</v>
      </c>
      <c r="T166" s="233">
        <f t="shared" si="7"/>
        <v>5.0000000000154543E-4</v>
      </c>
      <c r="U166" s="233">
        <f t="shared" si="7"/>
        <v>5.0000000000130051E-4</v>
      </c>
      <c r="V166" s="233">
        <f t="shared" si="7"/>
        <v>5.0000000000164344E-4</v>
      </c>
      <c r="W166" s="233">
        <f t="shared" si="7"/>
        <v>5.0000000000041168E-4</v>
      </c>
      <c r="X166" s="233">
        <f t="shared" si="7"/>
        <v>5.0000000000040127E-4</v>
      </c>
      <c r="Y166" s="233">
        <f t="shared" si="7"/>
        <v>5.0000000000003503E-4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2.2414147871630385E-3</v>
      </c>
      <c r="C167" s="300">
        <f t="shared" si="8"/>
        <v>1.9975287873546664E-3</v>
      </c>
      <c r="D167" s="300">
        <f t="shared" si="8"/>
        <v>2.1821728890900611E-3</v>
      </c>
      <c r="E167" s="300">
        <f t="shared" si="8"/>
        <v>2.1794270782192083E-3</v>
      </c>
      <c r="F167" s="300">
        <f t="shared" si="8"/>
        <v>2.1711012354988812E-3</v>
      </c>
      <c r="G167" s="300">
        <f t="shared" si="8"/>
        <v>2.1531590820422198E-3</v>
      </c>
      <c r="H167" s="300">
        <f t="shared" si="8"/>
        <v>1.9666031702359099E-3</v>
      </c>
      <c r="I167" s="300">
        <f t="shared" si="8"/>
        <v>2.2804057150004565E-3</v>
      </c>
      <c r="J167" s="300">
        <f t="shared" si="8"/>
        <v>2.2676224286988169E-3</v>
      </c>
      <c r="K167" s="300">
        <f t="shared" si="8"/>
        <v>2.1753637687548831E-3</v>
      </c>
      <c r="L167" s="300">
        <f t="shared" si="8"/>
        <v>2.1899180112076649E-3</v>
      </c>
      <c r="M167" s="300">
        <f t="shared" si="8"/>
        <v>2.2257579777380998E-3</v>
      </c>
      <c r="N167" s="300">
        <f t="shared" si="8"/>
        <v>2.0539680962872002E-3</v>
      </c>
      <c r="O167" s="300">
        <f t="shared" si="8"/>
        <v>2.1035174027113253E-3</v>
      </c>
      <c r="P167" s="300">
        <f t="shared" si="8"/>
        <v>2.3920133703070612E-3</v>
      </c>
      <c r="Q167" s="300">
        <f t="shared" si="8"/>
        <v>2.7414444044850769E-3</v>
      </c>
      <c r="R167" s="300">
        <f t="shared" si="8"/>
        <v>2.7557452541044302E-3</v>
      </c>
      <c r="S167" s="300">
        <f t="shared" si="8"/>
        <v>2.8943292527115866E-3</v>
      </c>
      <c r="T167" s="300">
        <f t="shared" si="8"/>
        <v>2.8369890112980144E-3</v>
      </c>
      <c r="U167" s="300">
        <f t="shared" si="8"/>
        <v>2.9144534323033155E-3</v>
      </c>
      <c r="V167" s="300">
        <f t="shared" si="8"/>
        <v>3.1311155750072981E-3</v>
      </c>
      <c r="W167" s="300">
        <f t="shared" si="8"/>
        <v>3.1810750269261516E-3</v>
      </c>
      <c r="X167" s="300">
        <f t="shared" si="8"/>
        <v>4.6181444283010667E-3</v>
      </c>
      <c r="Y167" s="300">
        <f t="shared" si="8"/>
        <v>6.4212387823604057E-3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0.59422328183394102</v>
      </c>
      <c r="C168" s="301">
        <f t="shared" si="9"/>
        <v>0.63573142733208166</v>
      </c>
      <c r="D168" s="301">
        <f t="shared" si="9"/>
        <v>0.60444378409891952</v>
      </c>
      <c r="E168" s="301">
        <f t="shared" si="9"/>
        <v>0.60491414150109035</v>
      </c>
      <c r="F168" s="301">
        <f t="shared" si="9"/>
        <v>0.60634035835909705</v>
      </c>
      <c r="G168" s="301">
        <f t="shared" si="9"/>
        <v>0.60941384924622422</v>
      </c>
      <c r="H168" s="301">
        <f t="shared" si="9"/>
        <v>0.6413708769386488</v>
      </c>
      <c r="I168" s="301">
        <f t="shared" si="9"/>
        <v>0.58761650102045626</v>
      </c>
      <c r="J168" s="301">
        <f t="shared" si="9"/>
        <v>0.58980627796392648</v>
      </c>
      <c r="K168" s="301">
        <f t="shared" si="9"/>
        <v>0.60561018641233366</v>
      </c>
      <c r="L168" s="301">
        <f t="shared" si="9"/>
        <v>0.60311704468020721</v>
      </c>
      <c r="M168" s="301">
        <f t="shared" si="9"/>
        <v>0.59697765841357042</v>
      </c>
      <c r="N168" s="301">
        <f t="shared" si="9"/>
        <v>0.62640526510606798</v>
      </c>
      <c r="O168" s="301">
        <f t="shared" si="9"/>
        <v>0.61791746891572297</v>
      </c>
      <c r="P168" s="301">
        <f t="shared" si="9"/>
        <v>0.56849810966668846</v>
      </c>
      <c r="Q168" s="301">
        <f t="shared" si="9"/>
        <v>0.50864057351168601</v>
      </c>
      <c r="R168" s="301">
        <f t="shared" si="9"/>
        <v>0.5061908379718929</v>
      </c>
      <c r="S168" s="301">
        <f t="shared" si="9"/>
        <v>0.51137881582825151</v>
      </c>
      <c r="T168" s="301">
        <f t="shared" si="9"/>
        <v>0.50848558594936788</v>
      </c>
      <c r="U168" s="301">
        <f t="shared" si="9"/>
        <v>0.49946945482591093</v>
      </c>
      <c r="V168" s="301">
        <f t="shared" si="9"/>
        <v>0.49308093670483982</v>
      </c>
      <c r="W168" s="301">
        <f t="shared" si="9"/>
        <v>0.49242177172489904</v>
      </c>
      <c r="X168" s="301">
        <f t="shared" si="9"/>
        <v>0.48212328429087137</v>
      </c>
      <c r="Y168" s="301">
        <f t="shared" si="9"/>
        <v>0.46434872298411989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0.38178530337895444</v>
      </c>
      <c r="C169" s="235">
        <f t="shared" si="10"/>
        <v>0.34052104388063725</v>
      </c>
      <c r="D169" s="235">
        <f t="shared" si="10"/>
        <v>0.37162404301203888</v>
      </c>
      <c r="E169" s="235">
        <f t="shared" si="10"/>
        <v>0.37115643142073251</v>
      </c>
      <c r="F169" s="235">
        <f t="shared" si="10"/>
        <v>0.36973854040546089</v>
      </c>
      <c r="G169" s="235">
        <f t="shared" si="10"/>
        <v>0.36668299167179147</v>
      </c>
      <c r="H169" s="235">
        <f t="shared" si="10"/>
        <v>0.33491251989117676</v>
      </c>
      <c r="I169" s="235">
        <f t="shared" si="10"/>
        <v>0.38835309326457912</v>
      </c>
      <c r="J169" s="235">
        <f t="shared" si="10"/>
        <v>0.38617609960740995</v>
      </c>
      <c r="K169" s="235">
        <f t="shared" si="10"/>
        <v>0.37046444981895799</v>
      </c>
      <c r="L169" s="235">
        <f t="shared" si="10"/>
        <v>0.37294303730866663</v>
      </c>
      <c r="M169" s="235">
        <f t="shared" si="10"/>
        <v>0.37904658360879973</v>
      </c>
      <c r="N169" s="235">
        <f t="shared" si="10"/>
        <v>0.34979076679771165</v>
      </c>
      <c r="O169" s="235">
        <f t="shared" si="10"/>
        <v>0.35822901368173998</v>
      </c>
      <c r="P169" s="235">
        <f t="shared" si="10"/>
        <v>0.40735987696329395</v>
      </c>
      <c r="Q169" s="235">
        <f t="shared" si="10"/>
        <v>0.4668679820838102</v>
      </c>
      <c r="R169" s="235">
        <f t="shared" si="10"/>
        <v>0.46930341677398613</v>
      </c>
      <c r="S169" s="235">
        <f t="shared" si="10"/>
        <v>0.46397685491898571</v>
      </c>
      <c r="T169" s="235">
        <f t="shared" si="10"/>
        <v>0.46692742503926704</v>
      </c>
      <c r="U169" s="235">
        <f t="shared" si="10"/>
        <v>0.47586609174172956</v>
      </c>
      <c r="V169" s="235">
        <f t="shared" si="10"/>
        <v>0.48203794772008152</v>
      </c>
      <c r="W169" s="235">
        <f t="shared" si="10"/>
        <v>0.48264715324815693</v>
      </c>
      <c r="X169" s="235">
        <f t="shared" si="10"/>
        <v>0.49150857128081021</v>
      </c>
      <c r="Y169" s="235">
        <f t="shared" si="10"/>
        <v>0.50748003823351839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0.99999999999999978</v>
      </c>
      <c r="C171" s="232">
        <f t="shared" si="11"/>
        <v>1</v>
      </c>
      <c r="D171" s="232">
        <f t="shared" si="11"/>
        <v>1.0000000000000002</v>
      </c>
      <c r="E171" s="232">
        <f t="shared" si="11"/>
        <v>0.99999999999999989</v>
      </c>
      <c r="F171" s="232">
        <f t="shared" si="11"/>
        <v>0.99999999999999989</v>
      </c>
      <c r="G171" s="232">
        <f t="shared" si="11"/>
        <v>1.0000000000000002</v>
      </c>
      <c r="H171" s="232">
        <f t="shared" si="11"/>
        <v>0.99999999999999989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1.1562807699744466E-3</v>
      </c>
      <c r="C172" s="299">
        <f t="shared" si="12"/>
        <v>1.1562807699772579E-3</v>
      </c>
      <c r="D172" s="299">
        <f t="shared" si="12"/>
        <v>1.1562807699718168E-3</v>
      </c>
      <c r="E172" s="299">
        <f t="shared" si="12"/>
        <v>1.1562807699711122E-3</v>
      </c>
      <c r="F172" s="299">
        <f t="shared" si="12"/>
        <v>1.1562807699731768E-3</v>
      </c>
      <c r="G172" s="299">
        <f t="shared" si="12"/>
        <v>1.1562807699740177E-3</v>
      </c>
      <c r="H172" s="299">
        <f t="shared" si="12"/>
        <v>1.1562807699747955E-3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5.3735398516387232E-4</v>
      </c>
      <c r="C173" s="233">
        <f t="shared" si="13"/>
        <v>5.37353985165179E-4</v>
      </c>
      <c r="D173" s="233">
        <f t="shared" si="13"/>
        <v>5.3735398516265042E-4</v>
      </c>
      <c r="E173" s="233">
        <f t="shared" si="13"/>
        <v>5.3735398516232288E-4</v>
      </c>
      <c r="F173" s="233">
        <f t="shared" si="13"/>
        <v>5.373539851632824E-4</v>
      </c>
      <c r="G173" s="233">
        <f t="shared" si="13"/>
        <v>5.3735398516367304E-4</v>
      </c>
      <c r="H173" s="233">
        <f t="shared" si="13"/>
        <v>5.3735398516403451E-4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1.5757905007747961E-2</v>
      </c>
      <c r="C174" s="233">
        <f t="shared" si="14"/>
        <v>1.5757905007786274E-2</v>
      </c>
      <c r="D174" s="233">
        <f t="shared" si="14"/>
        <v>1.5757905007712132E-2</v>
      </c>
      <c r="E174" s="233">
        <f t="shared" si="14"/>
        <v>1.5757905007702529E-2</v>
      </c>
      <c r="F174" s="233">
        <f t="shared" si="14"/>
        <v>1.5757905007730659E-2</v>
      </c>
      <c r="G174" s="233">
        <f t="shared" si="14"/>
        <v>1.5757905007742115E-2</v>
      </c>
      <c r="H174" s="233">
        <f t="shared" si="14"/>
        <v>1.5757905007752721E-2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3.8542692332481539E-4</v>
      </c>
      <c r="C175" s="233">
        <f t="shared" si="15"/>
        <v>3.854269233257523E-4</v>
      </c>
      <c r="D175" s="233">
        <f t="shared" si="15"/>
        <v>3.8542692332393886E-4</v>
      </c>
      <c r="E175" s="233">
        <f t="shared" si="15"/>
        <v>3.8542692332370392E-4</v>
      </c>
      <c r="F175" s="233">
        <f t="shared" si="15"/>
        <v>3.8542692332439228E-4</v>
      </c>
      <c r="G175" s="233">
        <f t="shared" si="15"/>
        <v>3.8542692332467233E-4</v>
      </c>
      <c r="H175" s="233">
        <f t="shared" si="15"/>
        <v>3.8542692332493167E-4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1.9745250217212476E-3</v>
      </c>
      <c r="C176" s="300">
        <f t="shared" si="16"/>
        <v>3.4589512896263061E-3</v>
      </c>
      <c r="D176" s="300">
        <f t="shared" si="16"/>
        <v>2.0741737515884962E-3</v>
      </c>
      <c r="E176" s="300">
        <f t="shared" si="16"/>
        <v>2.067553003991314E-3</v>
      </c>
      <c r="F176" s="300">
        <f t="shared" si="16"/>
        <v>2.0786909343938659E-3</v>
      </c>
      <c r="G176" s="300">
        <f t="shared" si="16"/>
        <v>2.0651916335424269E-3</v>
      </c>
      <c r="H176" s="300">
        <f t="shared" si="16"/>
        <v>3.3459750430254493E-3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0.8403807365610455</v>
      </c>
      <c r="C177" s="301">
        <f t="shared" si="17"/>
        <v>0.73595753801595509</v>
      </c>
      <c r="D177" s="301">
        <f t="shared" si="17"/>
        <v>0.83290755651118031</v>
      </c>
      <c r="E177" s="301">
        <f t="shared" si="17"/>
        <v>0.83329581687036247</v>
      </c>
      <c r="F177" s="301">
        <f t="shared" si="17"/>
        <v>0.83241960088310629</v>
      </c>
      <c r="G177" s="301">
        <f t="shared" si="17"/>
        <v>0.83299648864616749</v>
      </c>
      <c r="H177" s="301">
        <f t="shared" si="17"/>
        <v>0.74269869109416742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0.1058513232821206</v>
      </c>
      <c r="C178" s="301">
        <f t="shared" si="18"/>
        <v>0.18558036805294792</v>
      </c>
      <c r="D178" s="301">
        <f t="shared" si="18"/>
        <v>0.11117226611513314</v>
      </c>
      <c r="E178" s="301">
        <f t="shared" si="18"/>
        <v>0.11081740504662749</v>
      </c>
      <c r="F178" s="301">
        <f t="shared" si="18"/>
        <v>0.11141437960661114</v>
      </c>
      <c r="G178" s="301">
        <f t="shared" si="18"/>
        <v>0.11069083951481554</v>
      </c>
      <c r="H178" s="301">
        <f t="shared" si="18"/>
        <v>0.17933870179050343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6.1473619513130302E-2</v>
      </c>
      <c r="C179" s="302">
        <f t="shared" si="19"/>
        <v>0.1737769184125752</v>
      </c>
      <c r="D179" s="302">
        <f t="shared" si="19"/>
        <v>7.0230908371867601E-2</v>
      </c>
      <c r="E179" s="302">
        <f t="shared" si="19"/>
        <v>6.9121118914175772E-2</v>
      </c>
      <c r="F179" s="302">
        <f t="shared" si="19"/>
        <v>7.0088737100982013E-2</v>
      </c>
      <c r="G179" s="302">
        <f t="shared" si="19"/>
        <v>6.9787845647691013E-2</v>
      </c>
      <c r="H179" s="302">
        <f t="shared" si="19"/>
        <v>0.16576656328664627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4.4377703768990293E-2</v>
      </c>
      <c r="C180" s="302">
        <f t="shared" si="20"/>
        <v>1.1803449640372726E-2</v>
      </c>
      <c r="D180" s="302">
        <f t="shared" si="20"/>
        <v>4.0941357743265537E-2</v>
      </c>
      <c r="E180" s="302">
        <f t="shared" si="20"/>
        <v>4.1696286132451736E-2</v>
      </c>
      <c r="F180" s="302">
        <f t="shared" si="20"/>
        <v>4.1325642505629111E-2</v>
      </c>
      <c r="G180" s="302">
        <f t="shared" si="20"/>
        <v>4.0902993867124524E-2</v>
      </c>
      <c r="H180" s="302">
        <f t="shared" si="20"/>
        <v>1.3572138503857165E-2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3.3956448448901222E-2</v>
      </c>
      <c r="C181" s="301">
        <f t="shared" si="21"/>
        <v>5.7166175955216329E-2</v>
      </c>
      <c r="D181" s="301">
        <f t="shared" si="21"/>
        <v>3.6009036935927607E-2</v>
      </c>
      <c r="E181" s="301">
        <f t="shared" si="21"/>
        <v>3.5982258392858943E-2</v>
      </c>
      <c r="F181" s="301">
        <f t="shared" si="21"/>
        <v>3.6250361889697207E-2</v>
      </c>
      <c r="G181" s="301">
        <f t="shared" si="21"/>
        <v>3.6410513519270278E-2</v>
      </c>
      <c r="H181" s="301">
        <f t="shared" si="21"/>
        <v>5.6779665386087093E-2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7.4700042314872813E-3</v>
      </c>
      <c r="C182" s="302">
        <f t="shared" si="22"/>
        <v>1.208577514233483E-2</v>
      </c>
      <c r="D182" s="302">
        <f t="shared" si="22"/>
        <v>8.1579718046845568E-3</v>
      </c>
      <c r="E182" s="302">
        <f t="shared" si="22"/>
        <v>8.0547702277089066E-3</v>
      </c>
      <c r="F182" s="302">
        <f t="shared" si="22"/>
        <v>8.1237651714301147E-3</v>
      </c>
      <c r="G182" s="302">
        <f t="shared" si="22"/>
        <v>8.1417635054669632E-3</v>
      </c>
      <c r="H182" s="302">
        <f t="shared" si="22"/>
        <v>1.1936397820853479E-2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2.1042757974758079E-2</v>
      </c>
      <c r="C183" s="302">
        <f t="shared" si="23"/>
        <v>4.4252485481041784E-2</v>
      </c>
      <c r="D183" s="302">
        <f t="shared" si="23"/>
        <v>2.3095346461813833E-2</v>
      </c>
      <c r="E183" s="302">
        <f t="shared" si="23"/>
        <v>2.3068567918753027E-2</v>
      </c>
      <c r="F183" s="302">
        <f t="shared" si="23"/>
        <v>2.3336671415568239E-2</v>
      </c>
      <c r="G183" s="302">
        <f t="shared" si="23"/>
        <v>2.3496823045131916E-2</v>
      </c>
      <c r="H183" s="302">
        <f t="shared" si="23"/>
        <v>4.3865974911940046E-2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5.4436862426558673E-3</v>
      </c>
      <c r="C184" s="303">
        <f t="shared" si="24"/>
        <v>8.2791533183971156E-4</v>
      </c>
      <c r="D184" s="303">
        <f t="shared" si="24"/>
        <v>4.7557186694292229E-3</v>
      </c>
      <c r="E184" s="303">
        <f t="shared" si="24"/>
        <v>4.8589202463970088E-3</v>
      </c>
      <c r="F184" s="303">
        <f t="shared" si="24"/>
        <v>4.7899253026988543E-3</v>
      </c>
      <c r="G184" s="303">
        <f t="shared" si="24"/>
        <v>4.7719269686713932E-3</v>
      </c>
      <c r="H184" s="303">
        <f t="shared" si="24"/>
        <v>9.7729265329356556E-4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0.99999999999999989</v>
      </c>
      <c r="C187" s="232">
        <f t="shared" si="25"/>
        <v>0.99999999999999978</v>
      </c>
      <c r="D187" s="232">
        <f t="shared" si="25"/>
        <v>1</v>
      </c>
      <c r="E187" s="232">
        <f t="shared" si="25"/>
        <v>1</v>
      </c>
      <c r="F187" s="232">
        <f t="shared" si="25"/>
        <v>0.99999999999999989</v>
      </c>
      <c r="G187" s="232">
        <f t="shared" si="25"/>
        <v>0.99999999999999978</v>
      </c>
      <c r="H187" s="232">
        <f t="shared" si="25"/>
        <v>1.0000000000000002</v>
      </c>
      <c r="I187" s="232">
        <f t="shared" si="25"/>
        <v>1.0000000000000002</v>
      </c>
      <c r="J187" s="232">
        <f t="shared" si="25"/>
        <v>0.99999999999999978</v>
      </c>
      <c r="K187" s="232">
        <f t="shared" si="25"/>
        <v>1</v>
      </c>
      <c r="L187" s="232">
        <f t="shared" si="25"/>
        <v>0.99999999999999989</v>
      </c>
      <c r="M187" s="232">
        <f t="shared" si="25"/>
        <v>1.0000000000000002</v>
      </c>
      <c r="N187" s="232">
        <f t="shared" si="25"/>
        <v>1</v>
      </c>
      <c r="O187" s="232">
        <f t="shared" si="25"/>
        <v>1</v>
      </c>
      <c r="P187" s="232">
        <f t="shared" si="25"/>
        <v>1</v>
      </c>
      <c r="Q187" s="232">
        <f t="shared" si="25"/>
        <v>0.99999999999999989</v>
      </c>
      <c r="R187" s="232">
        <f t="shared" si="25"/>
        <v>1.0000000000000004</v>
      </c>
      <c r="S187" s="232">
        <f t="shared" si="25"/>
        <v>0.99999999999999978</v>
      </c>
      <c r="T187" s="232">
        <f t="shared" si="25"/>
        <v>0.99999999999999978</v>
      </c>
      <c r="U187" s="232">
        <f t="shared" si="25"/>
        <v>1.0000000000000002</v>
      </c>
      <c r="V187" s="232">
        <f t="shared" si="25"/>
        <v>0.99999999999999967</v>
      </c>
      <c r="W187" s="232">
        <f t="shared" si="25"/>
        <v>1</v>
      </c>
      <c r="X187" s="232">
        <f t="shared" si="25"/>
        <v>0.99999999999999989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1.585779816288565E-3</v>
      </c>
      <c r="C188" s="299">
        <f t="shared" si="26"/>
        <v>1.5857798162844754E-3</v>
      </c>
      <c r="D188" s="299">
        <f t="shared" si="26"/>
        <v>1.5857798162877931E-3</v>
      </c>
      <c r="E188" s="299">
        <f t="shared" si="26"/>
        <v>1.5857798162879917E-3</v>
      </c>
      <c r="F188" s="299">
        <f t="shared" si="26"/>
        <v>1.5857798162877712E-3</v>
      </c>
      <c r="G188" s="299">
        <f t="shared" si="26"/>
        <v>1.5857798162880934E-3</v>
      </c>
      <c r="H188" s="299">
        <f t="shared" si="26"/>
        <v>1.5857798162852567E-3</v>
      </c>
      <c r="I188" s="299">
        <f t="shared" si="26"/>
        <v>1.5857798162941805E-3</v>
      </c>
      <c r="J188" s="299">
        <f t="shared" si="26"/>
        <v>1.5857798162935612E-3</v>
      </c>
      <c r="K188" s="299">
        <f t="shared" si="26"/>
        <v>1.5857798162931135E-3</v>
      </c>
      <c r="L188" s="299">
        <f t="shared" si="26"/>
        <v>1.585779816296095E-3</v>
      </c>
      <c r="M188" s="299">
        <f t="shared" si="26"/>
        <v>1.5857798162984215E-3</v>
      </c>
      <c r="N188" s="299">
        <f t="shared" si="26"/>
        <v>1.5857798162915305E-3</v>
      </c>
      <c r="O188" s="299">
        <f t="shared" si="26"/>
        <v>1.5857798162938357E-3</v>
      </c>
      <c r="P188" s="299">
        <f t="shared" si="26"/>
        <v>1.5857798162979804E-3</v>
      </c>
      <c r="Q188" s="299">
        <f t="shared" si="26"/>
        <v>1.5857798162810933E-3</v>
      </c>
      <c r="R188" s="299">
        <f t="shared" si="26"/>
        <v>1.5857798162817987E-3</v>
      </c>
      <c r="S188" s="299">
        <f t="shared" si="26"/>
        <v>1.5857798162699172E-3</v>
      </c>
      <c r="T188" s="299">
        <f t="shared" si="26"/>
        <v>1.5857798162650892E-3</v>
      </c>
      <c r="U188" s="299">
        <f t="shared" si="26"/>
        <v>1.5857798162692567E-3</v>
      </c>
      <c r="V188" s="299">
        <f t="shared" si="26"/>
        <v>1.5857798162627389E-3</v>
      </c>
      <c r="W188" s="299">
        <f t="shared" si="26"/>
        <v>1.5857798162815233E-3</v>
      </c>
      <c r="X188" s="299">
        <f t="shared" si="26"/>
        <v>1.5857798162789796E-3</v>
      </c>
      <c r="Y188" s="299">
        <f t="shared" si="26"/>
        <v>1.5857798162850646E-3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8.2487320913186032E-4</v>
      </c>
      <c r="C189" s="233">
        <f t="shared" si="27"/>
        <v>8.2487320912973279E-4</v>
      </c>
      <c r="D189" s="233">
        <f t="shared" si="27"/>
        <v>8.2487320913145852E-4</v>
      </c>
      <c r="E189" s="233">
        <f t="shared" si="27"/>
        <v>8.2487320913156195E-4</v>
      </c>
      <c r="F189" s="233">
        <f t="shared" si="27"/>
        <v>8.2487320913144702E-4</v>
      </c>
      <c r="G189" s="233">
        <f t="shared" si="27"/>
        <v>8.2487320913161453E-4</v>
      </c>
      <c r="H189" s="233">
        <f t="shared" si="27"/>
        <v>8.2487320913013937E-4</v>
      </c>
      <c r="I189" s="233">
        <f t="shared" si="27"/>
        <v>8.2487320913478127E-4</v>
      </c>
      <c r="J189" s="233">
        <f t="shared" si="27"/>
        <v>8.2487320913445916E-4</v>
      </c>
      <c r="K189" s="233">
        <f t="shared" si="27"/>
        <v>8.2487320913422594E-4</v>
      </c>
      <c r="L189" s="233">
        <f t="shared" si="27"/>
        <v>8.2487320913577679E-4</v>
      </c>
      <c r="M189" s="233">
        <f t="shared" si="27"/>
        <v>8.2487320913698719E-4</v>
      </c>
      <c r="N189" s="233">
        <f t="shared" si="27"/>
        <v>8.248732091334026E-4</v>
      </c>
      <c r="O189" s="233">
        <f t="shared" si="27"/>
        <v>8.2487320913460129E-4</v>
      </c>
      <c r="P189" s="233">
        <f t="shared" si="27"/>
        <v>8.2487320913675756E-4</v>
      </c>
      <c r="Q189" s="233">
        <f t="shared" si="27"/>
        <v>8.2487320912797335E-4</v>
      </c>
      <c r="R189" s="233">
        <f t="shared" si="27"/>
        <v>8.2487320912834013E-4</v>
      </c>
      <c r="S189" s="233">
        <f t="shared" si="27"/>
        <v>8.2487320912215953E-4</v>
      </c>
      <c r="T189" s="233">
        <f t="shared" si="27"/>
        <v>8.248732091196483E-4</v>
      </c>
      <c r="U189" s="233">
        <f t="shared" si="27"/>
        <v>8.2487320912181627E-4</v>
      </c>
      <c r="V189" s="233">
        <f t="shared" si="27"/>
        <v>8.2487320911842565E-4</v>
      </c>
      <c r="W189" s="233">
        <f t="shared" si="27"/>
        <v>8.2487320912819724E-4</v>
      </c>
      <c r="X189" s="233">
        <f t="shared" si="27"/>
        <v>8.2487320912687451E-4</v>
      </c>
      <c r="Y189" s="233">
        <f t="shared" si="27"/>
        <v>8.2487320913003962E-4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1.9307716774032507E-2</v>
      </c>
      <c r="C190" s="233">
        <f t="shared" si="28"/>
        <v>1.930771677398271E-2</v>
      </c>
      <c r="D190" s="233">
        <f t="shared" si="28"/>
        <v>1.9307716774023109E-2</v>
      </c>
      <c r="E190" s="233">
        <f t="shared" si="28"/>
        <v>1.930771677402553E-2</v>
      </c>
      <c r="F190" s="233">
        <f t="shared" si="28"/>
        <v>1.9307716774022852E-2</v>
      </c>
      <c r="G190" s="233">
        <f t="shared" si="28"/>
        <v>1.9307716774026758E-2</v>
      </c>
      <c r="H190" s="233">
        <f t="shared" si="28"/>
        <v>1.930771677399223E-2</v>
      </c>
      <c r="I190" s="233">
        <f t="shared" si="28"/>
        <v>1.9307716774100883E-2</v>
      </c>
      <c r="J190" s="233">
        <f t="shared" si="28"/>
        <v>1.9307716774093341E-2</v>
      </c>
      <c r="K190" s="233">
        <f t="shared" si="28"/>
        <v>1.930771677408788E-2</v>
      </c>
      <c r="L190" s="233">
        <f t="shared" si="28"/>
        <v>1.9307716774124184E-2</v>
      </c>
      <c r="M190" s="233">
        <f t="shared" si="28"/>
        <v>1.9307716774152519E-2</v>
      </c>
      <c r="N190" s="233">
        <f t="shared" si="28"/>
        <v>1.9307716774068607E-2</v>
      </c>
      <c r="O190" s="233">
        <f t="shared" si="28"/>
        <v>1.9307716774096685E-2</v>
      </c>
      <c r="P190" s="233">
        <f t="shared" si="28"/>
        <v>1.9307716774147138E-2</v>
      </c>
      <c r="Q190" s="233">
        <f t="shared" si="28"/>
        <v>1.9307716773941535E-2</v>
      </c>
      <c r="R190" s="233">
        <f t="shared" si="28"/>
        <v>1.9307716773950118E-2</v>
      </c>
      <c r="S190" s="233">
        <f t="shared" si="28"/>
        <v>1.930771677380546E-2</v>
      </c>
      <c r="T190" s="233">
        <f t="shared" si="28"/>
        <v>1.9307716773746684E-2</v>
      </c>
      <c r="U190" s="233">
        <f t="shared" si="28"/>
        <v>1.9307716773797418E-2</v>
      </c>
      <c r="V190" s="233">
        <f t="shared" si="28"/>
        <v>1.9307716773718054E-2</v>
      </c>
      <c r="W190" s="233">
        <f t="shared" si="28"/>
        <v>1.9307716773946777E-2</v>
      </c>
      <c r="X190" s="233">
        <f t="shared" si="28"/>
        <v>1.9307716773915799E-2</v>
      </c>
      <c r="Y190" s="233">
        <f t="shared" si="28"/>
        <v>1.9307716773989902E-2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5.2859327209618862E-4</v>
      </c>
      <c r="C191" s="233">
        <f t="shared" si="29"/>
        <v>5.2859327209482502E-4</v>
      </c>
      <c r="D191" s="233">
        <f t="shared" si="29"/>
        <v>5.2859327209593091E-4</v>
      </c>
      <c r="E191" s="233">
        <f t="shared" si="29"/>
        <v>5.2859327209599759E-4</v>
      </c>
      <c r="F191" s="233">
        <f t="shared" si="29"/>
        <v>5.2859327209592408E-4</v>
      </c>
      <c r="G191" s="233">
        <f t="shared" si="29"/>
        <v>5.285932720960312E-4</v>
      </c>
      <c r="H191" s="233">
        <f t="shared" si="29"/>
        <v>5.2859327209508567E-4</v>
      </c>
      <c r="I191" s="233">
        <f t="shared" si="29"/>
        <v>5.2859327209806072E-4</v>
      </c>
      <c r="J191" s="233">
        <f t="shared" si="29"/>
        <v>5.2859327209785396E-4</v>
      </c>
      <c r="K191" s="233">
        <f t="shared" si="29"/>
        <v>5.2859327209770445E-4</v>
      </c>
      <c r="L191" s="233">
        <f t="shared" si="29"/>
        <v>5.2859327209869823E-4</v>
      </c>
      <c r="M191" s="233">
        <f t="shared" si="29"/>
        <v>5.2859327209947397E-4</v>
      </c>
      <c r="N191" s="233">
        <f t="shared" si="29"/>
        <v>5.2859327209717698E-4</v>
      </c>
      <c r="O191" s="233">
        <f t="shared" si="29"/>
        <v>5.2859327209794536E-4</v>
      </c>
      <c r="P191" s="233">
        <f t="shared" si="29"/>
        <v>5.2859327209932674E-4</v>
      </c>
      <c r="Q191" s="233">
        <f t="shared" si="29"/>
        <v>5.2859327209369789E-4</v>
      </c>
      <c r="R191" s="233">
        <f t="shared" si="29"/>
        <v>5.2859327209393283E-4</v>
      </c>
      <c r="S191" s="233">
        <f t="shared" si="29"/>
        <v>5.2859327208997235E-4</v>
      </c>
      <c r="T191" s="233">
        <f t="shared" si="29"/>
        <v>5.2859327208836307E-4</v>
      </c>
      <c r="U191" s="233">
        <f t="shared" si="29"/>
        <v>5.2859327208975226E-4</v>
      </c>
      <c r="V191" s="233">
        <f t="shared" si="29"/>
        <v>5.2859327208757952E-4</v>
      </c>
      <c r="W191" s="233">
        <f t="shared" si="29"/>
        <v>5.2859327209384154E-4</v>
      </c>
      <c r="X191" s="233">
        <f t="shared" si="29"/>
        <v>5.285932720929937E-4</v>
      </c>
      <c r="Y191" s="233">
        <f t="shared" si="29"/>
        <v>5.2859327209502191E-4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2.5340567964365159E-3</v>
      </c>
      <c r="C192" s="300">
        <f t="shared" si="30"/>
        <v>2.4156960730154073E-3</v>
      </c>
      <c r="D192" s="300">
        <f t="shared" si="30"/>
        <v>2.5072992154596052E-3</v>
      </c>
      <c r="E192" s="300">
        <f t="shared" si="30"/>
        <v>2.5060244047816005E-3</v>
      </c>
      <c r="F192" s="300">
        <f t="shared" si="30"/>
        <v>2.5021471972602651E-3</v>
      </c>
      <c r="G192" s="300">
        <f t="shared" si="30"/>
        <v>2.4937313855468417E-3</v>
      </c>
      <c r="H192" s="300">
        <f t="shared" si="30"/>
        <v>2.4010315813594312E-3</v>
      </c>
      <c r="I192" s="300">
        <f t="shared" si="30"/>
        <v>2.5516808185185582E-3</v>
      </c>
      <c r="J192" s="300">
        <f t="shared" si="30"/>
        <v>2.5460370936118098E-3</v>
      </c>
      <c r="K192" s="300">
        <f t="shared" si="30"/>
        <v>2.5041343965036727E-3</v>
      </c>
      <c r="L192" s="300">
        <f t="shared" si="30"/>
        <v>2.5108847946563638E-3</v>
      </c>
      <c r="M192" s="300">
        <f t="shared" si="30"/>
        <v>2.5272815275095778E-3</v>
      </c>
      <c r="N192" s="300">
        <f t="shared" si="30"/>
        <v>2.4456625383131305E-3</v>
      </c>
      <c r="O192" s="300">
        <f t="shared" si="30"/>
        <v>2.4700074204351439E-3</v>
      </c>
      <c r="P192" s="300">
        <f t="shared" si="30"/>
        <v>2.5993708897078271E-3</v>
      </c>
      <c r="Q192" s="300">
        <f t="shared" si="30"/>
        <v>2.7323676054335378E-3</v>
      </c>
      <c r="R192" s="300">
        <f t="shared" si="30"/>
        <v>2.7373429914900704E-3</v>
      </c>
      <c r="S192" s="300">
        <f t="shared" si="30"/>
        <v>2.8959940837602217E-3</v>
      </c>
      <c r="T192" s="300">
        <f t="shared" si="30"/>
        <v>2.827140587134042E-3</v>
      </c>
      <c r="U192" s="300">
        <f t="shared" si="30"/>
        <v>2.8685970404553028E-3</v>
      </c>
      <c r="V192" s="300">
        <f t="shared" si="30"/>
        <v>3.0554842832975762E-3</v>
      </c>
      <c r="W192" s="300">
        <f t="shared" si="30"/>
        <v>3.1015464657871386E-3</v>
      </c>
      <c r="X192" s="300">
        <f t="shared" si="30"/>
        <v>4.4441198624656205E-3</v>
      </c>
      <c r="Y192" s="300">
        <f t="shared" si="30"/>
        <v>6.0414095956395266E-3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0.21861935501623048</v>
      </c>
      <c r="C193" s="301">
        <f t="shared" si="31"/>
        <v>0.20857799716972361</v>
      </c>
      <c r="D193" s="301">
        <f t="shared" si="31"/>
        <v>0.21626991180237806</v>
      </c>
      <c r="E193" s="301">
        <f t="shared" si="31"/>
        <v>0.21615995157457726</v>
      </c>
      <c r="F193" s="301">
        <f t="shared" si="31"/>
        <v>0.21582551868220112</v>
      </c>
      <c r="G193" s="301">
        <f t="shared" si="31"/>
        <v>0.21509960338426415</v>
      </c>
      <c r="H193" s="301">
        <f t="shared" si="31"/>
        <v>0.20710367758805476</v>
      </c>
      <c r="I193" s="301">
        <f t="shared" si="31"/>
        <v>0.22009809685505377</v>
      </c>
      <c r="J193" s="301">
        <f t="shared" si="31"/>
        <v>0.21961129102019628</v>
      </c>
      <c r="K193" s="301">
        <f t="shared" si="31"/>
        <v>0.21599692678636975</v>
      </c>
      <c r="L193" s="301">
        <f t="shared" si="31"/>
        <v>0.21657918996585457</v>
      </c>
      <c r="M193" s="301">
        <f t="shared" si="31"/>
        <v>0.21799350858652305</v>
      </c>
      <c r="N193" s="301">
        <f t="shared" si="31"/>
        <v>0.2109533709411725</v>
      </c>
      <c r="O193" s="301">
        <f t="shared" si="31"/>
        <v>0.21305326611000738</v>
      </c>
      <c r="P193" s="301">
        <f t="shared" si="31"/>
        <v>0.22421165754472266</v>
      </c>
      <c r="Q193" s="301">
        <f t="shared" si="31"/>
        <v>0.2356834387356776</v>
      </c>
      <c r="R193" s="301">
        <f t="shared" si="31"/>
        <v>0.23611259625185849</v>
      </c>
      <c r="S193" s="301">
        <f t="shared" si="31"/>
        <v>0.23513720056458068</v>
      </c>
      <c r="T193" s="301">
        <f t="shared" si="31"/>
        <v>0.2356754935631194</v>
      </c>
      <c r="U193" s="301">
        <f t="shared" si="31"/>
        <v>0.23723156605401804</v>
      </c>
      <c r="V193" s="301">
        <f t="shared" si="31"/>
        <v>0.23825250461239739</v>
      </c>
      <c r="W193" s="301">
        <f t="shared" si="31"/>
        <v>0.23834685132083294</v>
      </c>
      <c r="X193" s="301">
        <f t="shared" si="31"/>
        <v>0.23956570070012673</v>
      </c>
      <c r="Y193" s="301">
        <f t="shared" si="31"/>
        <v>0.24183197088324898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0.12696414774763379</v>
      </c>
      <c r="C194" s="302">
        <f t="shared" si="32"/>
        <v>0.19531183161831017</v>
      </c>
      <c r="D194" s="302">
        <f t="shared" si="32"/>
        <v>0.13662429390127495</v>
      </c>
      <c r="E194" s="302">
        <f t="shared" si="32"/>
        <v>0.13482735596436474</v>
      </c>
      <c r="F194" s="302">
        <f t="shared" si="32"/>
        <v>0.13577186438600669</v>
      </c>
      <c r="G194" s="302">
        <f t="shared" si="32"/>
        <v>0.13561499746192981</v>
      </c>
      <c r="H194" s="302">
        <f t="shared" si="32"/>
        <v>0.19143031891633436</v>
      </c>
      <c r="I194" s="302">
        <f t="shared" si="32"/>
        <v>0.13453344456904998</v>
      </c>
      <c r="J194" s="302">
        <f t="shared" si="32"/>
        <v>0.13574719804525515</v>
      </c>
      <c r="K194" s="302">
        <f t="shared" si="32"/>
        <v>0.13087637065155611</v>
      </c>
      <c r="L194" s="302">
        <f t="shared" si="32"/>
        <v>0.13320950958949782</v>
      </c>
      <c r="M194" s="302">
        <f t="shared" si="32"/>
        <v>0.13351467208443946</v>
      </c>
      <c r="N194" s="302">
        <f t="shared" si="32"/>
        <v>0.11777905085488165</v>
      </c>
      <c r="O194" s="302">
        <f t="shared" si="32"/>
        <v>0.12631071018428061</v>
      </c>
      <c r="P194" s="302">
        <f t="shared" si="32"/>
        <v>0.13539732481457592</v>
      </c>
      <c r="Q194" s="302">
        <f t="shared" si="32"/>
        <v>0.10827758917360827</v>
      </c>
      <c r="R194" s="302">
        <f t="shared" si="32"/>
        <v>0.10802767395748779</v>
      </c>
      <c r="S194" s="302">
        <f t="shared" si="32"/>
        <v>0.11247880410323528</v>
      </c>
      <c r="T194" s="302">
        <f t="shared" si="32"/>
        <v>0.10900408996546165</v>
      </c>
      <c r="U194" s="302">
        <f t="shared" si="32"/>
        <v>0.10555494830925861</v>
      </c>
      <c r="V194" s="302">
        <f t="shared" si="32"/>
        <v>0.10107490428584663</v>
      </c>
      <c r="W194" s="302">
        <f t="shared" si="32"/>
        <v>0.10066149385829704</v>
      </c>
      <c r="X194" s="302">
        <f t="shared" si="32"/>
        <v>9.0269572410540191E-2</v>
      </c>
      <c r="Y194" s="302">
        <f t="shared" si="32"/>
        <v>7.2438877559315745E-2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9.1655207268596689E-2</v>
      </c>
      <c r="C195" s="302">
        <f t="shared" si="33"/>
        <v>1.3266165551413404E-2</v>
      </c>
      <c r="D195" s="302">
        <f t="shared" si="33"/>
        <v>7.9645617901103125E-2</v>
      </c>
      <c r="E195" s="302">
        <f t="shared" si="33"/>
        <v>8.1332595610212555E-2</v>
      </c>
      <c r="F195" s="302">
        <f t="shared" si="33"/>
        <v>8.0053654296194432E-2</v>
      </c>
      <c r="G195" s="302">
        <f t="shared" si="33"/>
        <v>7.9484605922334403E-2</v>
      </c>
      <c r="H195" s="302">
        <f t="shared" si="33"/>
        <v>1.5673358671720362E-2</v>
      </c>
      <c r="I195" s="302">
        <f t="shared" si="33"/>
        <v>8.5564652286003781E-2</v>
      </c>
      <c r="J195" s="302">
        <f t="shared" si="33"/>
        <v>8.3864092974941185E-2</v>
      </c>
      <c r="K195" s="302">
        <f t="shared" si="33"/>
        <v>8.512055613481366E-2</v>
      </c>
      <c r="L195" s="302">
        <f t="shared" si="33"/>
        <v>8.3369680376356808E-2</v>
      </c>
      <c r="M195" s="302">
        <f t="shared" si="33"/>
        <v>8.4478836502083487E-2</v>
      </c>
      <c r="N195" s="302">
        <f t="shared" si="33"/>
        <v>9.3174320086290896E-2</v>
      </c>
      <c r="O195" s="302">
        <f t="shared" si="33"/>
        <v>8.6742555925726786E-2</v>
      </c>
      <c r="P195" s="302">
        <f t="shared" si="33"/>
        <v>8.8814332730146758E-2</v>
      </c>
      <c r="Q195" s="302">
        <f t="shared" si="33"/>
        <v>0.12740584956206943</v>
      </c>
      <c r="R195" s="302">
        <f t="shared" si="33"/>
        <v>0.12808492229437068</v>
      </c>
      <c r="S195" s="302">
        <f t="shared" si="33"/>
        <v>0.12265839646134548</v>
      </c>
      <c r="T195" s="302">
        <f t="shared" si="33"/>
        <v>0.12667140359765774</v>
      </c>
      <c r="U195" s="302">
        <f t="shared" si="33"/>
        <v>0.13167661774475942</v>
      </c>
      <c r="V195" s="302">
        <f t="shared" si="33"/>
        <v>0.13717760032655071</v>
      </c>
      <c r="W195" s="302">
        <f t="shared" si="33"/>
        <v>0.13768535746253582</v>
      </c>
      <c r="X195" s="302">
        <f t="shared" si="33"/>
        <v>0.1492961282895866</v>
      </c>
      <c r="Y195" s="302">
        <f t="shared" si="33"/>
        <v>0.16939309332393321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0.41929666661922049</v>
      </c>
      <c r="C196" s="301">
        <f t="shared" si="34"/>
        <v>0.40003804300349116</v>
      </c>
      <c r="D196" s="301">
        <f t="shared" si="34"/>
        <v>0.41479059849041128</v>
      </c>
      <c r="E196" s="301">
        <f t="shared" si="34"/>
        <v>0.41457970244703896</v>
      </c>
      <c r="F196" s="301">
        <f t="shared" si="34"/>
        <v>0.41393828349778461</v>
      </c>
      <c r="G196" s="301">
        <f t="shared" si="34"/>
        <v>0.41254602861417528</v>
      </c>
      <c r="H196" s="301">
        <f t="shared" si="34"/>
        <v>0.3972104009309067</v>
      </c>
      <c r="I196" s="301">
        <f t="shared" si="34"/>
        <v>0.42213279027242118</v>
      </c>
      <c r="J196" s="301">
        <f t="shared" si="34"/>
        <v>0.42119913065279879</v>
      </c>
      <c r="K196" s="301">
        <f t="shared" si="34"/>
        <v>0.41426703227990463</v>
      </c>
      <c r="L196" s="301">
        <f t="shared" si="34"/>
        <v>0.4153837724250532</v>
      </c>
      <c r="M196" s="301">
        <f t="shared" si="34"/>
        <v>0.4180963368415922</v>
      </c>
      <c r="N196" s="301">
        <f t="shared" si="34"/>
        <v>0.40459384413221267</v>
      </c>
      <c r="O196" s="301">
        <f t="shared" si="34"/>
        <v>0.40862129652533158</v>
      </c>
      <c r="P196" s="301">
        <f t="shared" si="34"/>
        <v>0.43002231261131002</v>
      </c>
      <c r="Q196" s="301">
        <f t="shared" si="34"/>
        <v>0.45202438837992348</v>
      </c>
      <c r="R196" s="301">
        <f t="shared" si="34"/>
        <v>0.45284748254729867</v>
      </c>
      <c r="S196" s="301">
        <f t="shared" si="34"/>
        <v>0.45097674168686597</v>
      </c>
      <c r="T196" s="301">
        <f t="shared" si="34"/>
        <v>0.4520091500934087</v>
      </c>
      <c r="U196" s="301">
        <f t="shared" si="34"/>
        <v>0.45499358854078781</v>
      </c>
      <c r="V196" s="301">
        <f t="shared" si="34"/>
        <v>0.4569516774497947</v>
      </c>
      <c r="W196" s="301">
        <f t="shared" si="34"/>
        <v>0.45713262785261038</v>
      </c>
      <c r="X196" s="301">
        <f t="shared" si="34"/>
        <v>0.45947029590496974</v>
      </c>
      <c r="Y196" s="301">
        <f t="shared" si="34"/>
        <v>0.46381684396504946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0.24350837521582111</v>
      </c>
      <c r="C197" s="302">
        <f t="shared" si="35"/>
        <v>0.37459446325222251</v>
      </c>
      <c r="D197" s="302">
        <f t="shared" si="35"/>
        <v>0.26203586140740531</v>
      </c>
      <c r="E197" s="302">
        <f t="shared" si="35"/>
        <v>0.25858945984331622</v>
      </c>
      <c r="F197" s="302">
        <f t="shared" si="35"/>
        <v>0.26040096108372029</v>
      </c>
      <c r="G197" s="302">
        <f t="shared" si="35"/>
        <v>0.26010010127026328</v>
      </c>
      <c r="H197" s="302">
        <f t="shared" si="35"/>
        <v>0.36714999276031313</v>
      </c>
      <c r="I197" s="302">
        <f t="shared" si="35"/>
        <v>0.25802575829764235</v>
      </c>
      <c r="J197" s="302">
        <f t="shared" si="35"/>
        <v>0.26035365276349376</v>
      </c>
      <c r="K197" s="302">
        <f t="shared" si="35"/>
        <v>0.25101174573195967</v>
      </c>
      <c r="L197" s="302">
        <f t="shared" si="35"/>
        <v>0.25548654339736232</v>
      </c>
      <c r="M197" s="302">
        <f t="shared" si="35"/>
        <v>0.25607182376696525</v>
      </c>
      <c r="N197" s="302">
        <f t="shared" si="35"/>
        <v>0.22589200035541773</v>
      </c>
      <c r="O197" s="302">
        <f t="shared" si="35"/>
        <v>0.24225512756930137</v>
      </c>
      <c r="P197" s="302">
        <f t="shared" si="35"/>
        <v>0.25968262032287481</v>
      </c>
      <c r="Q197" s="302">
        <f t="shared" si="35"/>
        <v>0.20766885990807532</v>
      </c>
      <c r="R197" s="302">
        <f t="shared" si="35"/>
        <v>0.20718953996383274</v>
      </c>
      <c r="S197" s="302">
        <f t="shared" si="35"/>
        <v>0.2157264969622727</v>
      </c>
      <c r="T197" s="302">
        <f t="shared" si="35"/>
        <v>0.20906223772815777</v>
      </c>
      <c r="U197" s="302">
        <f t="shared" si="35"/>
        <v>0.20244702472912532</v>
      </c>
      <c r="V197" s="302">
        <f t="shared" si="35"/>
        <v>0.19385461293107348</v>
      </c>
      <c r="W197" s="302">
        <f t="shared" si="35"/>
        <v>0.19306172058078575</v>
      </c>
      <c r="X197" s="302">
        <f t="shared" si="35"/>
        <v>0.17313074044186014</v>
      </c>
      <c r="Y197" s="302">
        <f t="shared" si="35"/>
        <v>0.13893271202819171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0.17578829140339935</v>
      </c>
      <c r="C198" s="302">
        <f t="shared" si="36"/>
        <v>2.5443579751268642E-2</v>
      </c>
      <c r="D198" s="302">
        <f t="shared" si="36"/>
        <v>0.15275473708300608</v>
      </c>
      <c r="E198" s="302">
        <f t="shared" si="36"/>
        <v>0.15599024260372277</v>
      </c>
      <c r="F198" s="302">
        <f t="shared" si="36"/>
        <v>0.15353732241406423</v>
      </c>
      <c r="G198" s="302">
        <f t="shared" si="36"/>
        <v>0.15244592734391199</v>
      </c>
      <c r="H198" s="302">
        <f t="shared" si="36"/>
        <v>3.0060408170593612E-2</v>
      </c>
      <c r="I198" s="302">
        <f t="shared" si="36"/>
        <v>0.16410703197477888</v>
      </c>
      <c r="J198" s="302">
        <f t="shared" si="36"/>
        <v>0.16084547788930501</v>
      </c>
      <c r="K198" s="302">
        <f t="shared" si="36"/>
        <v>0.16325528654794494</v>
      </c>
      <c r="L198" s="302">
        <f t="shared" si="36"/>
        <v>0.15989722902769088</v>
      </c>
      <c r="M198" s="302">
        <f t="shared" si="36"/>
        <v>0.16202451307462701</v>
      </c>
      <c r="N198" s="302">
        <f t="shared" si="36"/>
        <v>0.17870184377679477</v>
      </c>
      <c r="O198" s="302">
        <f t="shared" si="36"/>
        <v>0.16636616895603032</v>
      </c>
      <c r="P198" s="302">
        <f t="shared" si="36"/>
        <v>0.17033969228843521</v>
      </c>
      <c r="Q198" s="302">
        <f t="shared" si="36"/>
        <v>0.24435552847184813</v>
      </c>
      <c r="R198" s="302">
        <f t="shared" si="36"/>
        <v>0.24565794258346588</v>
      </c>
      <c r="S198" s="302">
        <f t="shared" si="36"/>
        <v>0.23525024472459322</v>
      </c>
      <c r="T198" s="302">
        <f t="shared" si="36"/>
        <v>0.2429469123652509</v>
      </c>
      <c r="U198" s="302">
        <f t="shared" si="36"/>
        <v>0.25254656381166246</v>
      </c>
      <c r="V198" s="302">
        <f t="shared" si="36"/>
        <v>0.26309706451872122</v>
      </c>
      <c r="W198" s="302">
        <f t="shared" si="36"/>
        <v>0.2640709072718247</v>
      </c>
      <c r="X198" s="302">
        <f t="shared" si="36"/>
        <v>0.28633955546310957</v>
      </c>
      <c r="Y198" s="302">
        <f t="shared" si="36"/>
        <v>0.32488413193685772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0.33730295849656339</v>
      </c>
      <c r="C199" s="301">
        <f t="shared" si="37"/>
        <v>0.36672130068227798</v>
      </c>
      <c r="D199" s="301">
        <f t="shared" si="37"/>
        <v>0.34418522742021262</v>
      </c>
      <c r="E199" s="301">
        <f t="shared" si="37"/>
        <v>0.34450735850206099</v>
      </c>
      <c r="F199" s="301">
        <f t="shared" si="37"/>
        <v>0.34548708755121599</v>
      </c>
      <c r="G199" s="301">
        <f t="shared" si="37"/>
        <v>0.34761367354447109</v>
      </c>
      <c r="H199" s="301">
        <f t="shared" si="37"/>
        <v>0.37103792682817671</v>
      </c>
      <c r="I199" s="301">
        <f t="shared" si="37"/>
        <v>0.33297046898237859</v>
      </c>
      <c r="J199" s="301">
        <f t="shared" si="37"/>
        <v>0.33439657816177371</v>
      </c>
      <c r="K199" s="301">
        <f t="shared" si="37"/>
        <v>0.34498494346560898</v>
      </c>
      <c r="L199" s="301">
        <f t="shared" si="37"/>
        <v>0.34327918974278104</v>
      </c>
      <c r="M199" s="301">
        <f t="shared" si="37"/>
        <v>0.33913590997268789</v>
      </c>
      <c r="N199" s="301">
        <f t="shared" si="37"/>
        <v>0.35976015931671101</v>
      </c>
      <c r="O199" s="301">
        <f t="shared" si="37"/>
        <v>0.35360846687260267</v>
      </c>
      <c r="P199" s="301">
        <f t="shared" si="37"/>
        <v>0.32091969588257829</v>
      </c>
      <c r="Q199" s="301">
        <f t="shared" si="37"/>
        <v>0.2873128422075209</v>
      </c>
      <c r="R199" s="301">
        <f t="shared" si="37"/>
        <v>0.28605561513789918</v>
      </c>
      <c r="S199" s="301">
        <f t="shared" si="37"/>
        <v>0.28874310059350539</v>
      </c>
      <c r="T199" s="301">
        <f t="shared" si="37"/>
        <v>0.28724125268511796</v>
      </c>
      <c r="U199" s="301">
        <f t="shared" si="37"/>
        <v>0.28265928529346068</v>
      </c>
      <c r="V199" s="301">
        <f t="shared" si="37"/>
        <v>0.27949337058332319</v>
      </c>
      <c r="W199" s="301">
        <f t="shared" si="37"/>
        <v>0.27917201128931923</v>
      </c>
      <c r="X199" s="301">
        <f t="shared" si="37"/>
        <v>0.27427292046102314</v>
      </c>
      <c r="Y199" s="301">
        <f t="shared" si="37"/>
        <v>0.26606281248456204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7.7269988380985075E-2</v>
      </c>
      <c r="C200" s="302">
        <f t="shared" si="38"/>
        <v>0.12501568618694053</v>
      </c>
      <c r="D200" s="302">
        <f t="shared" si="38"/>
        <v>8.4386349328211804E-2</v>
      </c>
      <c r="E200" s="302">
        <f t="shared" si="38"/>
        <v>8.3318828560318359E-2</v>
      </c>
      <c r="F200" s="302">
        <f t="shared" si="38"/>
        <v>8.4032514702023303E-2</v>
      </c>
      <c r="G200" s="302">
        <f t="shared" si="38"/>
        <v>8.4218690106812683E-2</v>
      </c>
      <c r="H200" s="302">
        <f t="shared" si="38"/>
        <v>0.12347052188246568</v>
      </c>
      <c r="I200" s="302">
        <f t="shared" si="38"/>
        <v>8.1649653568139469E-2</v>
      </c>
      <c r="J200" s="302">
        <f t="shared" si="38"/>
        <v>8.2568915586551911E-2</v>
      </c>
      <c r="K200" s="302">
        <f t="shared" si="38"/>
        <v>8.0938293363738034E-2</v>
      </c>
      <c r="L200" s="302">
        <f t="shared" si="38"/>
        <v>8.2159705935358152E-2</v>
      </c>
      <c r="M200" s="302">
        <f t="shared" si="38"/>
        <v>8.1813656658275738E-2</v>
      </c>
      <c r="N200" s="302">
        <f t="shared" si="38"/>
        <v>7.4579926725063167E-2</v>
      </c>
      <c r="O200" s="302">
        <f t="shared" si="38"/>
        <v>7.9194013345236999E-2</v>
      </c>
      <c r="P200" s="302">
        <f t="shared" si="38"/>
        <v>8.0666323941027365E-2</v>
      </c>
      <c r="Q200" s="302">
        <f t="shared" si="38"/>
        <v>6.1369118223021782E-2</v>
      </c>
      <c r="R200" s="302">
        <f t="shared" si="38"/>
        <v>6.1116185462075354E-2</v>
      </c>
      <c r="S200" s="302">
        <f t="shared" si="38"/>
        <v>6.3898360998873444E-2</v>
      </c>
      <c r="T200" s="302">
        <f t="shared" si="38"/>
        <v>6.1782964074717082E-2</v>
      </c>
      <c r="U200" s="302">
        <f t="shared" si="38"/>
        <v>5.943557839527909E-2</v>
      </c>
      <c r="V200" s="302">
        <f t="shared" si="38"/>
        <v>5.6669089603379443E-2</v>
      </c>
      <c r="W200" s="302">
        <f t="shared" si="38"/>
        <v>5.6414965117275916E-2</v>
      </c>
      <c r="X200" s="302">
        <f t="shared" si="38"/>
        <v>5.0333498545188454E-2</v>
      </c>
      <c r="Y200" s="302">
        <f t="shared" si="38"/>
        <v>4.0012747065002387E-2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0.20372328678946874</v>
      </c>
      <c r="C201" s="302">
        <f t="shared" si="39"/>
        <v>0.23314162897552784</v>
      </c>
      <c r="D201" s="302">
        <f t="shared" si="39"/>
        <v>0.2106055557131831</v>
      </c>
      <c r="E201" s="302">
        <f t="shared" si="39"/>
        <v>0.21092768679501459</v>
      </c>
      <c r="F201" s="302">
        <f t="shared" si="39"/>
        <v>0.21190741584418818</v>
      </c>
      <c r="G201" s="302">
        <f t="shared" si="39"/>
        <v>0.21403400183741617</v>
      </c>
      <c r="H201" s="302">
        <f t="shared" si="39"/>
        <v>0.23745825512136079</v>
      </c>
      <c r="I201" s="302">
        <f t="shared" si="39"/>
        <v>0.19939079727481099</v>
      </c>
      <c r="J201" s="302">
        <f t="shared" si="39"/>
        <v>0.2008169064542582</v>
      </c>
      <c r="K201" s="302">
        <f t="shared" si="39"/>
        <v>0.21140527175813129</v>
      </c>
      <c r="L201" s="302">
        <f t="shared" si="39"/>
        <v>0.2096995180350521</v>
      </c>
      <c r="M201" s="302">
        <f t="shared" si="39"/>
        <v>0.20555623826476294</v>
      </c>
      <c r="N201" s="302">
        <f t="shared" si="39"/>
        <v>0.22618048760936657</v>
      </c>
      <c r="O201" s="302">
        <f t="shared" si="39"/>
        <v>0.22002879516506413</v>
      </c>
      <c r="P201" s="302">
        <f t="shared" si="39"/>
        <v>0.18734002417469056</v>
      </c>
      <c r="Q201" s="302">
        <f t="shared" si="39"/>
        <v>0.15373317050105559</v>
      </c>
      <c r="R201" s="302">
        <f t="shared" si="39"/>
        <v>0.15247594343137458</v>
      </c>
      <c r="S201" s="302">
        <f t="shared" si="39"/>
        <v>0.15516342888798162</v>
      </c>
      <c r="T201" s="302">
        <f t="shared" si="39"/>
        <v>0.15366158098000079</v>
      </c>
      <c r="U201" s="302">
        <f t="shared" si="39"/>
        <v>0.14907961358799254</v>
      </c>
      <c r="V201" s="302">
        <f t="shared" si="39"/>
        <v>0.14591369887840411</v>
      </c>
      <c r="W201" s="302">
        <f t="shared" si="39"/>
        <v>0.14559233958281773</v>
      </c>
      <c r="X201" s="302">
        <f t="shared" si="39"/>
        <v>0.14069324875473591</v>
      </c>
      <c r="Y201" s="302">
        <f t="shared" si="39"/>
        <v>0.13248314077776224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5.6309683326109548E-2</v>
      </c>
      <c r="C202" s="303">
        <f t="shared" si="40"/>
        <v>8.5639855198095804E-3</v>
      </c>
      <c r="D202" s="303">
        <f t="shared" si="40"/>
        <v>4.919332237881776E-2</v>
      </c>
      <c r="E202" s="303">
        <f t="shared" si="40"/>
        <v>5.0260843146728032E-2</v>
      </c>
      <c r="F202" s="303">
        <f t="shared" si="40"/>
        <v>4.954715700500447E-2</v>
      </c>
      <c r="G202" s="303">
        <f t="shared" si="40"/>
        <v>4.9360981600242201E-2</v>
      </c>
      <c r="H202" s="303">
        <f t="shared" si="40"/>
        <v>1.0109149824350291E-2</v>
      </c>
      <c r="I202" s="303">
        <f t="shared" si="40"/>
        <v>5.1930018139428165E-2</v>
      </c>
      <c r="J202" s="303">
        <f t="shared" si="40"/>
        <v>5.1010756120963612E-2</v>
      </c>
      <c r="K202" s="303">
        <f t="shared" si="40"/>
        <v>5.2641378343739727E-2</v>
      </c>
      <c r="L202" s="303">
        <f t="shared" si="40"/>
        <v>5.141996577237077E-2</v>
      </c>
      <c r="M202" s="303">
        <f t="shared" si="40"/>
        <v>5.1766015049649193E-2</v>
      </c>
      <c r="N202" s="303">
        <f t="shared" si="40"/>
        <v>5.8999744982281298E-2</v>
      </c>
      <c r="O202" s="303">
        <f t="shared" si="40"/>
        <v>5.4385658362301588E-2</v>
      </c>
      <c r="P202" s="303">
        <f t="shared" si="40"/>
        <v>5.2913347766860359E-2</v>
      </c>
      <c r="Q202" s="303">
        <f t="shared" si="40"/>
        <v>7.2210553483443532E-2</v>
      </c>
      <c r="R202" s="303">
        <f t="shared" si="40"/>
        <v>7.2463486244449246E-2</v>
      </c>
      <c r="S202" s="303">
        <f t="shared" si="40"/>
        <v>6.9681310706650346E-2</v>
      </c>
      <c r="T202" s="303">
        <f t="shared" si="40"/>
        <v>7.1796707630400039E-2</v>
      </c>
      <c r="U202" s="303">
        <f t="shared" si="40"/>
        <v>7.4144093310189035E-2</v>
      </c>
      <c r="V202" s="303">
        <f t="shared" si="40"/>
        <v>7.6910582101539643E-2</v>
      </c>
      <c r="W202" s="303">
        <f t="shared" si="40"/>
        <v>7.7164706589225585E-2</v>
      </c>
      <c r="X202" s="303">
        <f t="shared" si="40"/>
        <v>8.3246173161098794E-2</v>
      </c>
      <c r="Y202" s="303">
        <f t="shared" si="40"/>
        <v>9.356692464179743E-2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1.0000000000000002</v>
      </c>
      <c r="C204" s="232">
        <f t="shared" si="41"/>
        <v>1</v>
      </c>
      <c r="D204" s="232">
        <f t="shared" si="41"/>
        <v>0.99999999999999989</v>
      </c>
      <c r="E204" s="232">
        <f t="shared" si="41"/>
        <v>1.0000000000000002</v>
      </c>
      <c r="F204" s="232">
        <f t="shared" si="41"/>
        <v>1</v>
      </c>
      <c r="G204" s="232">
        <f t="shared" si="41"/>
        <v>1.0000000000000002</v>
      </c>
      <c r="H204" s="232">
        <f t="shared" si="41"/>
        <v>1.0000000000000002</v>
      </c>
      <c r="I204" s="232">
        <f t="shared" si="41"/>
        <v>1.0000000000000007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1.6029763045897595E-3</v>
      </c>
      <c r="C205" s="299">
        <f t="shared" si="42"/>
        <v>1.6029763045841995E-3</v>
      </c>
      <c r="D205" s="299">
        <f t="shared" si="42"/>
        <v>1.6029763045883566E-3</v>
      </c>
      <c r="E205" s="299">
        <f t="shared" si="42"/>
        <v>1.6029763045883796E-3</v>
      </c>
      <c r="F205" s="299">
        <f t="shared" si="42"/>
        <v>1.6029763045885374E-3</v>
      </c>
      <c r="G205" s="299">
        <f t="shared" si="42"/>
        <v>1.6029763045891697E-3</v>
      </c>
      <c r="H205" s="299">
        <f t="shared" si="42"/>
        <v>1.6029763045850172E-3</v>
      </c>
      <c r="I205" s="299">
        <f t="shared" si="42"/>
        <v>1.602976304596355E-3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8.0011100772224E-4</v>
      </c>
      <c r="C206" s="233">
        <f t="shared" si="43"/>
        <v>8.0011100771946433E-4</v>
      </c>
      <c r="D206" s="233">
        <f t="shared" si="43"/>
        <v>8.0011100772153971E-4</v>
      </c>
      <c r="E206" s="233">
        <f t="shared" si="43"/>
        <v>8.001110077215511E-4</v>
      </c>
      <c r="F206" s="233">
        <f t="shared" si="43"/>
        <v>8.0011100772162938E-4</v>
      </c>
      <c r="G206" s="233">
        <f t="shared" si="43"/>
        <v>8.001110077219451E-4</v>
      </c>
      <c r="H206" s="233">
        <f t="shared" si="43"/>
        <v>8.0011100771987254E-4</v>
      </c>
      <c r="I206" s="233">
        <f t="shared" si="43"/>
        <v>8.0011100772553164E-4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2.0339314235672076E-2</v>
      </c>
      <c r="C207" s="233">
        <f t="shared" si="44"/>
        <v>2.0339314235601518E-2</v>
      </c>
      <c r="D207" s="233">
        <f t="shared" si="44"/>
        <v>2.0339314235654271E-2</v>
      </c>
      <c r="E207" s="233">
        <f t="shared" si="44"/>
        <v>2.0339314235654556E-2</v>
      </c>
      <c r="F207" s="233">
        <f t="shared" si="44"/>
        <v>2.0339314235656564E-2</v>
      </c>
      <c r="G207" s="233">
        <f t="shared" si="44"/>
        <v>2.0339314235664579E-2</v>
      </c>
      <c r="H207" s="233">
        <f t="shared" si="44"/>
        <v>2.0339314235611895E-2</v>
      </c>
      <c r="I207" s="233">
        <f t="shared" si="44"/>
        <v>2.0339314235755752E-2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5.3432543486325336E-4</v>
      </c>
      <c r="C208" s="233">
        <f t="shared" si="45"/>
        <v>5.3432543486140003E-4</v>
      </c>
      <c r="D208" s="233">
        <f t="shared" si="45"/>
        <v>5.3432543486278596E-4</v>
      </c>
      <c r="E208" s="233">
        <f t="shared" si="45"/>
        <v>5.3432543486279344E-4</v>
      </c>
      <c r="F208" s="233">
        <f t="shared" si="45"/>
        <v>5.3432543486284614E-4</v>
      </c>
      <c r="G208" s="233">
        <f t="shared" si="45"/>
        <v>5.3432543486305658E-4</v>
      </c>
      <c r="H208" s="233">
        <f t="shared" si="45"/>
        <v>5.343254348616727E-4</v>
      </c>
      <c r="I208" s="233">
        <f t="shared" si="45"/>
        <v>5.3432543486545191E-4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2.626460509885169E-3</v>
      </c>
      <c r="C209" s="300">
        <f t="shared" si="46"/>
        <v>2.5788299669565777E-3</v>
      </c>
      <c r="D209" s="300">
        <f t="shared" si="46"/>
        <v>2.61160623618388E-3</v>
      </c>
      <c r="E209" s="300">
        <f t="shared" si="46"/>
        <v>2.6047397746993624E-3</v>
      </c>
      <c r="F209" s="300">
        <f t="shared" si="46"/>
        <v>2.607212982359013E-3</v>
      </c>
      <c r="G209" s="300">
        <f t="shared" si="46"/>
        <v>2.6128033559910347E-3</v>
      </c>
      <c r="H209" s="300">
        <f t="shared" si="46"/>
        <v>2.5740511442922396E-3</v>
      </c>
      <c r="I209" s="300">
        <f t="shared" si="46"/>
        <v>2.6361482035485227E-3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0.56224164841453717</v>
      </c>
      <c r="C210" s="301">
        <f t="shared" si="47"/>
        <v>0.5516305948098017</v>
      </c>
      <c r="D210" s="301">
        <f t="shared" si="47"/>
        <v>0.5605883358633007</v>
      </c>
      <c r="E210" s="301">
        <f t="shared" si="47"/>
        <v>0.56149034024191569</v>
      </c>
      <c r="F210" s="301">
        <f t="shared" si="47"/>
        <v>0.56051005834900092</v>
      </c>
      <c r="G210" s="301">
        <f t="shared" si="47"/>
        <v>0.55833660433993126</v>
      </c>
      <c r="H210" s="301">
        <f t="shared" si="47"/>
        <v>0.55005554551437696</v>
      </c>
      <c r="I210" s="301">
        <f t="shared" si="47"/>
        <v>0.5633252242772846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0.32796670433267894</v>
      </c>
      <c r="C211" s="302">
        <f t="shared" si="48"/>
        <v>0.51654528910511277</v>
      </c>
      <c r="D211" s="302">
        <f t="shared" si="48"/>
        <v>0.3573596634750118</v>
      </c>
      <c r="E211" s="302">
        <f t="shared" si="48"/>
        <v>0.35673199845704578</v>
      </c>
      <c r="F211" s="302">
        <f t="shared" si="48"/>
        <v>0.35700249956748731</v>
      </c>
      <c r="G211" s="302">
        <f t="shared" si="48"/>
        <v>0.35201746534694706</v>
      </c>
      <c r="H211" s="302">
        <f t="shared" si="48"/>
        <v>0.50842799956918183</v>
      </c>
      <c r="I211" s="302">
        <f t="shared" si="48"/>
        <v>0.34432866034532256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0.23427494408185817</v>
      </c>
      <c r="C212" s="302">
        <f t="shared" si="49"/>
        <v>3.5085305704688832E-2</v>
      </c>
      <c r="D212" s="302">
        <f t="shared" si="49"/>
        <v>0.20322867238828884</v>
      </c>
      <c r="E212" s="302">
        <f t="shared" si="49"/>
        <v>0.20475834178486987</v>
      </c>
      <c r="F212" s="302">
        <f t="shared" si="49"/>
        <v>0.20350755878151361</v>
      </c>
      <c r="G212" s="302">
        <f t="shared" si="49"/>
        <v>0.20631913899298435</v>
      </c>
      <c r="H212" s="302">
        <f t="shared" si="49"/>
        <v>4.1627545945195139E-2</v>
      </c>
      <c r="I212" s="302">
        <f t="shared" si="49"/>
        <v>0.21899656393196199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0.28764990975211174</v>
      </c>
      <c r="C213" s="301">
        <f t="shared" si="50"/>
        <v>0.28266368114191054</v>
      </c>
      <c r="D213" s="301">
        <f t="shared" si="50"/>
        <v>0.28596885598707322</v>
      </c>
      <c r="E213" s="301">
        <f t="shared" si="50"/>
        <v>0.28521698378359889</v>
      </c>
      <c r="F213" s="301">
        <f t="shared" si="50"/>
        <v>0.28548779810286734</v>
      </c>
      <c r="G213" s="301">
        <f t="shared" si="50"/>
        <v>0.28609993967686875</v>
      </c>
      <c r="H213" s="301">
        <f t="shared" si="50"/>
        <v>0.28185660257155265</v>
      </c>
      <c r="I213" s="301">
        <f t="shared" si="50"/>
        <v>0.28865618236641066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0.16705394469144452</v>
      </c>
      <c r="C214" s="302">
        <f t="shared" si="51"/>
        <v>0.26468545122176612</v>
      </c>
      <c r="D214" s="302">
        <f t="shared" si="51"/>
        <v>0.18065524095044114</v>
      </c>
      <c r="E214" s="302">
        <f t="shared" si="51"/>
        <v>0.17790090865377697</v>
      </c>
      <c r="F214" s="302">
        <f t="shared" si="51"/>
        <v>0.17959512315574366</v>
      </c>
      <c r="G214" s="302">
        <f t="shared" si="51"/>
        <v>0.18037895924811928</v>
      </c>
      <c r="H214" s="302">
        <f t="shared" si="51"/>
        <v>0.26052603192430657</v>
      </c>
      <c r="I214" s="302">
        <f t="shared" si="51"/>
        <v>0.17643910176778707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0.12059596506066722</v>
      </c>
      <c r="C215" s="302">
        <f t="shared" si="52"/>
        <v>1.797822992014439E-2</v>
      </c>
      <c r="D215" s="302">
        <f t="shared" si="52"/>
        <v>0.10531361503663207</v>
      </c>
      <c r="E215" s="302">
        <f t="shared" si="52"/>
        <v>0.10731607512982191</v>
      </c>
      <c r="F215" s="302">
        <f t="shared" si="52"/>
        <v>0.10589267494712366</v>
      </c>
      <c r="G215" s="302">
        <f t="shared" si="52"/>
        <v>0.10572098042874946</v>
      </c>
      <c r="H215" s="302">
        <f t="shared" si="52"/>
        <v>2.1330570647246121E-2</v>
      </c>
      <c r="I215" s="302">
        <f t="shared" si="52"/>
        <v>0.11221708059862358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0.12420525434061887</v>
      </c>
      <c r="C216" s="301">
        <f t="shared" si="53"/>
        <v>0.13985016709856457</v>
      </c>
      <c r="D216" s="301">
        <f t="shared" si="53"/>
        <v>0.12755447493061509</v>
      </c>
      <c r="E216" s="301">
        <f t="shared" si="53"/>
        <v>0.12741120921695895</v>
      </c>
      <c r="F216" s="301">
        <f t="shared" si="53"/>
        <v>0.12811820358294318</v>
      </c>
      <c r="G216" s="301">
        <f t="shared" si="53"/>
        <v>0.12967392564437044</v>
      </c>
      <c r="H216" s="301">
        <f t="shared" si="53"/>
        <v>0.14223707378699976</v>
      </c>
      <c r="I216" s="301">
        <f t="shared" si="53"/>
        <v>0.12210571816981365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1.9252003669301559E-2</v>
      </c>
      <c r="C217" s="302">
        <f t="shared" si="54"/>
        <v>3.0583094783417548E-2</v>
      </c>
      <c r="D217" s="302">
        <f t="shared" si="54"/>
        <v>2.0906152284461247E-2</v>
      </c>
      <c r="E217" s="302">
        <f t="shared" si="54"/>
        <v>2.0587409854775147E-2</v>
      </c>
      <c r="F217" s="302">
        <f t="shared" si="54"/>
        <v>2.0783471182386309E-2</v>
      </c>
      <c r="G217" s="302">
        <f t="shared" si="54"/>
        <v>2.0874179852818722E-2</v>
      </c>
      <c r="H217" s="302">
        <f t="shared" si="54"/>
        <v>3.0149121989602953E-2</v>
      </c>
      <c r="I217" s="302">
        <f t="shared" si="54"/>
        <v>2.0418243672780102E-2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9.0923557478322814E-2</v>
      </c>
      <c r="C218" s="302">
        <f t="shared" si="55"/>
        <v>0.10717202977396938</v>
      </c>
      <c r="D218" s="302">
        <f t="shared" si="55"/>
        <v>9.4461006839539938E-2</v>
      </c>
      <c r="E218" s="302">
        <f t="shared" si="55"/>
        <v>9.4404750806320367E-2</v>
      </c>
      <c r="F218" s="302">
        <f t="shared" si="55"/>
        <v>9.5080405448255342E-2</v>
      </c>
      <c r="G218" s="302">
        <f t="shared" si="55"/>
        <v>9.6565288020618256E-2</v>
      </c>
      <c r="H218" s="302">
        <f t="shared" si="55"/>
        <v>0.10961949222811081</v>
      </c>
      <c r="I218" s="302">
        <f t="shared" si="55"/>
        <v>8.870126184375067E-2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1.40296931929945E-2</v>
      </c>
      <c r="C219" s="303">
        <f t="shared" si="56"/>
        <v>2.0950425411776202E-3</v>
      </c>
      <c r="D219" s="303">
        <f t="shared" si="56"/>
        <v>1.2187315806613919E-2</v>
      </c>
      <c r="E219" s="303">
        <f t="shared" si="56"/>
        <v>1.2419048555863454E-2</v>
      </c>
      <c r="F219" s="303">
        <f t="shared" si="56"/>
        <v>1.2254326952301539E-2</v>
      </c>
      <c r="G219" s="303">
        <f t="shared" si="56"/>
        <v>1.2234457770933467E-2</v>
      </c>
      <c r="H219" s="303">
        <f t="shared" si="56"/>
        <v>2.4684595692860099E-3</v>
      </c>
      <c r="I219" s="303">
        <f t="shared" si="56"/>
        <v>1.2986212653282871E-2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468.28197471844777</v>
      </c>
      <c r="C224" s="272">
        <f t="shared" si="57"/>
        <v>456.78139973616123</v>
      </c>
      <c r="D224" s="272">
        <f t="shared" si="57"/>
        <v>565.66413027733859</v>
      </c>
      <c r="E224" s="272">
        <f t="shared" si="57"/>
        <v>569.10045075941173</v>
      </c>
      <c r="F224" s="272">
        <f t="shared" si="57"/>
        <v>571.93438311934847</v>
      </c>
      <c r="G224" s="272">
        <f t="shared" si="57"/>
        <v>518.62630054656893</v>
      </c>
      <c r="H224" s="272">
        <f t="shared" si="57"/>
        <v>441.60716979389332</v>
      </c>
      <c r="I224" s="272">
        <f t="shared" si="57"/>
        <v>489.94140162846645</v>
      </c>
      <c r="J224" s="272">
        <f t="shared" si="57"/>
        <v>468.37067714921841</v>
      </c>
      <c r="K224" s="272">
        <f t="shared" si="57"/>
        <v>489.09044074174221</v>
      </c>
      <c r="L224" s="272">
        <f t="shared" si="57"/>
        <v>496.11709930933756</v>
      </c>
      <c r="M224" s="272">
        <f t="shared" si="57"/>
        <v>630.66338043195105</v>
      </c>
      <c r="N224" s="272">
        <f t="shared" si="57"/>
        <v>688.85528412524127</v>
      </c>
      <c r="O224" s="272">
        <f t="shared" si="57"/>
        <v>717.1106063265546</v>
      </c>
      <c r="P224" s="272">
        <f t="shared" si="57"/>
        <v>763.86107156928892</v>
      </c>
      <c r="Q224" s="272">
        <f t="shared" si="57"/>
        <v>398.63952942430251</v>
      </c>
      <c r="R224" s="272">
        <f t="shared" si="57"/>
        <v>388.3052114634221</v>
      </c>
      <c r="S224" s="272">
        <f t="shared" si="57"/>
        <v>424.3943089873751</v>
      </c>
      <c r="T224" s="272">
        <f t="shared" si="57"/>
        <v>424.31968324900299</v>
      </c>
      <c r="U224" s="272">
        <f t="shared" si="57"/>
        <v>387.98734653323334</v>
      </c>
      <c r="V224" s="272">
        <f t="shared" si="57"/>
        <v>381.94577998532662</v>
      </c>
      <c r="W224" s="272">
        <f t="shared" si="57"/>
        <v>301.96712931691195</v>
      </c>
      <c r="X224" s="272">
        <f t="shared" si="57"/>
        <v>329.27457608071438</v>
      </c>
      <c r="Y224" s="272">
        <f t="shared" si="57"/>
        <v>333.13174466120961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0.70242296207579102</v>
      </c>
      <c r="C225" s="273">
        <f>IF(C$6=0,0,C$6/NFM!C$11*1000)</f>
        <v>0.68517209960192138</v>
      </c>
      <c r="D225" s="273">
        <f>IF(D$6=0,0,D$6/NFM!D$11*1000)</f>
        <v>0.84849619541410537</v>
      </c>
      <c r="E225" s="273">
        <f>IF(E$6=0,0,E$6/NFM!E$11*1000)</f>
        <v>0.8536506761374677</v>
      </c>
      <c r="F225" s="273">
        <f>IF(F$6=0,0,F$6/NFM!F$11*1000)</f>
        <v>0.85790157467676664</v>
      </c>
      <c r="G225" s="273">
        <f>IF(G$6=0,0,G$6/NFM!G$11*1000)</f>
        <v>0.77793945081778593</v>
      </c>
      <c r="H225" s="273">
        <f>IF(H$6=0,0,H$6/NFM!H$11*1000)</f>
        <v>0.66241075468896382</v>
      </c>
      <c r="I225" s="273">
        <f>IF(I$6=0,0,I$6/NFM!I$11*1000)</f>
        <v>0.73491210244148775</v>
      </c>
      <c r="J225" s="273">
        <f>IF(J$6=0,0,J$6/NFM!J$11*1000)</f>
        <v>0.70255601572269188</v>
      </c>
      <c r="K225" s="273">
        <f>IF(K$6=0,0,K$6/NFM!K$11*1000)</f>
        <v>0.73363566111104106</v>
      </c>
      <c r="L225" s="273">
        <f>IF(L$6=0,0,L$6/NFM!L$11*1000)</f>
        <v>0.74417564896123178</v>
      </c>
      <c r="M225" s="273">
        <f>IF(M$6=0,0,M$6/NFM!M$11*1000)</f>
        <v>0.9459950706432273</v>
      </c>
      <c r="N225" s="273">
        <f>IF(N$6=0,0,N$6/NFM!N$11*1000)</f>
        <v>1.0332829261846928</v>
      </c>
      <c r="O225" s="273">
        <f>IF(O$6=0,0,O$6/NFM!O$11*1000)</f>
        <v>1.0756659094812115</v>
      </c>
      <c r="P225" s="273">
        <f>IF(P$6=0,0,P$6/NFM!P$11*1000)</f>
        <v>1.1457916073386771</v>
      </c>
      <c r="Q225" s="273">
        <f>IF(Q$6=0,0,Q$6/NFM!Q$11*1000)</f>
        <v>0.59795929413696847</v>
      </c>
      <c r="R225" s="273">
        <f>IF(R$6=0,0,R$6/NFM!R$11*1000)</f>
        <v>0.58245781719556722</v>
      </c>
      <c r="S225" s="273">
        <f>IF(S$6=0,0,S$6/NFM!S$11*1000)</f>
        <v>0.63659146348255891</v>
      </c>
      <c r="T225" s="273">
        <f>IF(T$6=0,0,T$6/NFM!T$11*1000)</f>
        <v>0.63647952487546955</v>
      </c>
      <c r="U225" s="273">
        <f>IF(U$6=0,0,U$6/NFM!U$11*1000)</f>
        <v>0.58198101980136152</v>
      </c>
      <c r="V225" s="273">
        <f>IF(V$6=0,0,V$6/NFM!V$11*1000)</f>
        <v>0.57291866997987106</v>
      </c>
      <c r="W225" s="273">
        <f>IF(W$6=0,0,W$6/NFM!W$11*1000)</f>
        <v>0.45295069397573945</v>
      </c>
      <c r="X225" s="273">
        <f>IF(X$6=0,0,X$6/NFM!X$11*1000)</f>
        <v>0.49391186412146632</v>
      </c>
      <c r="Y225" s="273">
        <f>IF(Y$6=0,0,Y$6/NFM!Y$11*1000)</f>
        <v>0.49969761699184773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0.35121148103789551</v>
      </c>
      <c r="C226" s="274">
        <f>IF(C$7=0,0,C$7/NFM!C$11*1000)</f>
        <v>0.34258604980096069</v>
      </c>
      <c r="D226" s="274">
        <f>IF(D$7=0,0,D$7/NFM!D$11*1000)</f>
        <v>0.42424809770705268</v>
      </c>
      <c r="E226" s="274">
        <f>IF(E$7=0,0,E$7/NFM!E$11*1000)</f>
        <v>0.42682533806873396</v>
      </c>
      <c r="F226" s="274">
        <f>IF(F$7=0,0,F$7/NFM!F$11*1000)</f>
        <v>0.42895078733838332</v>
      </c>
      <c r="G226" s="274">
        <f>IF(G$7=0,0,G$7/NFM!G$11*1000)</f>
        <v>0.38896972540889307</v>
      </c>
      <c r="H226" s="274">
        <f>IF(H$7=0,0,H$7/NFM!H$11*1000)</f>
        <v>0.33120537734448191</v>
      </c>
      <c r="I226" s="274">
        <f>IF(I$7=0,0,I$7/NFM!I$11*1000)</f>
        <v>0.36745605122074387</v>
      </c>
      <c r="J226" s="274">
        <f>IF(J$7=0,0,J$7/NFM!J$11*1000)</f>
        <v>0.35127800786134616</v>
      </c>
      <c r="K226" s="274">
        <f>IF(K$7=0,0,K$7/NFM!K$11*1000)</f>
        <v>0.36681783055552059</v>
      </c>
      <c r="L226" s="274">
        <f>IF(L$7=0,0,L$7/NFM!L$11*1000)</f>
        <v>0.37208782448061578</v>
      </c>
      <c r="M226" s="274">
        <f>IF(M$7=0,0,M$7/NFM!M$11*1000)</f>
        <v>0.47299753532161365</v>
      </c>
      <c r="N226" s="274">
        <f>IF(N$7=0,0,N$7/NFM!N$11*1000)</f>
        <v>0.51664146309234649</v>
      </c>
      <c r="O226" s="274">
        <f>IF(O$7=0,0,O$7/NFM!O$11*1000)</f>
        <v>0.53783295474060588</v>
      </c>
      <c r="P226" s="274">
        <f>IF(P$7=0,0,P$7/NFM!P$11*1000)</f>
        <v>0.57289580366933857</v>
      </c>
      <c r="Q226" s="274">
        <f>IF(Q$7=0,0,Q$7/NFM!Q$11*1000)</f>
        <v>0.29897964706848434</v>
      </c>
      <c r="R226" s="274">
        <f>IF(R$7=0,0,R$7/NFM!R$11*1000)</f>
        <v>0.29122890859778366</v>
      </c>
      <c r="S226" s="274">
        <f>IF(S$7=0,0,S$7/NFM!S$11*1000)</f>
        <v>0.31829573174127962</v>
      </c>
      <c r="T226" s="274">
        <f>IF(T$7=0,0,T$7/NFM!T$11*1000)</f>
        <v>0.31823976243773489</v>
      </c>
      <c r="U226" s="274">
        <f>IF(U$7=0,0,U$7/NFM!U$11*1000)</f>
        <v>0.29099050990068082</v>
      </c>
      <c r="V226" s="274">
        <f>IF(V$7=0,0,V$7/NFM!V$11*1000)</f>
        <v>0.28645933498993559</v>
      </c>
      <c r="W226" s="274">
        <f>IF(W$7=0,0,W$7/NFM!W$11*1000)</f>
        <v>0.2264753469878697</v>
      </c>
      <c r="X226" s="274">
        <f>IF(X$7=0,0,X$7/NFM!X$11*1000)</f>
        <v>0.24695593206073321</v>
      </c>
      <c r="Y226" s="274">
        <f>IF(Y$7=0,0,Y$7/NFM!Y$11*1000)</f>
        <v>0.24984880849592386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8.8973575196266843</v>
      </c>
      <c r="C227" s="274">
        <f>IF(C$8=0,0,C$8/NFM!C$11*1000)</f>
        <v>8.6788465949576636</v>
      </c>
      <c r="D227" s="274">
        <f>IF(D$8=0,0,D$8/NFM!D$11*1000)</f>
        <v>10.747618475245332</v>
      </c>
      <c r="E227" s="274">
        <f>IF(E$8=0,0,E$8/NFM!E$11*1000)</f>
        <v>10.81290856440792</v>
      </c>
      <c r="F227" s="274">
        <f>IF(F$8=0,0,F$8/NFM!F$11*1000)</f>
        <v>10.866753279239033</v>
      </c>
      <c r="G227" s="274">
        <f>IF(G$8=0,0,G$8/NFM!G$11*1000)</f>
        <v>9.853899710358613</v>
      </c>
      <c r="H227" s="274">
        <f>IF(H$8=0,0,H$8/NFM!H$11*1000)</f>
        <v>8.390536226060199</v>
      </c>
      <c r="I227" s="274">
        <f>IF(I$8=0,0,I$8/NFM!I$11*1000)</f>
        <v>9.3088866309255049</v>
      </c>
      <c r="J227" s="274">
        <f>IF(J$8=0,0,J$8/NFM!J$11*1000)</f>
        <v>8.8990428658207605</v>
      </c>
      <c r="K227" s="274">
        <f>IF(K$8=0,0,K$8/NFM!K$11*1000)</f>
        <v>9.2927183740731838</v>
      </c>
      <c r="L227" s="274">
        <f>IF(L$8=0,0,L$8/NFM!L$11*1000)</f>
        <v>9.4262248868422613</v>
      </c>
      <c r="M227" s="274">
        <f>IF(M$8=0,0,M$8/NFM!M$11*1000)</f>
        <v>11.98260422814754</v>
      </c>
      <c r="N227" s="274">
        <f>IF(N$8=0,0,N$8/NFM!N$11*1000)</f>
        <v>13.088250398339435</v>
      </c>
      <c r="O227" s="274">
        <f>IF(O$8=0,0,O$8/NFM!O$11*1000)</f>
        <v>13.625101520095345</v>
      </c>
      <c r="P227" s="274">
        <f>IF(P$8=0,0,P$8/NFM!P$11*1000)</f>
        <v>14.513360359623224</v>
      </c>
      <c r="Q227" s="274">
        <f>IF(Q$8=0,0,Q$8/NFM!Q$11*1000)</f>
        <v>7.5741510590682637</v>
      </c>
      <c r="R227" s="274">
        <f>IF(R$8=0,0,R$8/NFM!R$11*1000)</f>
        <v>7.3777990178105064</v>
      </c>
      <c r="S227" s="274">
        <f>IF(S$8=0,0,S$8/NFM!S$11*1000)</f>
        <v>8.0634918707790781</v>
      </c>
      <c r="T227" s="274">
        <f>IF(T$8=0,0,T$8/NFM!T$11*1000)</f>
        <v>8.0620739817559439</v>
      </c>
      <c r="U227" s="274">
        <f>IF(U$8=0,0,U$8/NFM!U$11*1000)</f>
        <v>7.3717595841505741</v>
      </c>
      <c r="V227" s="274">
        <f>IF(V$8=0,0,V$8/NFM!V$11*1000)</f>
        <v>7.2569698197450263</v>
      </c>
      <c r="W227" s="274">
        <f>IF(W$8=0,0,W$8/NFM!W$11*1000)</f>
        <v>5.7373754570260296</v>
      </c>
      <c r="X227" s="274">
        <f>IF(X$8=0,0,X$8/NFM!X$11*1000)</f>
        <v>6.2562169455385703</v>
      </c>
      <c r="Y227" s="274">
        <f>IF(Y$8=0,0,Y$8/NFM!Y$11*1000)</f>
        <v>6.3295031485634006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0.23414098735859781</v>
      </c>
      <c r="C228" s="274">
        <f>IF(C$9=0,0,C$9/NFM!C$11*1000)</f>
        <v>0.22839069986730784</v>
      </c>
      <c r="D228" s="274">
        <f>IF(D$9=0,0,D$9/NFM!D$11*1000)</f>
        <v>0.28283206513803616</v>
      </c>
      <c r="E228" s="274">
        <f>IF(E$9=0,0,E$9/NFM!E$11*1000)</f>
        <v>0.28455022537915697</v>
      </c>
      <c r="F228" s="274">
        <f>IF(F$9=0,0,F$9/NFM!F$11*1000)</f>
        <v>0.28596719155892319</v>
      </c>
      <c r="G228" s="274">
        <f>IF(G$9=0,0,G$9/NFM!G$11*1000)</f>
        <v>0.25931315027259622</v>
      </c>
      <c r="H228" s="274">
        <f>IF(H$9=0,0,H$9/NFM!H$11*1000)</f>
        <v>0.22080358489632199</v>
      </c>
      <c r="I228" s="274">
        <f>IF(I$9=0,0,I$9/NFM!I$11*1000)</f>
        <v>0.24497070081383016</v>
      </c>
      <c r="J228" s="274">
        <f>IF(J$9=0,0,J$9/NFM!J$11*1000)</f>
        <v>0.23418533857423152</v>
      </c>
      <c r="K228" s="274">
        <f>IF(K$9=0,0,K$9/NFM!K$11*1000)</f>
        <v>0.24454522037034776</v>
      </c>
      <c r="L228" s="274">
        <f>IF(L$9=0,0,L$9/NFM!L$11*1000)</f>
        <v>0.24805854965374477</v>
      </c>
      <c r="M228" s="274">
        <f>IF(M$9=0,0,M$9/NFM!M$11*1000)</f>
        <v>0.31533169021441015</v>
      </c>
      <c r="N228" s="274">
        <f>IF(N$9=0,0,N$9/NFM!N$11*1000)</f>
        <v>0.34442764206156551</v>
      </c>
      <c r="O228" s="274">
        <f>IF(O$9=0,0,O$9/NFM!O$11*1000)</f>
        <v>0.35855530316040507</v>
      </c>
      <c r="P228" s="274">
        <f>IF(P$9=0,0,P$9/NFM!P$11*1000)</f>
        <v>0.38193053577956015</v>
      </c>
      <c r="Q228" s="274">
        <f>IF(Q$9=0,0,Q$9/NFM!Q$11*1000)</f>
        <v>0.1993197647123236</v>
      </c>
      <c r="R228" s="274">
        <f>IF(R$9=0,0,R$9/NFM!R$11*1000)</f>
        <v>0.19415260573185636</v>
      </c>
      <c r="S228" s="274">
        <f>IF(S$9=0,0,S$9/NFM!S$11*1000)</f>
        <v>0.21219715449418711</v>
      </c>
      <c r="T228" s="274">
        <f>IF(T$9=0,0,T$9/NFM!T$11*1000)</f>
        <v>0.21215984162515727</v>
      </c>
      <c r="U228" s="274">
        <f>IF(U$9=0,0,U$9/NFM!U$11*1000)</f>
        <v>0.19399367326712116</v>
      </c>
      <c r="V228" s="274">
        <f>IF(V$9=0,0,V$9/NFM!V$11*1000)</f>
        <v>0.19097288999329101</v>
      </c>
      <c r="W228" s="274">
        <f>IF(W$9=0,0,W$9/NFM!W$11*1000)</f>
        <v>0.15098356465858029</v>
      </c>
      <c r="X228" s="274">
        <f>IF(X$9=0,0,X$9/NFM!X$11*1000)</f>
        <v>0.16463728804048933</v>
      </c>
      <c r="Y228" s="274">
        <f>IF(Y$9=0,0,Y$9/NFM!Y$11*1000)</f>
        <v>0.16656587233061648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1.0496141426958363</v>
      </c>
      <c r="C229" s="275">
        <f>IF(C$10=0,0,C$10/NFM!C$11*1000)</f>
        <v>0.91243399550114146</v>
      </c>
      <c r="D229" s="275">
        <f>IF(D$10=0,0,D$10/NFM!D$11*1000)</f>
        <v>1.2343769294219169</v>
      </c>
      <c r="E229" s="275">
        <f>IF(E$10=0,0,E$10/NFM!E$11*1000)</f>
        <v>1.240312932611819</v>
      </c>
      <c r="F229" s="275">
        <f>IF(F$10=0,0,F$10/NFM!F$11*1000)</f>
        <v>1.2417274458147083</v>
      </c>
      <c r="G229" s="275">
        <f>IF(G$10=0,0,G$10/NFM!G$11*1000)</f>
        <v>1.1166849292078025</v>
      </c>
      <c r="H229" s="275">
        <f>IF(H$10=0,0,H$10/NFM!H$11*1000)</f>
        <v>0.86846606011557848</v>
      </c>
      <c r="I229" s="275">
        <f>IF(I$10=0,0,I$10/NFM!I$11*1000)</f>
        <v>1.1172651722888887</v>
      </c>
      <c r="J229" s="275">
        <f>IF(J$10=0,0,J$10/NFM!J$11*1000)</f>
        <v>1.0620878524484201</v>
      </c>
      <c r="K229" s="275">
        <f>IF(K$10=0,0,K$10/NFM!K$11*1000)</f>
        <v>1.0639496244339433</v>
      </c>
      <c r="L229" s="275">
        <f>IF(L$10=0,0,L$10/NFM!L$11*1000)</f>
        <v>1.0864557714456198</v>
      </c>
      <c r="M229" s="275">
        <f>IF(M$10=0,0,M$10/NFM!M$11*1000)</f>
        <v>1.4037040502636926</v>
      </c>
      <c r="N229" s="275">
        <f>IF(N$10=0,0,N$10/NFM!N$11*1000)</f>
        <v>1.4148867765520998</v>
      </c>
      <c r="O229" s="275">
        <f>IF(O$10=0,0,O$10/NFM!O$11*1000)</f>
        <v>1.5084546400767775</v>
      </c>
      <c r="P229" s="275">
        <f>IF(P$10=0,0,P$10/NFM!P$11*1000)</f>
        <v>1.8271658962508182</v>
      </c>
      <c r="Q229" s="275">
        <f>IF(Q$10=0,0,Q$10/NFM!Q$11*1000)</f>
        <v>1.0928481073468184</v>
      </c>
      <c r="R229" s="275">
        <f>IF(R$10=0,0,R$10/NFM!R$11*1000)</f>
        <v>1.070070243634343</v>
      </c>
      <c r="S229" s="275">
        <f>IF(S$10=0,0,S$10/NFM!S$11*1000)</f>
        <v>1.2283368631864795</v>
      </c>
      <c r="T229" s="275">
        <f>IF(T$10=0,0,T$10/NFM!T$11*1000)</f>
        <v>1.2037902786548755</v>
      </c>
      <c r="U229" s="275">
        <f>IF(U$10=0,0,U$10/NFM!U$11*1000)</f>
        <v>1.1307710537940374</v>
      </c>
      <c r="V229" s="275">
        <f>IF(V$10=0,0,V$10/NFM!V$11*1000)</f>
        <v>1.195916380520367</v>
      </c>
      <c r="W229" s="275">
        <f>IF(W$10=0,0,W$10/NFM!W$11*1000)</f>
        <v>0.96058009402260847</v>
      </c>
      <c r="X229" s="275">
        <f>IF(X$10=0,0,X$10/NFM!X$11*1000)</f>
        <v>1.520637548908347</v>
      </c>
      <c r="Y229" s="275">
        <f>IF(Y$10=0,0,Y$10/NFM!Y$11*1000)</f>
        <v>2.1391184784539434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278.26405184087457</v>
      </c>
      <c r="C230" s="276">
        <f>IF(C$16=0,0,C$16/NFM!C$11*1000)</f>
        <v>290.39029123301594</v>
      </c>
      <c r="D230" s="276">
        <f>IF(D$16=0,0,D$16/NFM!D$11*1000)</f>
        <v>341.91216743385883</v>
      </c>
      <c r="E230" s="276">
        <f>IF(E$16=0,0,E$16/NFM!E$11*1000)</f>
        <v>344.25691059901305</v>
      </c>
      <c r="F230" s="276">
        <f>IF(F$16=0,0,F$16/NFM!F$11*1000)</f>
        <v>346.78689881847498</v>
      </c>
      <c r="G230" s="276">
        <f>IF(G$16=0,0,G$16/NFM!G$11*1000)</f>
        <v>316.05805013641367</v>
      </c>
      <c r="H230" s="276">
        <f>IF(H$16=0,0,H$16/NFM!H$11*1000)</f>
        <v>283.23397775310417</v>
      </c>
      <c r="I230" s="276">
        <f>IF(I$16=0,0,I$16/NFM!I$11*1000)</f>
        <v>287.89765212997753</v>
      </c>
      <c r="J230" s="276">
        <f>IF(J$16=0,0,J$16/NFM!J$11*1000)</f>
        <v>276.24796579682436</v>
      </c>
      <c r="K230" s="276">
        <f>IF(K$16=0,0,K$16/NFM!K$11*1000)</f>
        <v>296.19815299009696</v>
      </c>
      <c r="L230" s="276">
        <f>IF(L$16=0,0,L$16/NFM!L$11*1000)</f>
        <v>299.2166787507644</v>
      </c>
      <c r="M230" s="276">
        <f>IF(M$16=0,0,M$16/NFM!M$11*1000)</f>
        <v>376.49194809745279</v>
      </c>
      <c r="N230" s="276">
        <f>IF(N$16=0,0,N$16/NFM!N$11*1000)</f>
        <v>431.50257687218743</v>
      </c>
      <c r="O230" s="276">
        <f>IF(O$16=0,0,O$16/NFM!O$11*1000)</f>
        <v>443.11517079392405</v>
      </c>
      <c r="P230" s="276">
        <f>IF(P$16=0,0,P$16/NFM!P$11*1000)</f>
        <v>434.25357523511184</v>
      </c>
      <c r="Q230" s="276">
        <f>IF(Q$16=0,0,Q$16/NFM!Q$11*1000)</f>
        <v>202.76423887080585</v>
      </c>
      <c r="R230" s="276">
        <f>IF(R$16=0,0,R$16/NFM!R$11*1000)</f>
        <v>196.55654037952277</v>
      </c>
      <c r="S230" s="276">
        <f>IF(S$16=0,0,S$16/NFM!S$11*1000)</f>
        <v>217.02625917421295</v>
      </c>
      <c r="T230" s="276">
        <f>IF(T$16=0,0,T$16/NFM!T$11*1000)</f>
        <v>215.76044276671942</v>
      </c>
      <c r="U230" s="276">
        <f>IF(U$16=0,0,U$16/NFM!U$11*1000)</f>
        <v>193.78782845230577</v>
      </c>
      <c r="V230" s="276">
        <f>IF(V$16=0,0,V$16/NFM!V$11*1000)</f>
        <v>188.33018296562551</v>
      </c>
      <c r="W230" s="276">
        <f>IF(W$16=0,0,W$16/NFM!W$11*1000)</f>
        <v>148.69518882091549</v>
      </c>
      <c r="X230" s="276">
        <f>IF(X$16=0,0,X$16/NFM!X$11*1000)</f>
        <v>158.75094005351841</v>
      </c>
      <c r="Y230" s="276">
        <f>IF(Y$16=0,0,Y$16/NFM!Y$11*1000)</f>
        <v>154.68930021890458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178.78317578477839</v>
      </c>
      <c r="C231" s="277">
        <f>IF(C$27=0,0,C$27/NFM!C$11*1000)</f>
        <v>155.54367906341628</v>
      </c>
      <c r="D231" s="277">
        <f>IF(D$27=0,0,D$27/NFM!D$11*1000)</f>
        <v>210.2143910805533</v>
      </c>
      <c r="E231" s="277">
        <f>IF(E$27=0,0,E$27/NFM!E$11*1000)</f>
        <v>211.22529242379355</v>
      </c>
      <c r="F231" s="277">
        <f>IF(F$27=0,0,F$27/NFM!F$11*1000)</f>
        <v>211.46618402224564</v>
      </c>
      <c r="G231" s="277">
        <f>IF(G$27=0,0,G$27/NFM!G$11*1000)</f>
        <v>190.1714434440895</v>
      </c>
      <c r="H231" s="277">
        <f>IF(H$27=0,0,H$27/NFM!H$11*1000)</f>
        <v>147.8997700376836</v>
      </c>
      <c r="I231" s="277">
        <f>IF(I$27=0,0,I$27/NFM!I$11*1000)</f>
        <v>190.27025884079845</v>
      </c>
      <c r="J231" s="277">
        <f>IF(J$27=0,0,J$27/NFM!J$11*1000)</f>
        <v>180.87356127196659</v>
      </c>
      <c r="K231" s="277">
        <f>IF(K$27=0,0,K$27/NFM!K$11*1000)</f>
        <v>181.19062104110122</v>
      </c>
      <c r="L231" s="277">
        <f>IF(L$27=0,0,L$27/NFM!L$11*1000)</f>
        <v>185.02341787718967</v>
      </c>
      <c r="M231" s="277">
        <f>IF(M$27=0,0,M$27/NFM!M$11*1000)</f>
        <v>239.05079975990773</v>
      </c>
      <c r="N231" s="277">
        <f>IF(N$27=0,0,N$27/NFM!N$11*1000)</f>
        <v>240.95521804682363</v>
      </c>
      <c r="O231" s="277">
        <f>IF(O$27=0,0,O$27/NFM!O$11*1000)</f>
        <v>256.88982520507619</v>
      </c>
      <c r="P231" s="277">
        <f>IF(P$27=0,0,P$27/NFM!P$11*1000)</f>
        <v>311.1663521315154</v>
      </c>
      <c r="Q231" s="277">
        <f>IF(Q$27=0,0,Q$27/NFM!Q$11*1000)</f>
        <v>186.11203268116381</v>
      </c>
      <c r="R231" s="277">
        <f>IF(R$27=0,0,R$27/NFM!R$11*1000)</f>
        <v>182.23296249092928</v>
      </c>
      <c r="S231" s="277">
        <f>IF(S$27=0,0,S$27/NFM!S$11*1000)</f>
        <v>196.90913672947855</v>
      </c>
      <c r="T231" s="277">
        <f>IF(T$27=0,0,T$27/NFM!T$11*1000)</f>
        <v>198.12649709293436</v>
      </c>
      <c r="U231" s="277">
        <f>IF(U$27=0,0,U$27/NFM!U$11*1000)</f>
        <v>184.63002224001377</v>
      </c>
      <c r="V231" s="277">
        <f>IF(V$27=0,0,V$27/NFM!V$11*1000)</f>
        <v>184.11235992447263</v>
      </c>
      <c r="W231" s="277">
        <f>IF(W$27=0,0,W$27/NFM!W$11*1000)</f>
        <v>145.74357533932564</v>
      </c>
      <c r="X231" s="277">
        <f>IF(X$27=0,0,X$27/NFM!X$11*1000)</f>
        <v>161.84127644852637</v>
      </c>
      <c r="Y231" s="277">
        <f>IF(Y$27=0,0,Y$27/NFM!Y$11*1000)</f>
        <v>169.05771051746933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1404.8459241553428</v>
      </c>
      <c r="C233" s="272">
        <f t="shared" si="58"/>
        <v>1370.3441992084845</v>
      </c>
      <c r="D233" s="272">
        <f t="shared" si="58"/>
        <v>1696.9923908320161</v>
      </c>
      <c r="E233" s="272">
        <f t="shared" si="58"/>
        <v>1707.3013522782335</v>
      </c>
      <c r="F233" s="272">
        <f t="shared" si="58"/>
        <v>1715.8031493580445</v>
      </c>
      <c r="G233" s="272">
        <f t="shared" si="58"/>
        <v>1555.878901639707</v>
      </c>
      <c r="H233" s="272">
        <f t="shared" si="58"/>
        <v>1324.8215093816798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1.6243963268778032</v>
      </c>
      <c r="C234" s="273">
        <f>IF(C$35=0,0,C$35/NFM!C$13*1000)</f>
        <v>1.5845026457946554</v>
      </c>
      <c r="D234" s="273">
        <f>IF(D$35=0,0,D$35/NFM!D$13*1000)</f>
        <v>1.9621996683075578</v>
      </c>
      <c r="E234" s="273">
        <f>IF(E$35=0,0,E$35/NFM!E$13*1000)</f>
        <v>1.9741197221849971</v>
      </c>
      <c r="F234" s="273">
        <f>IF(F$35=0,0,F$35/NFM!F$13*1000)</f>
        <v>1.9839501866621214</v>
      </c>
      <c r="G234" s="273">
        <f>IF(G$35=0,0,G$35/NFM!G$13*1000)</f>
        <v>1.7990328543742886</v>
      </c>
      <c r="H234" s="273">
        <f>IF(H$35=0,0,H$35/NFM!H$13*1000)</f>
        <v>1.5318656349470197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0.75489955588609692</v>
      </c>
      <c r="C235" s="274">
        <f>IF(C$36=0,0,C$36/NFM!C$13*1000)</f>
        <v>0.73635991649266497</v>
      </c>
      <c r="D235" s="274">
        <f>IF(D$36=0,0,D$36/NFM!D$13*1000)</f>
        <v>0.91188562400427775</v>
      </c>
      <c r="E235" s="274">
        <f>IF(E$36=0,0,E$36/NFM!E$13*1000)</f>
        <v>0.91742518551973173</v>
      </c>
      <c r="F235" s="274">
        <f>IF(F$36=0,0,F$36/NFM!F$13*1000)</f>
        <v>0.921993660063256</v>
      </c>
      <c r="G235" s="274">
        <f>IF(G$36=0,0,G$36/NFM!G$13*1000)</f>
        <v>0.83605772822817481</v>
      </c>
      <c r="H235" s="274">
        <f>IF(H$36=0,0,H$36/NFM!H$13*1000)</f>
        <v>0.71189811769727707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22.137428623361792</v>
      </c>
      <c r="C236" s="274">
        <f>IF(C$37=0,0,C$37/NFM!C$13*1000)</f>
        <v>21.593753719098245</v>
      </c>
      <c r="D236" s="274">
        <f>IF(D$37=0,0,D$37/NFM!D$13*1000)</f>
        <v>26.741044893541208</v>
      </c>
      <c r="E236" s="274">
        <f>IF(E$37=0,0,E$37/NFM!E$13*1000)</f>
        <v>26.903492528722477</v>
      </c>
      <c r="F236" s="274">
        <f>IF(F$37=0,0,F$37/NFM!F$13*1000)</f>
        <v>27.037463039549166</v>
      </c>
      <c r="G236" s="274">
        <f>IF(G$37=0,0,G$37/NFM!G$13*1000)</f>
        <v>24.517391935588634</v>
      </c>
      <c r="H236" s="274">
        <f>IF(H$37=0,0,H$37/NFM!H$13*1000)</f>
        <v>20.876411497064097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0.54146544229260096</v>
      </c>
      <c r="C237" s="274">
        <f>IF(C$38=0,0,C$38/NFM!C$13*1000)</f>
        <v>0.52816754859821791</v>
      </c>
      <c r="D237" s="274">
        <f>IF(D$38=0,0,D$38/NFM!D$13*1000)</f>
        <v>0.65406655610251918</v>
      </c>
      <c r="E237" s="274">
        <f>IF(E$38=0,0,E$38/NFM!E$13*1000)</f>
        <v>0.65803990739499874</v>
      </c>
      <c r="F237" s="274">
        <f>IF(F$38=0,0,F$38/NFM!F$13*1000)</f>
        <v>0.66131672888737381</v>
      </c>
      <c r="G237" s="274">
        <f>IF(G$38=0,0,G$38/NFM!G$13*1000)</f>
        <v>0.59967761812476261</v>
      </c>
      <c r="H237" s="274">
        <f>IF(H$38=0,0,H$38/NFM!H$13*1000)</f>
        <v>0.51062187831567296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2.7739034289078348</v>
      </c>
      <c r="C238" s="275">
        <f>IF(C$39=0,0,C$39/NFM!C$13*1000)</f>
        <v>4.7399538350841146</v>
      </c>
      <c r="D238" s="275">
        <f>IF(D$39=0,0,D$39/NFM!D$13*1000)</f>
        <v>3.5198570737091743</v>
      </c>
      <c r="E238" s="275">
        <f>IF(E$39=0,0,E$39/NFM!E$13*1000)</f>
        <v>3.529936039621294</v>
      </c>
      <c r="F238" s="275">
        <f>IF(F$39=0,0,F$39/NFM!F$13*1000)</f>
        <v>3.5666244517750121</v>
      </c>
      <c r="G238" s="275">
        <f>IF(G$39=0,0,G$39/NFM!G$13*1000)</f>
        <v>3.2131880904715024</v>
      </c>
      <c r="H238" s="275">
        <f>IF(H$39=0,0,H$39/NFM!H$13*1000)</f>
        <v>4.4328197068544064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1180.60545249645</v>
      </c>
      <c r="C239" s="276">
        <f>IF(C$45=0,0,C$45/NFM!C$13*1000)</f>
        <v>1008.5151430839217</v>
      </c>
      <c r="D239" s="276">
        <f>IF(D$45=0,0,D$45/NFM!D$13*1000)</f>
        <v>1413.4377856659603</v>
      </c>
      <c r="E239" s="276">
        <f>IF(E$45=0,0,E$45/NFM!E$13*1000)</f>
        <v>1422.6870749905652</v>
      </c>
      <c r="F239" s="276">
        <f>IF(F$45=0,0,F$45/NFM!F$13*1000)</f>
        <v>1428.2681727826002</v>
      </c>
      <c r="G239" s="276">
        <f>IF(G$45=0,0,G$45/NFM!G$13*1000)</f>
        <v>1296.0416618245315</v>
      </c>
      <c r="H239" s="276">
        <f>IF(H$45=0,0,H$45/NFM!H$13*1000)</f>
        <v>983.94320095117291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148.70480007933674</v>
      </c>
      <c r="C240" s="276">
        <f>IF(C$46=0,0,C$46/NFM!C$13*1000)</f>
        <v>254.30898084833277</v>
      </c>
      <c r="D240" s="276">
        <f>IF(D$46=0,0,D$46/NFM!D$13*1000)</f>
        <v>188.65848966893293</v>
      </c>
      <c r="E240" s="276">
        <f>IF(E$46=0,0,E$46/NFM!E$13*1000)</f>
        <v>189.19870549207184</v>
      </c>
      <c r="F240" s="276">
        <f>IF(F$46=0,0,F$46/NFM!F$13*1000)</f>
        <v>191.16514341279611</v>
      </c>
      <c r="G240" s="276">
        <f>IF(G$46=0,0,G$46/NFM!G$13*1000)</f>
        <v>172.22154180588822</v>
      </c>
      <c r="H240" s="276">
        <f>IF(H$46=0,0,H$46/NFM!H$13*1000)</f>
        <v>237.59176959664575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47.703578202229913</v>
      </c>
      <c r="C241" s="277">
        <f>IF(C$53=0,0,C$53/NFM!C$13*1000)</f>
        <v>78.337337611162241</v>
      </c>
      <c r="D241" s="277">
        <f>IF(D$53=0,0,D$53/NFM!D$13*1000)</f>
        <v>61.107061681458163</v>
      </c>
      <c r="E241" s="277">
        <f>IF(E$53=0,0,E$53/NFM!E$13*1000)</f>
        <v>61.432558412152893</v>
      </c>
      <c r="F241" s="277">
        <f>IF(F$53=0,0,F$53/NFM!F$13*1000)</f>
        <v>62.198485095711305</v>
      </c>
      <c r="G241" s="277">
        <f>IF(G$53=0,0,G$53/NFM!G$13*1000)</f>
        <v>56.650349782499923</v>
      </c>
      <c r="H241" s="277">
        <f>IF(H$53=0,0,H$53/NFM!H$13*1000)</f>
        <v>75.222921998982628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329.67051020178712</v>
      </c>
      <c r="C243" s="272">
        <f t="shared" si="59"/>
        <v>321.57410541425747</v>
      </c>
      <c r="D243" s="272">
        <f t="shared" si="59"/>
        <v>398.22754771524632</v>
      </c>
      <c r="E243" s="272">
        <f t="shared" si="59"/>
        <v>400.64671733462552</v>
      </c>
      <c r="F243" s="272">
        <f t="shared" si="59"/>
        <v>402.64180571602117</v>
      </c>
      <c r="G243" s="272">
        <f t="shared" si="59"/>
        <v>365.1129155847841</v>
      </c>
      <c r="H243" s="272">
        <f t="shared" si="59"/>
        <v>310.89144753490069</v>
      </c>
      <c r="I243" s="272">
        <f t="shared" si="59"/>
        <v>305.27850310050826</v>
      </c>
      <c r="J243" s="272">
        <f t="shared" si="59"/>
        <v>254.73983594222778</v>
      </c>
      <c r="K243" s="272">
        <f t="shared" si="59"/>
        <v>266.00900678453411</v>
      </c>
      <c r="L243" s="272">
        <f t="shared" si="59"/>
        <v>261.4153959270925</v>
      </c>
      <c r="M243" s="272">
        <f t="shared" si="59"/>
        <v>332.31089499203262</v>
      </c>
      <c r="N243" s="272">
        <f t="shared" si="59"/>
        <v>362.97353404420437</v>
      </c>
      <c r="O243" s="272">
        <f t="shared" si="59"/>
        <v>353.44243156426035</v>
      </c>
      <c r="P243" s="272">
        <f t="shared" si="59"/>
        <v>376.48434164950572</v>
      </c>
      <c r="Q243" s="272">
        <f t="shared" si="59"/>
        <v>240.28731607062838</v>
      </c>
      <c r="R243" s="272">
        <f t="shared" si="59"/>
        <v>234.05811564530535</v>
      </c>
      <c r="S243" s="272">
        <f t="shared" si="59"/>
        <v>267.07967654646984</v>
      </c>
      <c r="T243" s="272">
        <f t="shared" si="59"/>
        <v>267.03271310317103</v>
      </c>
      <c r="U243" s="272">
        <f t="shared" si="59"/>
        <v>244.16805980143729</v>
      </c>
      <c r="V243" s="272">
        <f t="shared" si="59"/>
        <v>240.36598327666275</v>
      </c>
      <c r="W243" s="272">
        <f t="shared" si="59"/>
        <v>207.72490255624012</v>
      </c>
      <c r="X243" s="272">
        <f t="shared" si="59"/>
        <v>226.50985021230562</v>
      </c>
      <c r="Y243" s="272">
        <f t="shared" si="59"/>
        <v>237.39532355253726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0.5227848411035475</v>
      </c>
      <c r="C244" s="273">
        <f>IF(C$73=0,0,C$73/NFM!C$14*1000)</f>
        <v>0.50994572580566577</v>
      </c>
      <c r="D244" s="273">
        <f>IF(D$73=0,0,D$73/NFM!D$14*1000)</f>
        <v>0.63150120745662175</v>
      </c>
      <c r="E244" s="273">
        <f>IF(E$73=0,0,E$73/NFM!E$14*1000)</f>
        <v>0.63533747781128957</v>
      </c>
      <c r="F244" s="273">
        <f>IF(F$73=0,0,F$73/NFM!F$14*1000)</f>
        <v>0.63850124869812863</v>
      </c>
      <c r="G244" s="273">
        <f>IF(G$73=0,0,G$73/NFM!G$14*1000)</f>
        <v>0.57898869220044924</v>
      </c>
      <c r="H244" s="273">
        <f>IF(H$73=0,0,H$73/NFM!H$14*1000)</f>
        <v>0.49300538255655224</v>
      </c>
      <c r="I244" s="273">
        <f>IF(I$73=0,0,I$73/NFM!I$14*1000)</f>
        <v>0.48410448856528643</v>
      </c>
      <c r="J244" s="273">
        <f>IF(J$73=0,0,J$73/NFM!J$14*1000)</f>
        <v>0.403961290243118</v>
      </c>
      <c r="K244" s="273">
        <f>IF(K$73=0,0,K$73/NFM!K$14*1000)</f>
        <v>0.42183171391109203</v>
      </c>
      <c r="L244" s="273">
        <f>IF(L$73=0,0,L$73/NFM!L$14*1000)</f>
        <v>0.41454725853023572</v>
      </c>
      <c r="M244" s="273">
        <f>IF(M$73=0,0,M$73/NFM!M$14*1000)</f>
        <v>0.52697191001442945</v>
      </c>
      <c r="N244" s="273">
        <f>IF(N$73=0,0,N$73/NFM!N$14*1000)</f>
        <v>0.57559610413530593</v>
      </c>
      <c r="O244" s="273">
        <f>IF(O$73=0,0,O$73/NFM!O$14*1000)</f>
        <v>0.56048187419641937</v>
      </c>
      <c r="P244" s="273">
        <f>IF(P$73=0,0,P$73/NFM!P$14*1000)</f>
        <v>0.59702127014001927</v>
      </c>
      <c r="Q244" s="273">
        <f>IF(Q$73=0,0,Q$73/NFM!Q$14*1000)</f>
        <v>0.38104277593315816</v>
      </c>
      <c r="R244" s="273">
        <f>IF(R$73=0,0,R$73/NFM!R$14*1000)</f>
        <v>0.37116463562727614</v>
      </c>
      <c r="S244" s="273">
        <f>IF(S$73=0,0,S$73/NFM!S$14*1000)</f>
        <v>0.42352956040328993</v>
      </c>
      <c r="T244" s="273">
        <f>IF(T$73=0,0,T$73/NFM!T$14*1000)</f>
        <v>0.42345508672151488</v>
      </c>
      <c r="U244" s="273">
        <f>IF(U$73=0,0,U$73/NFM!U$14*1000)</f>
        <v>0.38719678101074412</v>
      </c>
      <c r="V244" s="273">
        <f>IF(V$73=0,0,V$73/NFM!V$14*1000)</f>
        <v>0.38116752479627891</v>
      </c>
      <c r="W244" s="273">
        <f>IF(W$73=0,0,W$73/NFM!W$14*1000)</f>
        <v>0.32940595781273174</v>
      </c>
      <c r="X244" s="273">
        <f>IF(X$73=0,0,X$73/NFM!X$14*1000)</f>
        <v>0.35919474865504925</v>
      </c>
      <c r="Y244" s="273">
        <f>IF(Y$73=0,0,Y$73/NFM!Y$14*1000)</f>
        <v>0.37645671257007596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0.27193637170628582</v>
      </c>
      <c r="C245" s="274">
        <f>IF(C$74=0,0,C$74/NFM!C$14*1000)</f>
        <v>0.26525786430608161</v>
      </c>
      <c r="D245" s="274">
        <f>IF(D$74=0,0,D$74/NFM!D$14*1000)</f>
        <v>0.32848723524842627</v>
      </c>
      <c r="E245" s="274">
        <f>IF(E$74=0,0,E$74/NFM!E$14*1000)</f>
        <v>0.33048274345583839</v>
      </c>
      <c r="F245" s="274">
        <f>IF(F$74=0,0,F$74/NFM!F$14*1000)</f>
        <v>0.33212843841145501</v>
      </c>
      <c r="G245" s="274">
        <f>IF(G$74=0,0,G$74/NFM!G$14*1000)</f>
        <v>0.30117186237382121</v>
      </c>
      <c r="H245" s="274">
        <f>IF(H$74=0,0,H$74/NFM!H$14*1000)</f>
        <v>0.25644602601922778</v>
      </c>
      <c r="I245" s="274">
        <f>IF(I$74=0,0,I$74/NFM!I$14*1000)</f>
        <v>0.25181605853237854</v>
      </c>
      <c r="J245" s="274">
        <f>IF(J$74=0,0,J$74/NFM!J$14*1000)</f>
        <v>0.21012806596805111</v>
      </c>
      <c r="K245" s="274">
        <f>IF(K$74=0,0,K$74/NFM!K$14*1000)</f>
        <v>0.21942370308496673</v>
      </c>
      <c r="L245" s="274">
        <f>IF(L$74=0,0,L$74/NFM!L$14*1000)</f>
        <v>0.21563455655588049</v>
      </c>
      <c r="M245" s="274">
        <f>IF(M$74=0,0,M$74/NFM!M$14*1000)</f>
        <v>0.27411435438326226</v>
      </c>
      <c r="N245" s="274">
        <f>IF(N$74=0,0,N$74/NFM!N$14*1000)</f>
        <v>0.2994071438575352</v>
      </c>
      <c r="O245" s="274">
        <f>IF(O$74=0,0,O$74/NFM!O$14*1000)</f>
        <v>0.29154519276874818</v>
      </c>
      <c r="P245" s="274">
        <f>IF(P$74=0,0,P$74/NFM!P$14*1000)</f>
        <v>0.31055184708616723</v>
      </c>
      <c r="Q245" s="274">
        <f>IF(Q$74=0,0,Q$74/NFM!Q$14*1000)</f>
        <v>0.19820656951992693</v>
      </c>
      <c r="R245" s="274">
        <f>IF(R$74=0,0,R$74/NFM!R$14*1000)</f>
        <v>0.19306826897487511</v>
      </c>
      <c r="S245" s="274">
        <f>IF(S$74=0,0,S$74/NFM!S$14*1000)</f>
        <v>0.22030686988419501</v>
      </c>
      <c r="T245" s="274">
        <f>IF(T$74=0,0,T$74/NFM!T$14*1000)</f>
        <v>0.22026813099733905</v>
      </c>
      <c r="U245" s="274">
        <f>IF(U$74=0,0,U$74/NFM!U$14*1000)</f>
        <v>0.2014076910534591</v>
      </c>
      <c r="V245" s="274">
        <f>IF(V$74=0,0,V$74/NFM!V$14*1000)</f>
        <v>0.19827145998832674</v>
      </c>
      <c r="W245" s="274">
        <f>IF(W$74=0,0,W$74/NFM!W$14*1000)</f>
        <v>0.17134670698740784</v>
      </c>
      <c r="X245" s="274">
        <f>IF(X$74=0,0,X$74/NFM!X$14*1000)</f>
        <v>0.18684190704347223</v>
      </c>
      <c r="Y245" s="274">
        <f>IF(Y$74=0,0,Y$74/NFM!Y$14*1000)</f>
        <v>0.19582104237124548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6.3651848397268997</v>
      </c>
      <c r="C246" s="274">
        <f>IF(C$75=0,0,C$75/NFM!C$14*1000)</f>
        <v>6.2088617491853437</v>
      </c>
      <c r="D246" s="274">
        <f>IF(D$75=0,0,D$75/NFM!D$14*1000)</f>
        <v>7.6888647028997497</v>
      </c>
      <c r="E246" s="274">
        <f>IF(E$75=0,0,E$75/NFM!E$14*1000)</f>
        <v>7.7355733447400148</v>
      </c>
      <c r="F246" s="274">
        <f>IF(F$75=0,0,F$75/NFM!F$14*1000)</f>
        <v>7.7740939461460723</v>
      </c>
      <c r="G246" s="274">
        <f>IF(G$75=0,0,G$75/NFM!G$14*1000)</f>
        <v>7.0494967646501534</v>
      </c>
      <c r="H246" s="274">
        <f>IF(H$75=0,0,H$75/NFM!H$14*1000)</f>
        <v>6.0026040164603254</v>
      </c>
      <c r="I246" s="274">
        <f>IF(I$75=0,0,I$75/NFM!I$14*1000)</f>
        <v>5.8942308750860919</v>
      </c>
      <c r="J246" s="274">
        <f>IF(J$75=0,0,J$75/NFM!J$14*1000)</f>
        <v>4.9184446034515377</v>
      </c>
      <c r="K246" s="274">
        <f>IF(K$75=0,0,K$75/NFM!K$14*1000)</f>
        <v>5.1360265623522059</v>
      </c>
      <c r="L246" s="274">
        <f>IF(L$75=0,0,L$75/NFM!L$14*1000)</f>
        <v>5.0473344249558396</v>
      </c>
      <c r="M246" s="274">
        <f>IF(M$75=0,0,M$75/NFM!M$14*1000)</f>
        <v>6.4161646414713038</v>
      </c>
      <c r="N246" s="274">
        <f>IF(N$75=0,0,N$75/NFM!N$14*1000)</f>
        <v>7.0081901918082474</v>
      </c>
      <c r="O246" s="274">
        <f>IF(O$75=0,0,O$75/NFM!O$14*1000)</f>
        <v>6.8241663645907904</v>
      </c>
      <c r="P246" s="274">
        <f>IF(P$75=0,0,P$75/NFM!P$14*1000)</f>
        <v>7.2690530384699032</v>
      </c>
      <c r="Q246" s="274">
        <f>IF(Q$75=0,0,Q$75/NFM!Q$14*1000)</f>
        <v>4.6393994430622643</v>
      </c>
      <c r="R246" s="274">
        <f>IF(R$75=0,0,R$75/NFM!R$14*1000)</f>
        <v>4.5191278055240165</v>
      </c>
      <c r="S246" s="274">
        <f>IF(S$75=0,0,S$75/NFM!S$14*1000)</f>
        <v>5.1566987507988138</v>
      </c>
      <c r="T246" s="274">
        <f>IF(T$75=0,0,T$75/NFM!T$14*1000)</f>
        <v>5.1557919939211816</v>
      </c>
      <c r="U246" s="274">
        <f>IF(U$75=0,0,U$75/NFM!U$14*1000)</f>
        <v>4.7143277438537812</v>
      </c>
      <c r="V246" s="274">
        <f>IF(V$75=0,0,V$75/NFM!V$14*1000)</f>
        <v>4.6409183271420567</v>
      </c>
      <c r="W246" s="274">
        <f>IF(W$75=0,0,W$75/NFM!W$14*1000)</f>
        <v>4.0106935854515768</v>
      </c>
      <c r="X246" s="274">
        <f>IF(X$75=0,0,X$75/NFM!X$14*1000)</f>
        <v>4.3733880344012901</v>
      </c>
      <c r="Y246" s="274">
        <f>IF(Y$75=0,0,Y$75/NFM!Y$14*1000)</f>
        <v>4.5835616706220836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0.17426161370118257</v>
      </c>
      <c r="C247" s="274">
        <f>IF(C$76=0,0,C$76/NFM!C$14*1000)</f>
        <v>0.16998190860188855</v>
      </c>
      <c r="D247" s="274">
        <f>IF(D$76=0,0,D$76/NFM!D$14*1000)</f>
        <v>0.21050040248554056</v>
      </c>
      <c r="E247" s="274">
        <f>IF(E$76=0,0,E$76/NFM!E$14*1000)</f>
        <v>0.21177915927043001</v>
      </c>
      <c r="F247" s="274">
        <f>IF(F$76=0,0,F$76/NFM!F$14*1000)</f>
        <v>0.21283374956604301</v>
      </c>
      <c r="G247" s="274">
        <f>IF(G$76=0,0,G$76/NFM!G$14*1000)</f>
        <v>0.1929962307334831</v>
      </c>
      <c r="H247" s="274">
        <f>IF(H$76=0,0,H$76/NFM!H$14*1000)</f>
        <v>0.16433512751885074</v>
      </c>
      <c r="I247" s="274">
        <f>IF(I$76=0,0,I$76/NFM!I$14*1000)</f>
        <v>0.16136816285509561</v>
      </c>
      <c r="J247" s="274">
        <f>IF(J$76=0,0,J$76/NFM!J$14*1000)</f>
        <v>0.13465376341437268</v>
      </c>
      <c r="K247" s="274">
        <f>IF(K$76=0,0,K$76/NFM!K$14*1000)</f>
        <v>0.14061057130369736</v>
      </c>
      <c r="L247" s="274">
        <f>IF(L$76=0,0,L$76/NFM!L$14*1000)</f>
        <v>0.13818241951007856</v>
      </c>
      <c r="M247" s="274">
        <f>IF(M$76=0,0,M$76/NFM!M$14*1000)</f>
        <v>0.17565730333814319</v>
      </c>
      <c r="N247" s="274">
        <f>IF(N$76=0,0,N$76/NFM!N$14*1000)</f>
        <v>0.19186536804510204</v>
      </c>
      <c r="O247" s="274">
        <f>IF(O$76=0,0,O$76/NFM!O$14*1000)</f>
        <v>0.18682729139880652</v>
      </c>
      <c r="P247" s="274">
        <f>IF(P$76=0,0,P$76/NFM!P$14*1000)</f>
        <v>0.19900709004667308</v>
      </c>
      <c r="Q247" s="274">
        <f>IF(Q$76=0,0,Q$76/NFM!Q$14*1000)</f>
        <v>0.12701425864438606</v>
      </c>
      <c r="R247" s="274">
        <f>IF(R$76=0,0,R$76/NFM!R$14*1000)</f>
        <v>0.12372154520909204</v>
      </c>
      <c r="S247" s="274">
        <f>IF(S$76=0,0,S$76/NFM!S$14*1000)</f>
        <v>0.14117652013442999</v>
      </c>
      <c r="T247" s="274">
        <f>IF(T$76=0,0,T$76/NFM!T$14*1000)</f>
        <v>0.14115169557383828</v>
      </c>
      <c r="U247" s="274">
        <f>IF(U$76=0,0,U$76/NFM!U$14*1000)</f>
        <v>0.12906559367024803</v>
      </c>
      <c r="V247" s="274">
        <f>IF(V$76=0,0,V$76/NFM!V$14*1000)</f>
        <v>0.12705584159875963</v>
      </c>
      <c r="W247" s="274">
        <f>IF(W$76=0,0,W$76/NFM!W$14*1000)</f>
        <v>0.10980198593757735</v>
      </c>
      <c r="X247" s="274">
        <f>IF(X$76=0,0,X$76/NFM!X$14*1000)</f>
        <v>0.11973158288501654</v>
      </c>
      <c r="Y247" s="274">
        <f>IF(Y$76=0,0,Y$76/NFM!Y$14*1000)</f>
        <v>0.12548557085669207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0.83540379696153233</v>
      </c>
      <c r="C248" s="275">
        <f>IF(C$77=0,0,C$77/NFM!C$14*1000)</f>
        <v>0.77682530363266455</v>
      </c>
      <c r="D248" s="275">
        <f>IF(D$77=0,0,D$77/NFM!D$14*1000)</f>
        <v>0.99847561796083961</v>
      </c>
      <c r="E248" s="275">
        <f>IF(E$77=0,0,E$77/NFM!E$14*1000)</f>
        <v>1.0040304513362073</v>
      </c>
      <c r="F248" s="275">
        <f>IF(F$77=0,0,F$77/NFM!F$14*1000)</f>
        <v>1.0074690656721548</v>
      </c>
      <c r="G248" s="275">
        <f>IF(G$77=0,0,G$77/NFM!G$14*1000)</f>
        <v>0.91049353686229106</v>
      </c>
      <c r="H248" s="275">
        <f>IF(H$77=0,0,H$77/NFM!H$14*1000)</f>
        <v>0.74646018390584501</v>
      </c>
      <c r="I248" s="275">
        <f>IF(I$77=0,0,I$77/NFM!I$14*1000)</f>
        <v>0.77897330066762505</v>
      </c>
      <c r="J248" s="275">
        <f>IF(J$77=0,0,J$77/NFM!J$14*1000)</f>
        <v>0.64857707152949906</v>
      </c>
      <c r="K248" s="275">
        <f>IF(K$77=0,0,K$77/NFM!K$14*1000)</f>
        <v>0.66612230366893077</v>
      </c>
      <c r="L248" s="275">
        <f>IF(L$77=0,0,L$77/NFM!L$14*1000)</f>
        <v>0.65638394272240974</v>
      </c>
      <c r="M248" s="275">
        <f>IF(M$77=0,0,M$77/NFM!M$14*1000)</f>
        <v>0.83984318630353894</v>
      </c>
      <c r="N248" s="275">
        <f>IF(N$77=0,0,N$77/NFM!N$14*1000)</f>
        <v>0.88771077461103631</v>
      </c>
      <c r="O248" s="275">
        <f>IF(O$77=0,0,O$77/NFM!O$14*1000)</f>
        <v>0.87300542866036379</v>
      </c>
      <c r="P248" s="275">
        <f>IF(P$77=0,0,P$77/NFM!P$14*1000)</f>
        <v>0.97862243811454108</v>
      </c>
      <c r="Q248" s="275">
        <f>IF(Q$77=0,0,Q$77/NFM!Q$14*1000)</f>
        <v>0.65655327842795463</v>
      </c>
      <c r="R248" s="275">
        <f>IF(R$77=0,0,R$77/NFM!R$14*1000)</f>
        <v>0.64069734246304866</v>
      </c>
      <c r="S248" s="275">
        <f>IF(S$77=0,0,S$77/NFM!S$14*1000)</f>
        <v>0.77346116317117053</v>
      </c>
      <c r="T248" s="275">
        <f>IF(T$77=0,0,T$77/NFM!T$14*1000)</f>
        <v>0.75493902130649526</v>
      </c>
      <c r="U248" s="275">
        <f>IF(U$77=0,0,U$77/NFM!U$14*1000)</f>
        <v>0.70041977372011643</v>
      </c>
      <c r="V248" s="275">
        <f>IF(V$77=0,0,V$77/NFM!V$14*1000)</f>
        <v>0.73443448414121137</v>
      </c>
      <c r="W248" s="275">
        <f>IF(W$77=0,0,W$77/NFM!W$14*1000)</f>
        <v>0.6442684373792843</v>
      </c>
      <c r="X248" s="275">
        <f>IF(X$77=0,0,X$77/NFM!X$14*1000)</f>
        <v>1.0066369243726201</v>
      </c>
      <c r="Y248" s="275">
        <f>IF(Y$77=0,0,Y$77/NFM!Y$14*1000)</f>
        <v>1.4342023856702486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72.072354308186334</v>
      </c>
      <c r="C249" s="276">
        <f>IF(C$83=0,0,C$83/NFM!C$14*1000)</f>
        <v>67.073282848951408</v>
      </c>
      <c r="D249" s="276">
        <f>IF(D$83=0,0,D$83/NFM!D$14*1000)</f>
        <v>86.124636621653636</v>
      </c>
      <c r="E249" s="276">
        <f>IF(E$83=0,0,E$83/NFM!E$14*1000)</f>
        <v>86.603775017566008</v>
      </c>
      <c r="F249" s="276">
        <f>IF(F$83=0,0,F$83/NFM!F$14*1000)</f>
        <v>86.900376561798325</v>
      </c>
      <c r="G249" s="276">
        <f>IF(G$83=0,0,G$83/NFM!G$14*1000)</f>
        <v>78.535643332759392</v>
      </c>
      <c r="H249" s="276">
        <f>IF(H$83=0,0,H$83/NFM!H$14*1000)</f>
        <v>64.386762115151697</v>
      </c>
      <c r="I249" s="276">
        <f>IF(I$83=0,0,I$83/NFM!I$14*1000)</f>
        <v>67.191217543181494</v>
      </c>
      <c r="J249" s="276">
        <f>IF(J$83=0,0,J$83/NFM!J$14*1000)</f>
        <v>55.943744245545652</v>
      </c>
      <c r="K249" s="276">
        <f>IF(K$83=0,0,K$83/NFM!K$14*1000)</f>
        <v>57.45712796295394</v>
      </c>
      <c r="L249" s="276">
        <f>IF(L$83=0,0,L$83/NFM!L$14*1000)</f>
        <v>56.617134694492862</v>
      </c>
      <c r="M249" s="276">
        <f>IF(M$83=0,0,M$83/NFM!M$14*1000)</f>
        <v>72.441617940840814</v>
      </c>
      <c r="N249" s="276">
        <f>IF(N$83=0,0,N$83/NFM!N$14*1000)</f>
        <v>76.570490569055352</v>
      </c>
      <c r="O249" s="276">
        <f>IF(O$83=0,0,O$83/NFM!O$14*1000)</f>
        <v>75.302064426628448</v>
      </c>
      <c r="P249" s="276">
        <f>IF(P$83=0,0,P$83/NFM!P$14*1000)</f>
        <v>84.412178280869341</v>
      </c>
      <c r="Q249" s="276">
        <f>IF(Q$83=0,0,Q$83/NFM!Q$14*1000)</f>
        <v>56.631740936092356</v>
      </c>
      <c r="R249" s="276">
        <f>IF(R$83=0,0,R$83/NFM!R$14*1000)</f>
        <v>55.264069358830753</v>
      </c>
      <c r="S249" s="276">
        <f>IF(S$83=0,0,S$83/NFM!S$14*1000)</f>
        <v>62.800367470830636</v>
      </c>
      <c r="T249" s="276">
        <f>IF(T$83=0,0,T$83/NFM!T$14*1000)</f>
        <v>62.933066458088703</v>
      </c>
      <c r="U249" s="276">
        <f>IF(U$83=0,0,U$83/NFM!U$14*1000)</f>
        <v>57.924371207066095</v>
      </c>
      <c r="V249" s="276">
        <f>IF(V$83=0,0,V$83/NFM!V$14*1000)</f>
        <v>57.267797539286541</v>
      </c>
      <c r="W249" s="276">
        <f>IF(W$83=0,0,W$83/NFM!W$14*1000)</f>
        <v>49.510576465206675</v>
      </c>
      <c r="X249" s="276">
        <f>IF(X$83=0,0,X$83/NFM!X$14*1000)</f>
        <v>54.263990981591753</v>
      </c>
      <c r="Y249" s="276">
        <f>IF(Y$83=0,0,Y$83/NFM!Y$14*1000)</f>
        <v>57.409778973176657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138.22974601026706</v>
      </c>
      <c r="C250" s="276">
        <f>IF(C$90=0,0,C$90/NFM!C$14*1000)</f>
        <v>128.64187581051794</v>
      </c>
      <c r="D250" s="276">
        <f>IF(D$90=0,0,D$90/NFM!D$14*1000)</f>
        <v>165.18104285217586</v>
      </c>
      <c r="E250" s="276">
        <f>IF(E$90=0,0,E$90/NFM!E$14*1000)</f>
        <v>166.09999685897199</v>
      </c>
      <c r="F250" s="276">
        <f>IF(F$90=0,0,F$90/NFM!F$14*1000)</f>
        <v>166.66885792253831</v>
      </c>
      <c r="G250" s="276">
        <f>IF(G$90=0,0,G$90/NFM!G$14*1000)</f>
        <v>150.62588332024535</v>
      </c>
      <c r="H250" s="276">
        <f>IF(H$90=0,0,H$90/NFM!H$14*1000)</f>
        <v>123.48931652132782</v>
      </c>
      <c r="I250" s="276">
        <f>IF(I$90=0,0,I$90/NFM!I$14*1000)</f>
        <v>128.86806632400555</v>
      </c>
      <c r="J250" s="276">
        <f>IF(J$90=0,0,J$90/NFM!J$14*1000)</f>
        <v>107.29619744150294</v>
      </c>
      <c r="K250" s="276">
        <f>IF(K$90=0,0,K$90/NFM!K$14*1000)</f>
        <v>110.19876180035395</v>
      </c>
      <c r="L250" s="276">
        <f>IF(L$90=0,0,L$90/NFM!L$14*1000)</f>
        <v>108.58771333018457</v>
      </c>
      <c r="M250" s="276">
        <f>IF(M$90=0,0,M$90/NFM!M$14*1000)</f>
        <v>138.93796788871984</v>
      </c>
      <c r="N250" s="276">
        <f>IF(N$90=0,0,N$90/NFM!N$14*1000)</f>
        <v>146.8568574571992</v>
      </c>
      <c r="O250" s="276">
        <f>IF(O$90=0,0,O$90/NFM!O$14*1000)</f>
        <v>144.42410463285384</v>
      </c>
      <c r="P250" s="276">
        <f>IF(P$90=0,0,P$90/NFM!P$14*1000)</f>
        <v>161.896667258067</v>
      </c>
      <c r="Q250" s="276">
        <f>IF(Q$90=0,0,Q$90/NFM!Q$14*1000)</f>
        <v>108.61572708227918</v>
      </c>
      <c r="R250" s="276">
        <f>IF(R$90=0,0,R$90/NFM!R$14*1000)</f>
        <v>105.99262843974098</v>
      </c>
      <c r="S250" s="276">
        <f>IF(S$90=0,0,S$90/NFM!S$14*1000)</f>
        <v>120.44672229970908</v>
      </c>
      <c r="T250" s="276">
        <f>IF(T$90=0,0,T$90/NFM!T$14*1000)</f>
        <v>120.70122969690139</v>
      </c>
      <c r="U250" s="276">
        <f>IF(U$90=0,0,U$90/NFM!U$14*1000)</f>
        <v>111.09490173609763</v>
      </c>
      <c r="V250" s="276">
        <f>IF(V$90=0,0,V$90/NFM!V$14*1000)</f>
        <v>109.8356392601404</v>
      </c>
      <c r="W250" s="276">
        <f>IF(W$90=0,0,W$90/NFM!W$14*1000)</f>
        <v>94.957830575961466</v>
      </c>
      <c r="X250" s="276">
        <f>IF(X$90=0,0,X$90/NFM!X$14*1000)</f>
        <v>104.07454790243845</v>
      </c>
      <c r="Y250" s="276">
        <f>IF(Y$90=0,0,Y$90/NFM!Y$14*1000)</f>
        <v>110.10794974219959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111.19883842013428</v>
      </c>
      <c r="C251" s="277">
        <f>IF(C$97=0,0,C$97/NFM!C$14*1000)</f>
        <v>117.92807420325649</v>
      </c>
      <c r="D251" s="277">
        <f>IF(D$97=0,0,D$97/NFM!D$14*1000)</f>
        <v>137.06403907536566</v>
      </c>
      <c r="E251" s="277">
        <f>IF(E$97=0,0,E$97/NFM!E$14*1000)</f>
        <v>138.02574228147375</v>
      </c>
      <c r="F251" s="277">
        <f>IF(F$97=0,0,F$97/NFM!F$14*1000)</f>
        <v>139.10754478319072</v>
      </c>
      <c r="G251" s="277">
        <f>IF(G$97=0,0,G$97/NFM!G$14*1000)</f>
        <v>126.9182418449592</v>
      </c>
      <c r="H251" s="277">
        <f>IF(H$97=0,0,H$97/NFM!H$14*1000)</f>
        <v>115.35251816196039</v>
      </c>
      <c r="I251" s="277">
        <f>IF(I$97=0,0,I$97/NFM!I$14*1000)</f>
        <v>101.64872634761477</v>
      </c>
      <c r="J251" s="277">
        <f>IF(J$97=0,0,J$97/NFM!J$14*1000)</f>
        <v>85.184129460572606</v>
      </c>
      <c r="K251" s="277">
        <f>IF(K$97=0,0,K$97/NFM!K$14*1000)</f>
        <v>91.769102166905299</v>
      </c>
      <c r="L251" s="277">
        <f>IF(L$97=0,0,L$97/NFM!L$14*1000)</f>
        <v>89.738465300140618</v>
      </c>
      <c r="M251" s="277">
        <f>IF(M$97=0,0,M$97/NFM!M$14*1000)</f>
        <v>112.6985577669613</v>
      </c>
      <c r="N251" s="277">
        <f>IF(N$97=0,0,N$97/NFM!N$14*1000)</f>
        <v>130.58341643549258</v>
      </c>
      <c r="O251" s="277">
        <f>IF(O$97=0,0,O$97/NFM!O$14*1000)</f>
        <v>124.98023635316289</v>
      </c>
      <c r="P251" s="277">
        <f>IF(P$97=0,0,P$97/NFM!P$14*1000)</f>
        <v>120.82124042671208</v>
      </c>
      <c r="Q251" s="277">
        <f>IF(Q$97=0,0,Q$97/NFM!Q$14*1000)</f>
        <v>69.037631726669176</v>
      </c>
      <c r="R251" s="277">
        <f>IF(R$97=0,0,R$97/NFM!R$14*1000)</f>
        <v>66.95363824893532</v>
      </c>
      <c r="S251" s="277">
        <f>IF(S$97=0,0,S$97/NFM!S$14*1000)</f>
        <v>77.11741391153825</v>
      </c>
      <c r="T251" s="277">
        <f>IF(T$97=0,0,T$97/NFM!T$14*1000)</f>
        <v>76.702811019660558</v>
      </c>
      <c r="U251" s="277">
        <f>IF(U$97=0,0,U$97/NFM!U$14*1000)</f>
        <v>69.016369274965228</v>
      </c>
      <c r="V251" s="277">
        <f>IF(V$97=0,0,V$97/NFM!V$14*1000)</f>
        <v>67.180698839569189</v>
      </c>
      <c r="W251" s="277">
        <f>IF(W$97=0,0,W$97/NFM!W$14*1000)</f>
        <v>57.990978841503406</v>
      </c>
      <c r="X251" s="277">
        <f>IF(X$97=0,0,X$97/NFM!X$14*1000)</f>
        <v>62.125518130917975</v>
      </c>
      <c r="Y251" s="277">
        <f>IF(Y$97=0,0,Y$97/NFM!Y$14*1000)</f>
        <v>63.162067455070648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351.21148103883593</v>
      </c>
      <c r="C253" s="272">
        <f t="shared" si="60"/>
        <v>342.58604980212135</v>
      </c>
      <c r="D253" s="272">
        <f t="shared" si="60"/>
        <v>424.24809770800391</v>
      </c>
      <c r="E253" s="272">
        <f t="shared" si="60"/>
        <v>426.82533806955871</v>
      </c>
      <c r="F253" s="272">
        <f t="shared" si="60"/>
        <v>428.95078733950999</v>
      </c>
      <c r="G253" s="272">
        <f t="shared" si="60"/>
        <v>388.96972540992505</v>
      </c>
      <c r="H253" s="272">
        <f t="shared" si="60"/>
        <v>318.09780900404343</v>
      </c>
      <c r="I253" s="272">
        <f t="shared" si="60"/>
        <v>352.91384981616875</v>
      </c>
      <c r="J253" s="272">
        <f t="shared" si="60"/>
        <v>0</v>
      </c>
      <c r="K253" s="272">
        <f t="shared" si="60"/>
        <v>0</v>
      </c>
      <c r="L253" s="272">
        <f t="shared" si="60"/>
        <v>0</v>
      </c>
      <c r="M253" s="272">
        <f t="shared" si="60"/>
        <v>0</v>
      </c>
      <c r="N253" s="272">
        <f t="shared" si="60"/>
        <v>0</v>
      </c>
      <c r="O253" s="272">
        <f t="shared" si="60"/>
        <v>0</v>
      </c>
      <c r="P253" s="272">
        <f t="shared" si="60"/>
        <v>0</v>
      </c>
      <c r="Q253" s="272">
        <f t="shared" si="60"/>
        <v>0</v>
      </c>
      <c r="R253" s="272">
        <f t="shared" si="60"/>
        <v>0</v>
      </c>
      <c r="S253" s="272">
        <f t="shared" si="60"/>
        <v>0</v>
      </c>
      <c r="T253" s="272">
        <f t="shared" si="60"/>
        <v>0</v>
      </c>
      <c r="U253" s="272">
        <f t="shared" si="60"/>
        <v>0</v>
      </c>
      <c r="V253" s="272">
        <f t="shared" si="60"/>
        <v>0</v>
      </c>
      <c r="W253" s="272">
        <f t="shared" si="60"/>
        <v>0</v>
      </c>
      <c r="X253" s="272">
        <f t="shared" si="60"/>
        <v>0</v>
      </c>
      <c r="Y253" s="272">
        <f t="shared" si="60"/>
        <v>0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0.56298368200512938</v>
      </c>
      <c r="C254" s="273">
        <f>IF(C$116=0,0,C$116/NFM!C$15*1000)</f>
        <v>0.54915732011390295</v>
      </c>
      <c r="D254" s="273">
        <f>IF(D$116=0,0,D$116/NFM!D$15*1000)</f>
        <v>0.6800596478926163</v>
      </c>
      <c r="E254" s="273">
        <f>IF(E$116=0,0,E$116/NFM!E$15*1000)</f>
        <v>0.6841909031234269</v>
      </c>
      <c r="F254" s="273">
        <f>IF(F$116=0,0,F$116/NFM!F$15*1000)</f>
        <v>0.68759794793983131</v>
      </c>
      <c r="G254" s="273">
        <f>IF(G$116=0,0,G$116/NFM!G$15*1000)</f>
        <v>0.62350925303466564</v>
      </c>
      <c r="H254" s="273">
        <f>IF(H$116=0,0,H$116/NFM!H$15*1000)</f>
        <v>0.50990325037389195</v>
      </c>
      <c r="I254" s="273">
        <f>IF(I$116=0,0,I$116/NFM!I$15*1000)</f>
        <v>0.56571253881919503</v>
      </c>
      <c r="J254" s="273">
        <f>IF(J$116=0,0,J$116/NFM!J$15*1000)</f>
        <v>0</v>
      </c>
      <c r="K254" s="273">
        <f>IF(K$116=0,0,K$116/NFM!K$15*1000)</f>
        <v>0</v>
      </c>
      <c r="L254" s="273">
        <f>IF(L$116=0,0,L$116/NFM!L$15*1000)</f>
        <v>0</v>
      </c>
      <c r="M254" s="273">
        <f>IF(M$116=0,0,M$116/NFM!M$15*1000)</f>
        <v>0</v>
      </c>
      <c r="N254" s="273">
        <f>IF(N$116=0,0,N$116/NFM!N$15*1000)</f>
        <v>0</v>
      </c>
      <c r="O254" s="273">
        <f>IF(O$116=0,0,O$116/NFM!O$15*1000)</f>
        <v>0</v>
      </c>
      <c r="P254" s="273">
        <f>IF(P$116=0,0,P$116/NFM!P$15*1000)</f>
        <v>0</v>
      </c>
      <c r="Q254" s="273">
        <f>IF(Q$116=0,0,Q$116/NFM!Q$15*1000)</f>
        <v>0</v>
      </c>
      <c r="R254" s="273">
        <f>IF(R$116=0,0,R$116/NFM!R$15*1000)</f>
        <v>0</v>
      </c>
      <c r="S254" s="273">
        <f>IF(S$116=0,0,S$116/NFM!S$15*1000)</f>
        <v>0</v>
      </c>
      <c r="T254" s="273">
        <f>IF(T$116=0,0,T$116/NFM!T$15*1000)</f>
        <v>0</v>
      </c>
      <c r="U254" s="273">
        <f>IF(U$116=0,0,U$116/NFM!U$15*1000)</f>
        <v>0</v>
      </c>
      <c r="V254" s="273">
        <f>IF(V$116=0,0,V$116/NFM!V$15*1000)</f>
        <v>0</v>
      </c>
      <c r="W254" s="273">
        <f>IF(W$116=0,0,W$116/NFM!W$15*1000)</f>
        <v>0</v>
      </c>
      <c r="X254" s="273">
        <f>IF(X$116=0,0,X$116/NFM!X$15*1000)</f>
        <v>0</v>
      </c>
      <c r="Y254" s="273">
        <f>IF(Y$116=0,0,Y$116/NFM!Y$15*1000)</f>
        <v>0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0.28100817201760331</v>
      </c>
      <c r="C255" s="274">
        <f>IF(C$117=0,0,C$117/NFM!C$15*1000)</f>
        <v>0.27410686953780589</v>
      </c>
      <c r="D255" s="274">
        <f>IF(D$117=0,0,D$117/NFM!D$15*1000)</f>
        <v>0.33944557298109734</v>
      </c>
      <c r="E255" s="274">
        <f>IF(E$117=0,0,E$117/NFM!E$15*1000)</f>
        <v>0.3415076513639263</v>
      </c>
      <c r="F255" s="274">
        <f>IF(F$117=0,0,F$117/NFM!F$15*1000)</f>
        <v>0.3432082467212017</v>
      </c>
      <c r="G255" s="274">
        <f>IF(G$117=0,0,G$117/NFM!G$15*1000)</f>
        <v>0.31121895897106333</v>
      </c>
      <c r="H255" s="274">
        <f>IF(H$117=0,0,H$117/NFM!H$15*1000)</f>
        <v>0.25451355851570867</v>
      </c>
      <c r="I255" s="274">
        <f>IF(I$117=0,0,I$117/NFM!I$15*1000)</f>
        <v>0.28237025601671162</v>
      </c>
      <c r="J255" s="274">
        <f>IF(J$117=0,0,J$117/NFM!J$15*1000)</f>
        <v>0</v>
      </c>
      <c r="K255" s="274">
        <f>IF(K$117=0,0,K$117/NFM!K$15*1000)</f>
        <v>0</v>
      </c>
      <c r="L255" s="274">
        <f>IF(L$117=0,0,L$117/NFM!L$15*1000)</f>
        <v>0</v>
      </c>
      <c r="M255" s="274">
        <f>IF(M$117=0,0,M$117/NFM!M$15*1000)</f>
        <v>0</v>
      </c>
      <c r="N255" s="274">
        <f>IF(N$117=0,0,N$117/NFM!N$15*1000)</f>
        <v>0</v>
      </c>
      <c r="O255" s="274">
        <f>IF(O$117=0,0,O$117/NFM!O$15*1000)</f>
        <v>0</v>
      </c>
      <c r="P255" s="274">
        <f>IF(P$117=0,0,P$117/NFM!P$15*1000)</f>
        <v>0</v>
      </c>
      <c r="Q255" s="274">
        <f>IF(Q$117=0,0,Q$117/NFM!Q$15*1000)</f>
        <v>0</v>
      </c>
      <c r="R255" s="274">
        <f>IF(R$117=0,0,R$117/NFM!R$15*1000)</f>
        <v>0</v>
      </c>
      <c r="S255" s="274">
        <f>IF(S$117=0,0,S$117/NFM!S$15*1000)</f>
        <v>0</v>
      </c>
      <c r="T255" s="274">
        <f>IF(T$117=0,0,T$117/NFM!T$15*1000)</f>
        <v>0</v>
      </c>
      <c r="U255" s="274">
        <f>IF(U$117=0,0,U$117/NFM!U$15*1000)</f>
        <v>0</v>
      </c>
      <c r="V255" s="274">
        <f>IF(V$117=0,0,V$117/NFM!V$15*1000)</f>
        <v>0</v>
      </c>
      <c r="W255" s="274">
        <f>IF(W$117=0,0,W$117/NFM!W$15*1000)</f>
        <v>0</v>
      </c>
      <c r="X255" s="274">
        <f>IF(X$117=0,0,X$117/NFM!X$15*1000)</f>
        <v>0</v>
      </c>
      <c r="Y255" s="274">
        <f>IF(Y$117=0,0,Y$117/NFM!Y$15*1000)</f>
        <v>0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7.1434006760246671</v>
      </c>
      <c r="C256" s="274">
        <f>IF(C$118=0,0,C$118/NFM!C$15*1000)</f>
        <v>6.9679653196587763</v>
      </c>
      <c r="D256" s="274">
        <f>IF(D$118=0,0,D$118/NFM!D$15*1000)</f>
        <v>8.6289153731616501</v>
      </c>
      <c r="E256" s="274">
        <f>IF(E$118=0,0,E$118/NFM!E$15*1000)</f>
        <v>8.6813346747362434</v>
      </c>
      <c r="F256" s="274">
        <f>IF(F$118=0,0,F$118/NFM!F$15*1000)</f>
        <v>8.7245648553305859</v>
      </c>
      <c r="G256" s="274">
        <f>IF(G$118=0,0,G$118/NFM!G$15*1000)</f>
        <v>7.9113774732726299</v>
      </c>
      <c r="H256" s="274">
        <f>IF(H$118=0,0,H$118/NFM!H$15*1000)</f>
        <v>6.4698912949928928</v>
      </c>
      <c r="I256" s="274">
        <f>IF(I$118=0,0,I$118/NFM!I$15*1000)</f>
        <v>7.1780256895613661</v>
      </c>
      <c r="J256" s="274">
        <f>IF(J$118=0,0,J$118/NFM!J$15*1000)</f>
        <v>0</v>
      </c>
      <c r="K256" s="274">
        <f>IF(K$118=0,0,K$118/NFM!K$15*1000)</f>
        <v>0</v>
      </c>
      <c r="L256" s="274">
        <f>IF(L$118=0,0,L$118/NFM!L$15*1000)</f>
        <v>0</v>
      </c>
      <c r="M256" s="274">
        <f>IF(M$118=0,0,M$118/NFM!M$15*1000)</f>
        <v>0</v>
      </c>
      <c r="N256" s="274">
        <f>IF(N$118=0,0,N$118/NFM!N$15*1000)</f>
        <v>0</v>
      </c>
      <c r="O256" s="274">
        <f>IF(O$118=0,0,O$118/NFM!O$15*1000)</f>
        <v>0</v>
      </c>
      <c r="P256" s="274">
        <f>IF(P$118=0,0,P$118/NFM!P$15*1000)</f>
        <v>0</v>
      </c>
      <c r="Q256" s="274">
        <f>IF(Q$118=0,0,Q$118/NFM!Q$15*1000)</f>
        <v>0</v>
      </c>
      <c r="R256" s="274">
        <f>IF(R$118=0,0,R$118/NFM!R$15*1000)</f>
        <v>0</v>
      </c>
      <c r="S256" s="274">
        <f>IF(S$118=0,0,S$118/NFM!S$15*1000)</f>
        <v>0</v>
      </c>
      <c r="T256" s="274">
        <f>IF(T$118=0,0,T$118/NFM!T$15*1000)</f>
        <v>0</v>
      </c>
      <c r="U256" s="274">
        <f>IF(U$118=0,0,U$118/NFM!U$15*1000)</f>
        <v>0</v>
      </c>
      <c r="V256" s="274">
        <f>IF(V$118=0,0,V$118/NFM!V$15*1000)</f>
        <v>0</v>
      </c>
      <c r="W256" s="274">
        <f>IF(W$118=0,0,W$118/NFM!W$15*1000)</f>
        <v>0</v>
      </c>
      <c r="X256" s="274">
        <f>IF(X$118=0,0,X$118/NFM!X$15*1000)</f>
        <v>0</v>
      </c>
      <c r="Y256" s="274">
        <f>IF(Y$118=0,0,Y$118/NFM!Y$15*1000)</f>
        <v>0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0.18766122733504323</v>
      </c>
      <c r="C257" s="274">
        <f>IF(C$119=0,0,C$119/NFM!C$15*1000)</f>
        <v>0.18305244003796772</v>
      </c>
      <c r="D257" s="274">
        <f>IF(D$119=0,0,D$119/NFM!D$15*1000)</f>
        <v>0.22668654929753893</v>
      </c>
      <c r="E257" s="274">
        <f>IF(E$119=0,0,E$119/NFM!E$15*1000)</f>
        <v>0.22806363437447574</v>
      </c>
      <c r="F257" s="274">
        <f>IF(F$119=0,0,F$119/NFM!F$15*1000)</f>
        <v>0.22919931597994389</v>
      </c>
      <c r="G257" s="274">
        <f>IF(G$119=0,0,G$119/NFM!G$15*1000)</f>
        <v>0.20783641767822189</v>
      </c>
      <c r="H257" s="274">
        <f>IF(H$119=0,0,H$119/NFM!H$15*1000)</f>
        <v>0.16996775012463078</v>
      </c>
      <c r="I257" s="274">
        <f>IF(I$119=0,0,I$119/NFM!I$15*1000)</f>
        <v>0.18857084627306508</v>
      </c>
      <c r="J257" s="274">
        <f>IF(J$119=0,0,J$119/NFM!J$15*1000)</f>
        <v>0</v>
      </c>
      <c r="K257" s="274">
        <f>IF(K$119=0,0,K$119/NFM!K$15*1000)</f>
        <v>0</v>
      </c>
      <c r="L257" s="274">
        <f>IF(L$119=0,0,L$119/NFM!L$15*1000)</f>
        <v>0</v>
      </c>
      <c r="M257" s="274">
        <f>IF(M$119=0,0,M$119/NFM!M$15*1000)</f>
        <v>0</v>
      </c>
      <c r="N257" s="274">
        <f>IF(N$119=0,0,N$119/NFM!N$15*1000)</f>
        <v>0</v>
      </c>
      <c r="O257" s="274">
        <f>IF(O$119=0,0,O$119/NFM!O$15*1000)</f>
        <v>0</v>
      </c>
      <c r="P257" s="274">
        <f>IF(P$119=0,0,P$119/NFM!P$15*1000)</f>
        <v>0</v>
      </c>
      <c r="Q257" s="274">
        <f>IF(Q$119=0,0,Q$119/NFM!Q$15*1000)</f>
        <v>0</v>
      </c>
      <c r="R257" s="274">
        <f>IF(R$119=0,0,R$119/NFM!R$15*1000)</f>
        <v>0</v>
      </c>
      <c r="S257" s="274">
        <f>IF(S$119=0,0,S$119/NFM!S$15*1000)</f>
        <v>0</v>
      </c>
      <c r="T257" s="274">
        <f>IF(T$119=0,0,T$119/NFM!T$15*1000)</f>
        <v>0</v>
      </c>
      <c r="U257" s="274">
        <f>IF(U$119=0,0,U$119/NFM!U$15*1000)</f>
        <v>0</v>
      </c>
      <c r="V257" s="274">
        <f>IF(V$119=0,0,V$119/NFM!V$15*1000)</f>
        <v>0</v>
      </c>
      <c r="W257" s="274">
        <f>IF(W$119=0,0,W$119/NFM!W$15*1000)</f>
        <v>0</v>
      </c>
      <c r="X257" s="274">
        <f>IF(X$119=0,0,X$119/NFM!X$15*1000)</f>
        <v>0</v>
      </c>
      <c r="Y257" s="274">
        <f>IF(Y$119=0,0,Y$119/NFM!Y$15*1000)</f>
        <v>0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0.92244308556678611</v>
      </c>
      <c r="C258" s="275">
        <f>IF(C$120=0,0,C$120/NFM!C$15*1000)</f>
        <v>0.88347117149098897</v>
      </c>
      <c r="D258" s="275">
        <f>IF(D$120=0,0,D$120/NFM!D$15*1000)</f>
        <v>1.1079689776633712</v>
      </c>
      <c r="E258" s="275">
        <f>IF(E$120=0,0,E$120/NFM!E$15*1000)</f>
        <v>1.1117689349192812</v>
      </c>
      <c r="F258" s="275">
        <f>IF(F$120=0,0,F$120/NFM!F$15*1000)</f>
        <v>1.1183660615446909</v>
      </c>
      <c r="G258" s="275">
        <f>IF(G$120=0,0,G$120/NFM!G$15*1000)</f>
        <v>1.0163014039299634</v>
      </c>
      <c r="H258" s="275">
        <f>IF(H$120=0,0,H$120/NFM!H$15*1000)</f>
        <v>0.81880002926371209</v>
      </c>
      <c r="I258" s="275">
        <f>IF(I$120=0,0,I$120/NFM!I$15*1000)</f>
        <v>0.93033321120028611</v>
      </c>
      <c r="J258" s="275">
        <f>IF(J$120=0,0,J$120/NFM!J$15*1000)</f>
        <v>0</v>
      </c>
      <c r="K258" s="275">
        <f>IF(K$120=0,0,K$120/NFM!K$15*1000)</f>
        <v>0</v>
      </c>
      <c r="L258" s="275">
        <f>IF(L$120=0,0,L$120/NFM!L$15*1000)</f>
        <v>0</v>
      </c>
      <c r="M258" s="275">
        <f>IF(M$120=0,0,M$120/NFM!M$15*1000)</f>
        <v>0</v>
      </c>
      <c r="N258" s="275">
        <f>IF(N$120=0,0,N$120/NFM!N$15*1000)</f>
        <v>0</v>
      </c>
      <c r="O258" s="275">
        <f>IF(O$120=0,0,O$120/NFM!O$15*1000)</f>
        <v>0</v>
      </c>
      <c r="P258" s="275">
        <f>IF(P$120=0,0,P$120/NFM!P$15*1000)</f>
        <v>0</v>
      </c>
      <c r="Q258" s="275">
        <f>IF(Q$120=0,0,Q$120/NFM!Q$15*1000)</f>
        <v>0</v>
      </c>
      <c r="R258" s="275">
        <f>IF(R$120=0,0,R$120/NFM!R$15*1000)</f>
        <v>0</v>
      </c>
      <c r="S258" s="275">
        <f>IF(S$120=0,0,S$120/NFM!S$15*1000)</f>
        <v>0</v>
      </c>
      <c r="T258" s="275">
        <f>IF(T$120=0,0,T$120/NFM!T$15*1000)</f>
        <v>0</v>
      </c>
      <c r="U258" s="275">
        <f>IF(U$120=0,0,U$120/NFM!U$15*1000)</f>
        <v>0</v>
      </c>
      <c r="V258" s="275">
        <f>IF(V$120=0,0,V$120/NFM!V$15*1000)</f>
        <v>0</v>
      </c>
      <c r="W258" s="275">
        <f>IF(W$120=0,0,W$120/NFM!W$15*1000)</f>
        <v>0</v>
      </c>
      <c r="X258" s="275">
        <f>IF(X$120=0,0,X$120/NFM!X$15*1000)</f>
        <v>0</v>
      </c>
      <c r="Y258" s="275">
        <f>IF(Y$120=0,0,Y$120/NFM!Y$15*1000)</f>
        <v>0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197.46572204138602</v>
      </c>
      <c r="C259" s="276">
        <f>IF(C$126=0,0,C$126/NFM!C$15*1000)</f>
        <v>188.98094642588453</v>
      </c>
      <c r="D259" s="276">
        <f>IF(D$126=0,0,D$126/NFM!D$15*1000)</f>
        <v>237.82853508730096</v>
      </c>
      <c r="E259" s="276">
        <f>IF(E$126=0,0,E$126/NFM!E$15*1000)</f>
        <v>239.65830429654719</v>
      </c>
      <c r="F259" s="276">
        <f>IF(F$126=0,0,F$126/NFM!F$15*1000)</f>
        <v>240.43123084051862</v>
      </c>
      <c r="G259" s="276">
        <f>IF(G$126=0,0,G$126/NFM!G$15*1000)</f>
        <v>217.17603567641299</v>
      </c>
      <c r="H259" s="276">
        <f>IF(H$126=0,0,H$126/NFM!H$15*1000)</f>
        <v>174.97146385864716</v>
      </c>
      <c r="I259" s="276">
        <f>IF(I$126=0,0,I$126/NFM!I$15*1000)</f>
        <v>198.80527359825311</v>
      </c>
      <c r="J259" s="276">
        <f>IF(J$126=0,0,J$126/NFM!J$15*1000)</f>
        <v>0</v>
      </c>
      <c r="K259" s="276">
        <f>IF(K$126=0,0,K$126/NFM!K$15*1000)</f>
        <v>0</v>
      </c>
      <c r="L259" s="276">
        <f>IF(L$126=0,0,L$126/NFM!L$15*1000)</f>
        <v>0</v>
      </c>
      <c r="M259" s="276">
        <f>IF(M$126=0,0,M$126/NFM!M$15*1000)</f>
        <v>0</v>
      </c>
      <c r="N259" s="276">
        <f>IF(N$126=0,0,N$126/NFM!N$15*1000)</f>
        <v>0</v>
      </c>
      <c r="O259" s="276">
        <f>IF(O$126=0,0,O$126/NFM!O$15*1000)</f>
        <v>0</v>
      </c>
      <c r="P259" s="276">
        <f>IF(P$126=0,0,P$126/NFM!P$15*1000)</f>
        <v>0</v>
      </c>
      <c r="Q259" s="276">
        <f>IF(Q$126=0,0,Q$126/NFM!Q$15*1000)</f>
        <v>0</v>
      </c>
      <c r="R259" s="276">
        <f>IF(R$126=0,0,R$126/NFM!R$15*1000)</f>
        <v>0</v>
      </c>
      <c r="S259" s="276">
        <f>IF(S$126=0,0,S$126/NFM!S$15*1000)</f>
        <v>0</v>
      </c>
      <c r="T259" s="276">
        <f>IF(T$126=0,0,T$126/NFM!T$15*1000)</f>
        <v>0</v>
      </c>
      <c r="U259" s="276">
        <f>IF(U$126=0,0,U$126/NFM!U$15*1000)</f>
        <v>0</v>
      </c>
      <c r="V259" s="276">
        <f>IF(V$126=0,0,V$126/NFM!V$15*1000)</f>
        <v>0</v>
      </c>
      <c r="W259" s="276">
        <f>IF(W$126=0,0,W$126/NFM!W$15*1000)</f>
        <v>0</v>
      </c>
      <c r="X259" s="276">
        <f>IF(X$126=0,0,X$126/NFM!X$15*1000)</f>
        <v>0</v>
      </c>
      <c r="Y259" s="276">
        <f>IF(Y$126=0,0,Y$126/NFM!Y$15*1000)</f>
        <v>0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101.02595082472664</v>
      </c>
      <c r="C260" s="276">
        <f>IF(C$134=0,0,C$134/NFM!C$15*1000)</f>
        <v>96.83663394493351</v>
      </c>
      <c r="D260" s="276">
        <f>IF(D$134=0,0,D$134/NFM!D$15*1000)</f>
        <v>121.32174315624997</v>
      </c>
      <c r="E260" s="276">
        <f>IF(E$134=0,0,E$134/NFM!E$15*1000)</f>
        <v>121.73783552661442</v>
      </c>
      <c r="F260" s="276">
        <f>IF(F$134=0,0,F$134/NFM!F$15*1000)</f>
        <v>122.460215772048</v>
      </c>
      <c r="G260" s="276">
        <f>IF(G$134=0,0,G$134/NFM!G$15*1000)</f>
        <v>111.28421497590773</v>
      </c>
      <c r="H260" s="276">
        <f>IF(H$134=0,0,H$134/NFM!H$15*1000)</f>
        <v>89.65796773133431</v>
      </c>
      <c r="I260" s="276">
        <f>IF(I$134=0,0,I$134/NFM!I$15*1000)</f>
        <v>101.87076459216803</v>
      </c>
      <c r="J260" s="276">
        <f>IF(J$134=0,0,J$134/NFM!J$15*1000)</f>
        <v>0</v>
      </c>
      <c r="K260" s="276">
        <f>IF(K$134=0,0,K$134/NFM!K$15*1000)</f>
        <v>0</v>
      </c>
      <c r="L260" s="276">
        <f>IF(L$134=0,0,L$134/NFM!L$15*1000)</f>
        <v>0</v>
      </c>
      <c r="M260" s="276">
        <f>IF(M$134=0,0,M$134/NFM!M$15*1000)</f>
        <v>0</v>
      </c>
      <c r="N260" s="276">
        <f>IF(N$134=0,0,N$134/NFM!N$15*1000)</f>
        <v>0</v>
      </c>
      <c r="O260" s="276">
        <f>IF(O$134=0,0,O$134/NFM!O$15*1000)</f>
        <v>0</v>
      </c>
      <c r="P260" s="276">
        <f>IF(P$134=0,0,P$134/NFM!P$15*1000)</f>
        <v>0</v>
      </c>
      <c r="Q260" s="276">
        <f>IF(Q$134=0,0,Q$134/NFM!Q$15*1000)</f>
        <v>0</v>
      </c>
      <c r="R260" s="276">
        <f>IF(R$134=0,0,R$134/NFM!R$15*1000)</f>
        <v>0</v>
      </c>
      <c r="S260" s="276">
        <f>IF(S$134=0,0,S$134/NFM!S$15*1000)</f>
        <v>0</v>
      </c>
      <c r="T260" s="276">
        <f>IF(T$134=0,0,T$134/NFM!T$15*1000)</f>
        <v>0</v>
      </c>
      <c r="U260" s="276">
        <f>IF(U$134=0,0,U$134/NFM!U$15*1000)</f>
        <v>0</v>
      </c>
      <c r="V260" s="276">
        <f>IF(V$134=0,0,V$134/NFM!V$15*1000)</f>
        <v>0</v>
      </c>
      <c r="W260" s="276">
        <f>IF(W$134=0,0,W$134/NFM!W$15*1000)</f>
        <v>0</v>
      </c>
      <c r="X260" s="276">
        <f>IF(X$134=0,0,X$134/NFM!X$15*1000)</f>
        <v>0</v>
      </c>
      <c r="Y260" s="276">
        <f>IF(Y$134=0,0,Y$134/NFM!Y$15*1000)</f>
        <v>0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43.622311329774043</v>
      </c>
      <c r="C261" s="277">
        <f>IF(C$141=0,0,C$141/NFM!C$15*1000)</f>
        <v>47.910716310463826</v>
      </c>
      <c r="D261" s="277">
        <f>IF(D$141=0,0,D$141/NFM!D$15*1000)</f>
        <v>54.114743343456745</v>
      </c>
      <c r="E261" s="277">
        <f>IF(E$141=0,0,E$141/NFM!E$15*1000)</f>
        <v>54.382332447879783</v>
      </c>
      <c r="F261" s="277">
        <f>IF(F$141=0,0,F$141/NFM!F$15*1000)</f>
        <v>54.956404299427113</v>
      </c>
      <c r="G261" s="277">
        <f>IF(G$141=0,0,G$141/NFM!G$15*1000)</f>
        <v>50.439231250717803</v>
      </c>
      <c r="H261" s="277">
        <f>IF(H$141=0,0,H$141/NFM!H$15*1000)</f>
        <v>45.245301530791075</v>
      </c>
      <c r="I261" s="277">
        <f>IF(I$141=0,0,I$141/NFM!I$15*1000)</f>
        <v>43.092799083877026</v>
      </c>
      <c r="J261" s="277">
        <f>IF(J$141=0,0,J$141/NFM!J$15*1000)</f>
        <v>0</v>
      </c>
      <c r="K261" s="277">
        <f>IF(K$141=0,0,K$141/NFM!K$15*1000)</f>
        <v>0</v>
      </c>
      <c r="L261" s="277">
        <f>IF(L$141=0,0,L$141/NFM!L$15*1000)</f>
        <v>0</v>
      </c>
      <c r="M261" s="277">
        <f>IF(M$141=0,0,M$141/NFM!M$15*1000)</f>
        <v>0</v>
      </c>
      <c r="N261" s="277">
        <f>IF(N$141=0,0,N$141/NFM!N$15*1000)</f>
        <v>0</v>
      </c>
      <c r="O261" s="277">
        <f>IF(O$141=0,0,O$141/NFM!O$15*1000)</f>
        <v>0</v>
      </c>
      <c r="P261" s="277">
        <f>IF(P$141=0,0,P$141/NFM!P$15*1000)</f>
        <v>0</v>
      </c>
      <c r="Q261" s="277">
        <f>IF(Q$141=0,0,Q$141/NFM!Q$15*1000)</f>
        <v>0</v>
      </c>
      <c r="R261" s="277">
        <f>IF(R$141=0,0,R$141/NFM!R$15*1000)</f>
        <v>0</v>
      </c>
      <c r="S261" s="277">
        <f>IF(S$141=0,0,S$141/NFM!S$15*1000)</f>
        <v>0</v>
      </c>
      <c r="T261" s="277">
        <f>IF(T$141=0,0,T$141/NFM!T$15*1000)</f>
        <v>0</v>
      </c>
      <c r="U261" s="277">
        <f>IF(U$141=0,0,U$141/NFM!U$15*1000)</f>
        <v>0</v>
      </c>
      <c r="V261" s="277">
        <f>IF(V$141=0,0,V$141/NFM!V$15*1000)</f>
        <v>0</v>
      </c>
      <c r="W261" s="277">
        <f>IF(W$141=0,0,W$141/NFM!W$15*1000)</f>
        <v>0</v>
      </c>
      <c r="X261" s="277">
        <f>IF(X$141=0,0,X$141/NFM!X$15*1000)</f>
        <v>0</v>
      </c>
      <c r="Y261" s="277">
        <f>IF(Y$141=0,0,Y$141/NFM!Y$15*1000)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HU: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64.729494667833663</v>
      </c>
      <c r="C5" s="223">
        <v>52.371205002351161</v>
      </c>
      <c r="D5" s="223">
        <v>64.280061711274953</v>
      </c>
      <c r="E5" s="223">
        <v>65.939077603204154</v>
      </c>
      <c r="F5" s="223">
        <v>66.37157114329392</v>
      </c>
      <c r="G5" s="223">
        <v>61.390665469211882</v>
      </c>
      <c r="H5" s="223">
        <v>50.967463247894877</v>
      </c>
      <c r="I5" s="223">
        <v>57.070546424221227</v>
      </c>
      <c r="J5" s="223">
        <v>54.194496582060147</v>
      </c>
      <c r="K5" s="223">
        <v>35.213787240264878</v>
      </c>
      <c r="L5" s="223">
        <v>41.255147215530911</v>
      </c>
      <c r="M5" s="223">
        <v>40.353612149246658</v>
      </c>
      <c r="N5" s="223">
        <v>29.73659299128154</v>
      </c>
      <c r="O5" s="223">
        <v>22.68088821241335</v>
      </c>
      <c r="P5" s="223">
        <v>17.889010584335949</v>
      </c>
      <c r="Q5" s="223">
        <v>41.350143744182567</v>
      </c>
      <c r="R5" s="223">
        <v>43.403673855345431</v>
      </c>
      <c r="S5" s="223">
        <v>48.540269940965374</v>
      </c>
      <c r="T5" s="223">
        <v>47.331546469679232</v>
      </c>
      <c r="U5" s="223">
        <v>43.054176195161133</v>
      </c>
      <c r="V5" s="223">
        <v>36.480977950573212</v>
      </c>
      <c r="W5" s="223">
        <v>40.854945708911544</v>
      </c>
      <c r="X5" s="223">
        <v>44.003897960209613</v>
      </c>
      <c r="Y5" s="223">
        <v>45.957915050183423</v>
      </c>
      <c r="DA5" s="89" t="s">
        <v>643</v>
      </c>
    </row>
    <row r="6" spans="1:105" ht="12" customHeight="1" x14ac:dyDescent="0.25">
      <c r="A6" s="55" t="s">
        <v>91</v>
      </c>
      <c r="B6" s="259">
        <v>9.4016397075249725E-2</v>
      </c>
      <c r="C6" s="259">
        <v>7.7065076266547725E-2</v>
      </c>
      <c r="D6" s="259">
        <v>9.3526335308260808E-2</v>
      </c>
      <c r="E6" s="259">
        <v>9.6014788838812065E-2</v>
      </c>
      <c r="F6" s="259">
        <v>9.6492910788498504E-2</v>
      </c>
      <c r="G6" s="259">
        <v>8.8957449564240593E-2</v>
      </c>
      <c r="H6" s="259">
        <v>7.4753332499592096E-2</v>
      </c>
      <c r="I6" s="259">
        <v>8.293514011193652E-2</v>
      </c>
      <c r="J6" s="259">
        <v>7.8756939832730077E-2</v>
      </c>
      <c r="K6" s="259">
        <v>5.088489115130073E-2</v>
      </c>
      <c r="L6" s="259">
        <v>5.9707091496730529E-2</v>
      </c>
      <c r="M6" s="259">
        <v>5.8520699062454558E-2</v>
      </c>
      <c r="N6" s="259">
        <v>4.2613639363195607E-2</v>
      </c>
      <c r="O6" s="259">
        <v>3.2666237224060042E-2</v>
      </c>
      <c r="P6" s="259">
        <v>2.6204275670507021E-2</v>
      </c>
      <c r="Q6" s="259">
        <v>5.9901340278011618E-2</v>
      </c>
      <c r="R6" s="259">
        <v>6.3797507804503301E-2</v>
      </c>
      <c r="S6" s="259">
        <v>7.1394943366002522E-2</v>
      </c>
      <c r="T6" s="259">
        <v>6.9552071565543411E-2</v>
      </c>
      <c r="U6" s="259">
        <v>6.335759609696158E-2</v>
      </c>
      <c r="V6" s="259">
        <v>5.3662613231932547E-2</v>
      </c>
      <c r="W6" s="259">
        <v>5.9061411518820557E-2</v>
      </c>
      <c r="X6" s="259">
        <v>6.442586651050225E-2</v>
      </c>
      <c r="Y6" s="259">
        <v>6.6837236842482259E-2</v>
      </c>
      <c r="DA6" s="67" t="s">
        <v>644</v>
      </c>
    </row>
    <row r="7" spans="1:105" ht="12" customHeight="1" x14ac:dyDescent="0.25">
      <c r="A7" s="173" t="s">
        <v>92</v>
      </c>
      <c r="B7" s="224">
        <v>1.220170107389624E-2</v>
      </c>
      <c r="C7" s="224">
        <v>1.000171303191724E-2</v>
      </c>
      <c r="D7" s="224">
        <v>1.2138099538690021E-2</v>
      </c>
      <c r="E7" s="224">
        <v>1.246105773599007E-2</v>
      </c>
      <c r="F7" s="224">
        <v>1.2523109689568679E-2</v>
      </c>
      <c r="G7" s="224">
        <v>1.154513724888114E-2</v>
      </c>
      <c r="H7" s="224">
        <v>9.7016887033816706E-3</v>
      </c>
      <c r="I7" s="224">
        <v>1.076354571806871E-2</v>
      </c>
      <c r="J7" s="224">
        <v>1.0221287639481181E-2</v>
      </c>
      <c r="K7" s="224">
        <v>6.6039781391428179E-3</v>
      </c>
      <c r="L7" s="224">
        <v>7.7489470464579911E-3</v>
      </c>
      <c r="M7" s="224">
        <v>7.5949738429562574E-3</v>
      </c>
      <c r="N7" s="224">
        <v>5.530512818571017E-3</v>
      </c>
      <c r="O7" s="224">
        <v>4.2395121937925436E-3</v>
      </c>
      <c r="P7" s="224">
        <v>3.4008614298799908E-3</v>
      </c>
      <c r="Q7" s="224">
        <v>7.919242715972186E-3</v>
      </c>
      <c r="R7" s="224">
        <v>8.2798122849470461E-3</v>
      </c>
      <c r="S7" s="224">
        <v>9.2658279219364655E-3</v>
      </c>
      <c r="T7" s="224">
        <v>9.0266550592631861E-3</v>
      </c>
      <c r="U7" s="224">
        <v>8.2227193594434731E-3</v>
      </c>
      <c r="V7" s="224">
        <v>6.964478387488887E-3</v>
      </c>
      <c r="W7" s="224">
        <v>7.8389194298931573E-3</v>
      </c>
      <c r="X7" s="224">
        <v>8.3613623691482421E-3</v>
      </c>
      <c r="Y7" s="224">
        <v>8.6743165014548842E-3</v>
      </c>
      <c r="DA7" s="177" t="s">
        <v>645</v>
      </c>
    </row>
    <row r="8" spans="1:105" ht="12" customHeight="1" x14ac:dyDescent="0.25">
      <c r="A8" s="173" t="s">
        <v>93</v>
      </c>
      <c r="B8" s="224">
        <v>1.6995720378691961</v>
      </c>
      <c r="C8" s="224">
        <v>1.393136227226921</v>
      </c>
      <c r="D8" s="224">
        <v>1.690712995171181</v>
      </c>
      <c r="E8" s="224">
        <v>1.7356977655902901</v>
      </c>
      <c r="F8" s="224">
        <v>1.744340967432285</v>
      </c>
      <c r="G8" s="224">
        <v>1.60811941898318</v>
      </c>
      <c r="H8" s="224">
        <v>1.3513459099284231</v>
      </c>
      <c r="I8" s="224">
        <v>1.499251720720514</v>
      </c>
      <c r="J8" s="224">
        <v>1.4237207220429871</v>
      </c>
      <c r="K8" s="224">
        <v>0.91986654287069447</v>
      </c>
      <c r="L8" s="224">
        <v>1.0793489894014989</v>
      </c>
      <c r="M8" s="224">
        <v>1.0579020985403109</v>
      </c>
      <c r="N8" s="224">
        <v>0.77034381391536644</v>
      </c>
      <c r="O8" s="224">
        <v>0.59052064422313255</v>
      </c>
      <c r="P8" s="224">
        <v>0.47370517896536291</v>
      </c>
      <c r="Q8" s="224">
        <v>1.079229472393594</v>
      </c>
      <c r="R8" s="224">
        <v>1.1532930820938661</v>
      </c>
      <c r="S8" s="224">
        <v>1.2906349654411109</v>
      </c>
      <c r="T8" s="224">
        <v>1.2573206343363881</v>
      </c>
      <c r="U8" s="224">
        <v>1.145340622091908</v>
      </c>
      <c r="V8" s="224">
        <v>0.97008053664281302</v>
      </c>
      <c r="W8" s="224">
        <v>1.0643689611387059</v>
      </c>
      <c r="X8" s="224">
        <v>1.1645402139669161</v>
      </c>
      <c r="Y8" s="224">
        <v>1.2058459888795161</v>
      </c>
      <c r="DA8" s="177" t="s">
        <v>646</v>
      </c>
    </row>
    <row r="9" spans="1:105" ht="12" customHeight="1" x14ac:dyDescent="0.25">
      <c r="A9" s="173" t="s">
        <v>94</v>
      </c>
      <c r="B9" s="224">
        <v>3.106073029154174E-2</v>
      </c>
      <c r="C9" s="224">
        <v>2.5460426300918999E-2</v>
      </c>
      <c r="D9" s="224">
        <v>3.0898825806322461E-2</v>
      </c>
      <c r="E9" s="224">
        <v>3.1720950311834237E-2</v>
      </c>
      <c r="F9" s="224">
        <v>3.1878910171897687E-2</v>
      </c>
      <c r="G9" s="224">
        <v>2.938937711181127E-2</v>
      </c>
      <c r="H9" s="224">
        <v>2.469668240217026E-2</v>
      </c>
      <c r="I9" s="224">
        <v>2.7399752584075961E-2</v>
      </c>
      <c r="J9" s="224">
        <v>2.6019376862247319E-2</v>
      </c>
      <c r="K9" s="224">
        <v>1.681113007021506E-2</v>
      </c>
      <c r="L9" s="224">
        <v>1.9725770431172698E-2</v>
      </c>
      <c r="M9" s="224">
        <v>1.9333815234341689E-2</v>
      </c>
      <c r="N9" s="224">
        <v>1.4078509708703699E-2</v>
      </c>
      <c r="O9" s="224">
        <v>1.0792130049867199E-2</v>
      </c>
      <c r="P9" s="224">
        <v>8.6572551640685756E-3</v>
      </c>
      <c r="Q9" s="224">
        <v>2.015927620455325E-2</v>
      </c>
      <c r="R9" s="224">
        <v>2.1077144464514589E-2</v>
      </c>
      <c r="S9" s="224">
        <v>2.3587152337866919E-2</v>
      </c>
      <c r="T9" s="224">
        <v>2.297831232977627E-2</v>
      </c>
      <c r="U9" s="224">
        <v>2.093180833884804E-2</v>
      </c>
      <c r="V9" s="224">
        <v>1.7728821867129051E-2</v>
      </c>
      <c r="W9" s="224">
        <v>1.9975006012771451E-2</v>
      </c>
      <c r="X9" s="224">
        <v>2.1284738893790098E-2</v>
      </c>
      <c r="Y9" s="224">
        <v>2.208139698583237E-2</v>
      </c>
      <c r="DA9" s="177" t="s">
        <v>647</v>
      </c>
    </row>
    <row r="10" spans="1:105" ht="12" customHeight="1" x14ac:dyDescent="0.25">
      <c r="A10" s="56" t="s">
        <v>95</v>
      </c>
      <c r="B10" s="260">
        <v>0.2201561927417775</v>
      </c>
      <c r="C10" s="260">
        <v>0.14804598623790441</v>
      </c>
      <c r="D10" s="260">
        <v>0.21079850950535819</v>
      </c>
      <c r="E10" s="260">
        <v>0.21640802045382229</v>
      </c>
      <c r="F10" s="260">
        <v>0.21661824274302721</v>
      </c>
      <c r="G10" s="260">
        <v>0.19798920344158721</v>
      </c>
      <c r="H10" s="260">
        <v>0.1416387038746941</v>
      </c>
      <c r="I10" s="260">
        <v>0.1962272013699411</v>
      </c>
      <c r="J10" s="260">
        <v>0.1850096064998363</v>
      </c>
      <c r="K10" s="260">
        <v>0.1150541541370111</v>
      </c>
      <c r="L10" s="260">
        <v>0.1356262748013293</v>
      </c>
      <c r="M10" s="260">
        <v>0.13509446293260319</v>
      </c>
      <c r="N10" s="260">
        <v>9.1880303399515209E-2</v>
      </c>
      <c r="O10" s="260">
        <v>7.1630298078574239E-2</v>
      </c>
      <c r="P10" s="260">
        <v>6.513104861676941E-2</v>
      </c>
      <c r="Q10" s="260">
        <v>0.1794829992361181</v>
      </c>
      <c r="R10" s="260">
        <v>0.1887155202509059</v>
      </c>
      <c r="S10" s="260">
        <v>0.2273013724140347</v>
      </c>
      <c r="T10" s="260">
        <v>0.21512290741636439</v>
      </c>
      <c r="U10" s="260">
        <v>0.20275118039422299</v>
      </c>
      <c r="V10" s="260">
        <v>0.18973641823225559</v>
      </c>
      <c r="W10" s="260">
        <v>0.21844602825522849</v>
      </c>
      <c r="X10" s="260">
        <v>0.37062657573095481</v>
      </c>
      <c r="Y10" s="260">
        <v>0.55514361308650895</v>
      </c>
      <c r="DA10" s="68" t="s">
        <v>648</v>
      </c>
    </row>
    <row r="11" spans="1:105" ht="12" customHeight="1" x14ac:dyDescent="0.25">
      <c r="A11" s="37" t="s">
        <v>159</v>
      </c>
      <c r="B11" s="226">
        <v>2.0535263154474021E-3</v>
      </c>
      <c r="C11" s="226">
        <v>1.0767372475920019E-3</v>
      </c>
      <c r="D11" s="226">
        <v>9.5692439225010756E-4</v>
      </c>
      <c r="E11" s="226">
        <v>2.047896103770791E-3</v>
      </c>
      <c r="F11" s="226">
        <v>0</v>
      </c>
      <c r="G11" s="226">
        <v>0</v>
      </c>
      <c r="H11" s="226">
        <v>2.302457021964445E-3</v>
      </c>
      <c r="I11" s="226">
        <v>1.049429449551503E-3</v>
      </c>
      <c r="J11" s="226">
        <v>9.9803910809108929E-4</v>
      </c>
      <c r="K11" s="226">
        <v>0</v>
      </c>
      <c r="L11" s="226">
        <v>0</v>
      </c>
      <c r="M11" s="226">
        <v>8.3246585340415605E-4</v>
      </c>
      <c r="N11" s="226">
        <v>6.0553162533540821E-4</v>
      </c>
      <c r="O11" s="226">
        <v>0</v>
      </c>
      <c r="P11" s="226">
        <v>4.4906629752750841E-4</v>
      </c>
      <c r="Q11" s="226">
        <v>9.2163161459623503E-4</v>
      </c>
      <c r="R11" s="226">
        <v>9.3201915217507156E-4</v>
      </c>
      <c r="S11" s="226">
        <v>9.2288094365321096E-4</v>
      </c>
      <c r="T11" s="226">
        <v>9.1315515940614835E-4</v>
      </c>
      <c r="U11" s="226">
        <v>8.448276554629203E-4</v>
      </c>
      <c r="V11" s="226">
        <v>7.6913778582338762E-4</v>
      </c>
      <c r="W11" s="226">
        <v>8.0896230976135826E-4</v>
      </c>
      <c r="X11" s="226">
        <v>5.4973103411085208E-4</v>
      </c>
      <c r="Y11" s="226">
        <v>3.7947606237759079E-4</v>
      </c>
      <c r="DA11" s="69" t="s">
        <v>649</v>
      </c>
    </row>
    <row r="12" spans="1:105" ht="12" customHeight="1" x14ac:dyDescent="0.25">
      <c r="A12" s="37" t="s">
        <v>35</v>
      </c>
      <c r="B12" s="226">
        <v>0.11322429721121589</v>
      </c>
      <c r="C12" s="226">
        <v>0.1353171655016614</v>
      </c>
      <c r="D12" s="226">
        <v>0.1211042806939448</v>
      </c>
      <c r="E12" s="226">
        <v>0.1214020224306343</v>
      </c>
      <c r="F12" s="226">
        <v>0.1248756043112709</v>
      </c>
      <c r="G12" s="226">
        <v>0.1144252010769701</v>
      </c>
      <c r="H12" s="226">
        <v>0.12620097908929159</v>
      </c>
      <c r="I12" s="226">
        <v>0.1083724840305232</v>
      </c>
      <c r="J12" s="226">
        <v>0.10349257308472599</v>
      </c>
      <c r="K12" s="226">
        <v>6.35520471110851E-2</v>
      </c>
      <c r="L12" s="226">
        <v>7.6202182213953876E-2</v>
      </c>
      <c r="M12" s="226">
        <v>7.4667085143501094E-2</v>
      </c>
      <c r="N12" s="226">
        <v>4.5632268205191603E-2</v>
      </c>
      <c r="O12" s="226">
        <v>3.8600447028352233E-2</v>
      </c>
      <c r="P12" s="226">
        <v>3.5367785044819473E-2</v>
      </c>
      <c r="Q12" s="226">
        <v>7.1797573901484849E-2</v>
      </c>
      <c r="R12" s="226">
        <v>7.5183340443178245E-2</v>
      </c>
      <c r="S12" s="226">
        <v>8.1598691505663304E-2</v>
      </c>
      <c r="T12" s="226">
        <v>7.9739889510176784E-2</v>
      </c>
      <c r="U12" s="226">
        <v>7.0607648774139095E-2</v>
      </c>
      <c r="V12" s="226">
        <v>5.4311018436065929E-2</v>
      </c>
      <c r="W12" s="226">
        <v>6.0154396352575037E-2</v>
      </c>
      <c r="X12" s="226">
        <v>4.0762822617594258E-2</v>
      </c>
      <c r="Y12" s="226">
        <v>2.5497605179616582E-2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3.10148733135505E-2</v>
      </c>
      <c r="T14" s="226">
        <v>1.7542411348699161E-2</v>
      </c>
      <c r="U14" s="226">
        <v>2.0091970399923741E-2</v>
      </c>
      <c r="V14" s="226">
        <v>4.136943430161942E-2</v>
      </c>
      <c r="W14" s="226">
        <v>5.3431821417648392E-2</v>
      </c>
      <c r="X14" s="226">
        <v>0.2440544183682653</v>
      </c>
      <c r="Y14" s="226">
        <v>0.45242898516809582</v>
      </c>
      <c r="DA14" s="69" t="s">
        <v>652</v>
      </c>
    </row>
    <row r="15" spans="1:105" ht="12" customHeight="1" x14ac:dyDescent="0.25">
      <c r="A15" s="37" t="s">
        <v>40</v>
      </c>
      <c r="B15" s="226">
        <v>0.1048783692151142</v>
      </c>
      <c r="C15" s="226">
        <v>1.1652083488651E-2</v>
      </c>
      <c r="D15" s="226">
        <v>8.873730441916329E-2</v>
      </c>
      <c r="E15" s="226">
        <v>9.2958101919417266E-2</v>
      </c>
      <c r="F15" s="226">
        <v>9.1742638431756285E-2</v>
      </c>
      <c r="G15" s="226">
        <v>8.3564002364617029E-2</v>
      </c>
      <c r="H15" s="226">
        <v>1.31352677634381E-2</v>
      </c>
      <c r="I15" s="226">
        <v>8.6805287889866398E-2</v>
      </c>
      <c r="J15" s="226">
        <v>8.0518994307019295E-2</v>
      </c>
      <c r="K15" s="226">
        <v>5.1502107025926017E-2</v>
      </c>
      <c r="L15" s="226">
        <v>5.9424092587375382E-2</v>
      </c>
      <c r="M15" s="226">
        <v>5.9594911935698013E-2</v>
      </c>
      <c r="N15" s="226">
        <v>4.5642503568988198E-2</v>
      </c>
      <c r="O15" s="226">
        <v>3.3029851050222013E-2</v>
      </c>
      <c r="P15" s="226">
        <v>2.9314197274422429E-2</v>
      </c>
      <c r="Q15" s="226">
        <v>0.106763793720037</v>
      </c>
      <c r="R15" s="226">
        <v>0.1126001606555526</v>
      </c>
      <c r="S15" s="226">
        <v>0.11376492665116759</v>
      </c>
      <c r="T15" s="226">
        <v>0.1169274513980823</v>
      </c>
      <c r="U15" s="226">
        <v>0.11120673356469719</v>
      </c>
      <c r="V15" s="226">
        <v>9.3286827708746883E-2</v>
      </c>
      <c r="W15" s="226">
        <v>0.1040508481752437</v>
      </c>
      <c r="X15" s="226">
        <v>8.525960371098433E-2</v>
      </c>
      <c r="Y15" s="226">
        <v>7.6837546676418955E-2</v>
      </c>
      <c r="DA15" s="69" t="s">
        <v>653</v>
      </c>
    </row>
    <row r="16" spans="1:105" ht="12" customHeight="1" x14ac:dyDescent="0.25">
      <c r="A16" s="57" t="s">
        <v>485</v>
      </c>
      <c r="B16" s="294">
        <v>41.200004192194832</v>
      </c>
      <c r="C16" s="294">
        <v>36.245906975641468</v>
      </c>
      <c r="D16" s="294">
        <v>41.659794533796223</v>
      </c>
      <c r="E16" s="294">
        <v>42.714994633606644</v>
      </c>
      <c r="F16" s="294">
        <v>43.121851455126119</v>
      </c>
      <c r="G16" s="294">
        <v>40.125398118748109</v>
      </c>
      <c r="H16" s="294">
        <v>35.514958768350724</v>
      </c>
      <c r="I16" s="294">
        <v>36.095654193016017</v>
      </c>
      <c r="J16" s="294">
        <v>34.40716294179574</v>
      </c>
      <c r="K16" s="294">
        <v>22.873142626513211</v>
      </c>
      <c r="L16" s="294">
        <v>26.712877061176581</v>
      </c>
      <c r="M16" s="294">
        <v>25.88511945159512</v>
      </c>
      <c r="N16" s="294">
        <v>19.843109305042361</v>
      </c>
      <c r="O16" s="294">
        <v>14.97894202377698</v>
      </c>
      <c r="P16" s="294">
        <v>10.9528917518579</v>
      </c>
      <c r="Q16" s="294">
        <v>22.489969449856641</v>
      </c>
      <c r="R16" s="294">
        <v>23.554357601698221</v>
      </c>
      <c r="S16" s="294">
        <v>26.638904769044291</v>
      </c>
      <c r="T16" s="294">
        <v>25.804805431695289</v>
      </c>
      <c r="U16" s="294">
        <v>23.02037947943295</v>
      </c>
      <c r="V16" s="294">
        <v>19.22093278314523</v>
      </c>
      <c r="W16" s="294">
        <v>21.402929678268901</v>
      </c>
      <c r="X16" s="294">
        <v>22.562759081264339</v>
      </c>
      <c r="Y16" s="294">
        <v>22.53600020442051</v>
      </c>
      <c r="DA16" s="70" t="s">
        <v>654</v>
      </c>
    </row>
    <row r="17" spans="1:105" ht="12" customHeight="1" x14ac:dyDescent="0.25">
      <c r="A17" s="46" t="s">
        <v>28</v>
      </c>
      <c r="B17" s="229">
        <v>0.1686419107987073</v>
      </c>
      <c r="C17" s="229">
        <v>0</v>
      </c>
      <c r="D17" s="229">
        <v>0.40996506188855059</v>
      </c>
      <c r="E17" s="229">
        <v>0.824059267693243</v>
      </c>
      <c r="F17" s="229">
        <v>0.55556635436289992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0.29008520857804948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0.36961525089300962</v>
      </c>
      <c r="DA19" s="73" t="s">
        <v>657</v>
      </c>
    </row>
    <row r="20" spans="1:105" ht="12" customHeight="1" x14ac:dyDescent="0.25">
      <c r="A20" s="46" t="s">
        <v>159</v>
      </c>
      <c r="B20" s="229">
        <v>0.3549081332732415</v>
      </c>
      <c r="C20" s="229">
        <v>0.12198495948770879</v>
      </c>
      <c r="D20" s="229">
        <v>0.16225071732114901</v>
      </c>
      <c r="E20" s="229">
        <v>0.33919299709925987</v>
      </c>
      <c r="F20" s="229">
        <v>0</v>
      </c>
      <c r="G20" s="229">
        <v>0</v>
      </c>
      <c r="H20" s="229">
        <v>0.25261324298119159</v>
      </c>
      <c r="I20" s="229">
        <v>0.14108276526513569</v>
      </c>
      <c r="J20" s="229">
        <v>0.13323818497801321</v>
      </c>
      <c r="K20" s="229">
        <v>0</v>
      </c>
      <c r="L20" s="229">
        <v>0</v>
      </c>
      <c r="M20" s="229">
        <v>0.1125101853193789</v>
      </c>
      <c r="N20" s="229">
        <v>7.4173345546028099E-2</v>
      </c>
      <c r="O20" s="229">
        <v>0</v>
      </c>
      <c r="P20" s="229">
        <v>8.8870781243002128E-2</v>
      </c>
      <c r="Q20" s="229">
        <v>0.25371792361034218</v>
      </c>
      <c r="R20" s="229">
        <v>0.26332555611461272</v>
      </c>
      <c r="S20" s="229">
        <v>0.26222654994812938</v>
      </c>
      <c r="T20" s="229">
        <v>0.26368918410298031</v>
      </c>
      <c r="U20" s="229">
        <v>0.27274932880941299</v>
      </c>
      <c r="V20" s="229">
        <v>0.28055131564995539</v>
      </c>
      <c r="W20" s="229">
        <v>0.29752888709100123</v>
      </c>
      <c r="X20" s="229">
        <v>0.31356298800271659</v>
      </c>
      <c r="Y20" s="229">
        <v>0.33502185884457342</v>
      </c>
      <c r="DA20" s="73" t="s">
        <v>658</v>
      </c>
    </row>
    <row r="21" spans="1:105" ht="12" customHeight="1" x14ac:dyDescent="0.25">
      <c r="A21" s="46" t="s">
        <v>32</v>
      </c>
      <c r="B21" s="229">
        <v>0.15409888545762129</v>
      </c>
      <c r="C21" s="229">
        <v>0.1076314523609484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18.698363594175621</v>
      </c>
      <c r="C23" s="229">
        <v>14.648654260879709</v>
      </c>
      <c r="D23" s="229">
        <v>19.62080323102699</v>
      </c>
      <c r="E23" s="229">
        <v>19.21379561887947</v>
      </c>
      <c r="F23" s="229">
        <v>19.585181990113501</v>
      </c>
      <c r="G23" s="229">
        <v>16.825963904116492</v>
      </c>
      <c r="H23" s="229">
        <v>13.23047978570686</v>
      </c>
      <c r="I23" s="229">
        <v>13.921564102161909</v>
      </c>
      <c r="J23" s="229">
        <v>13.20196632575712</v>
      </c>
      <c r="K23" s="229">
        <v>7.5282640791019277</v>
      </c>
      <c r="L23" s="229">
        <v>9.2869425783316455</v>
      </c>
      <c r="M23" s="229">
        <v>9.6427941717021657</v>
      </c>
      <c r="N23" s="229">
        <v>5.3411082710740603</v>
      </c>
      <c r="O23" s="229">
        <v>5.0321589540908054</v>
      </c>
      <c r="P23" s="229">
        <v>6.6881296806277426</v>
      </c>
      <c r="Q23" s="229">
        <v>18.82071683453999</v>
      </c>
      <c r="R23" s="229">
        <v>20.29729101082955</v>
      </c>
      <c r="S23" s="229">
        <v>22.154526101485491</v>
      </c>
      <c r="T23" s="229">
        <v>22.002481077252469</v>
      </c>
      <c r="U23" s="229">
        <v>21.78189226574661</v>
      </c>
      <c r="V23" s="229">
        <v>18.929728979643919</v>
      </c>
      <c r="W23" s="229">
        <v>21.072421740940651</v>
      </c>
      <c r="X23" s="229">
        <v>22.217084956759361</v>
      </c>
      <c r="Y23" s="229">
        <v>21.509803246176041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9.3250564794885374E-3</v>
      </c>
      <c r="Y25" s="229">
        <v>1.9114213115980279E-2</v>
      </c>
      <c r="DA25" s="73" t="s">
        <v>663</v>
      </c>
    </row>
    <row r="26" spans="1:105" ht="12" customHeight="1" x14ac:dyDescent="0.25">
      <c r="A26" s="46" t="s">
        <v>39</v>
      </c>
      <c r="B26" s="229">
        <v>21.823991668489629</v>
      </c>
      <c r="C26" s="229">
        <v>21.367636302913109</v>
      </c>
      <c r="D26" s="229">
        <v>21.46677552355953</v>
      </c>
      <c r="E26" s="229">
        <v>22.337946749934659</v>
      </c>
      <c r="F26" s="229">
        <v>22.98110311064972</v>
      </c>
      <c r="G26" s="229">
        <v>23.299434214631621</v>
      </c>
      <c r="H26" s="229">
        <v>22.03186573966267</v>
      </c>
      <c r="I26" s="229">
        <v>22.033007325588969</v>
      </c>
      <c r="J26" s="229">
        <v>21.071958431060601</v>
      </c>
      <c r="K26" s="229">
        <v>15.344878547411289</v>
      </c>
      <c r="L26" s="229">
        <v>17.42593448284493</v>
      </c>
      <c r="M26" s="229">
        <v>16.12981509457358</v>
      </c>
      <c r="N26" s="229">
        <v>14.427827688422269</v>
      </c>
      <c r="O26" s="229">
        <v>9.9467830696861714</v>
      </c>
      <c r="P26" s="229">
        <v>4.1758912899871534</v>
      </c>
      <c r="Q26" s="229">
        <v>3.4155346917063052</v>
      </c>
      <c r="R26" s="229">
        <v>2.9937410347540649</v>
      </c>
      <c r="S26" s="229">
        <v>3.932066909032621</v>
      </c>
      <c r="T26" s="229">
        <v>3.5386351703398362</v>
      </c>
      <c r="U26" s="229">
        <v>0.96573788487692258</v>
      </c>
      <c r="V26" s="229">
        <v>1.065248785135822E-2</v>
      </c>
      <c r="W26" s="229">
        <v>3.2979050237244782E-2</v>
      </c>
      <c r="X26" s="229">
        <v>2.2786080022764301E-2</v>
      </c>
      <c r="Y26" s="229">
        <v>0.30244563539090868</v>
      </c>
      <c r="DA26" s="73" t="s">
        <v>664</v>
      </c>
    </row>
    <row r="27" spans="1:105" ht="12" customHeight="1" x14ac:dyDescent="0.25">
      <c r="A27" s="57" t="s">
        <v>497</v>
      </c>
      <c r="B27" s="261">
        <v>21.472483416587171</v>
      </c>
      <c r="C27" s="261">
        <v>14.47158859764548</v>
      </c>
      <c r="D27" s="261">
        <v>20.582192412148931</v>
      </c>
      <c r="E27" s="261">
        <v>21.131780386666769</v>
      </c>
      <c r="F27" s="261">
        <v>21.14786554734253</v>
      </c>
      <c r="G27" s="261">
        <v>19.32926676411407</v>
      </c>
      <c r="H27" s="261">
        <v>13.850368162135901</v>
      </c>
      <c r="I27" s="261">
        <v>19.158314870700671</v>
      </c>
      <c r="J27" s="261">
        <v>18.063605707387129</v>
      </c>
      <c r="K27" s="261">
        <v>11.231423917383299</v>
      </c>
      <c r="L27" s="261">
        <v>13.240113081177149</v>
      </c>
      <c r="M27" s="261">
        <v>13.190046648038869</v>
      </c>
      <c r="N27" s="261">
        <v>8.9690369070338356</v>
      </c>
      <c r="O27" s="261">
        <v>6.9920973668669486</v>
      </c>
      <c r="P27" s="261">
        <v>6.3590202126314654</v>
      </c>
      <c r="Q27" s="261">
        <v>17.513481963497689</v>
      </c>
      <c r="R27" s="261">
        <v>18.414153186748472</v>
      </c>
      <c r="S27" s="261">
        <v>20.279180910440129</v>
      </c>
      <c r="T27" s="261">
        <v>19.952740457276612</v>
      </c>
      <c r="U27" s="261">
        <v>18.5931927894468</v>
      </c>
      <c r="V27" s="261">
        <v>16.021872299066349</v>
      </c>
      <c r="W27" s="261">
        <v>18.082325704287221</v>
      </c>
      <c r="X27" s="261">
        <v>19.811900121473961</v>
      </c>
      <c r="Y27" s="261">
        <v>21.563332293467109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0.1097467565778897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9.1616319827930587E-2</v>
      </c>
      <c r="DA28" s="122" t="s">
        <v>666</v>
      </c>
    </row>
    <row r="29" spans="1:105" ht="12" customHeight="1" x14ac:dyDescent="0.25">
      <c r="A29" s="18" t="s">
        <v>159</v>
      </c>
      <c r="B29" s="295">
        <v>0.20463980017418951</v>
      </c>
      <c r="C29" s="295">
        <v>0.1071196260895894</v>
      </c>
      <c r="D29" s="295">
        <v>9.5864830281498822E-2</v>
      </c>
      <c r="E29" s="295">
        <v>0.20515854127252489</v>
      </c>
      <c r="F29" s="295">
        <v>0</v>
      </c>
      <c r="G29" s="295">
        <v>0</v>
      </c>
      <c r="H29" s="295">
        <v>0.23066049254116691</v>
      </c>
      <c r="I29" s="295">
        <v>0.105132000906679</v>
      </c>
      <c r="J29" s="295">
        <v>9.9983708730087426E-2</v>
      </c>
      <c r="K29" s="295">
        <v>0</v>
      </c>
      <c r="L29" s="295">
        <v>0</v>
      </c>
      <c r="M29" s="295">
        <v>8.3396555044522702E-2</v>
      </c>
      <c r="N29" s="295">
        <v>6.066224976914053E-2</v>
      </c>
      <c r="O29" s="295">
        <v>0</v>
      </c>
      <c r="P29" s="295">
        <v>4.4987529575235143E-2</v>
      </c>
      <c r="Q29" s="295">
        <v>9.2329194480643487E-2</v>
      </c>
      <c r="R29" s="295">
        <v>9.336981956565818E-2</v>
      </c>
      <c r="S29" s="295">
        <v>9.7355705295393599E-2</v>
      </c>
      <c r="T29" s="295">
        <v>9.4675174533633749E-2</v>
      </c>
      <c r="U29" s="295">
        <v>8.8296011439991218E-2</v>
      </c>
      <c r="V29" s="295">
        <v>8.5283891051001204E-2</v>
      </c>
      <c r="W29" s="295">
        <v>9.1023602599908687E-2</v>
      </c>
      <c r="X29" s="295">
        <v>8.8370360432120487E-2</v>
      </c>
      <c r="Y29" s="295">
        <v>8.1491955758921805E-2</v>
      </c>
      <c r="DA29" s="122" t="s">
        <v>667</v>
      </c>
    </row>
    <row r="30" spans="1:105" ht="12" customHeight="1" x14ac:dyDescent="0.25">
      <c r="A30" s="18" t="s">
        <v>32</v>
      </c>
      <c r="B30" s="295">
        <v>9.1650799733067903E-2</v>
      </c>
      <c r="C30" s="295">
        <v>9.7491010656941435E-2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11.01295100381261</v>
      </c>
      <c r="C31" s="295">
        <v>13.139730147510351</v>
      </c>
      <c r="D31" s="295">
        <v>11.841737240302461</v>
      </c>
      <c r="E31" s="295">
        <v>11.870850822342209</v>
      </c>
      <c r="F31" s="295">
        <v>12.21050226717534</v>
      </c>
      <c r="G31" s="295">
        <v>11.188647973944031</v>
      </c>
      <c r="H31" s="295">
        <v>12.340099171399631</v>
      </c>
      <c r="I31" s="295">
        <v>10.596805270752879</v>
      </c>
      <c r="J31" s="295">
        <v>10.11964110409353</v>
      </c>
      <c r="K31" s="295">
        <v>6.2142034836463154</v>
      </c>
      <c r="L31" s="295">
        <v>7.4511504774612769</v>
      </c>
      <c r="M31" s="295">
        <v>7.3010466492357526</v>
      </c>
      <c r="N31" s="295">
        <v>4.4619837273176239</v>
      </c>
      <c r="O31" s="295">
        <v>3.774402923238831</v>
      </c>
      <c r="P31" s="295">
        <v>3.4583089455828939</v>
      </c>
      <c r="Q31" s="295">
        <v>7.0204620328923806</v>
      </c>
      <c r="R31" s="295">
        <v>7.3515267773754003</v>
      </c>
      <c r="S31" s="295">
        <v>8.4018160042386754</v>
      </c>
      <c r="T31" s="295">
        <v>8.0694030784929964</v>
      </c>
      <c r="U31" s="295">
        <v>7.2027602054310904</v>
      </c>
      <c r="V31" s="295">
        <v>5.8779386470574222</v>
      </c>
      <c r="W31" s="295">
        <v>6.6064377685035609</v>
      </c>
      <c r="X31" s="295">
        <v>6.3957998329746237</v>
      </c>
      <c r="Y31" s="295">
        <v>5.3444619586485844</v>
      </c>
      <c r="DA31" s="122" t="s">
        <v>669</v>
      </c>
    </row>
    <row r="32" spans="1:105" ht="12" customHeight="1" x14ac:dyDescent="0.25">
      <c r="A32" s="47" t="s">
        <v>40</v>
      </c>
      <c r="B32" s="296">
        <v>10.163241812867311</v>
      </c>
      <c r="C32" s="296">
        <v>1.1272478133885939</v>
      </c>
      <c r="D32" s="296">
        <v>8.6445903415649639</v>
      </c>
      <c r="E32" s="296">
        <v>9.0557710230520314</v>
      </c>
      <c r="F32" s="296">
        <v>8.937363280167185</v>
      </c>
      <c r="G32" s="296">
        <v>8.1406187901700449</v>
      </c>
      <c r="H32" s="296">
        <v>1.279608498195095</v>
      </c>
      <c r="I32" s="296">
        <v>8.456377599041117</v>
      </c>
      <c r="J32" s="296">
        <v>7.843980894563515</v>
      </c>
      <c r="K32" s="296">
        <v>5.0172204337369832</v>
      </c>
      <c r="L32" s="296">
        <v>5.788962603715869</v>
      </c>
      <c r="M32" s="296">
        <v>5.8056034437585966</v>
      </c>
      <c r="N32" s="296">
        <v>4.4463909299470714</v>
      </c>
      <c r="O32" s="296">
        <v>3.217694443628119</v>
      </c>
      <c r="P32" s="296">
        <v>2.8557237374733351</v>
      </c>
      <c r="Q32" s="296">
        <v>10.40069073612467</v>
      </c>
      <c r="R32" s="296">
        <v>10.96925658980741</v>
      </c>
      <c r="S32" s="296">
        <v>11.670262444328159</v>
      </c>
      <c r="T32" s="296">
        <v>11.788662204249979</v>
      </c>
      <c r="U32" s="296">
        <v>11.302136572575719</v>
      </c>
      <c r="V32" s="296">
        <v>10.05864976095793</v>
      </c>
      <c r="W32" s="296">
        <v>11.384864333183749</v>
      </c>
      <c r="X32" s="296">
        <v>13.327729928067219</v>
      </c>
      <c r="Y32" s="296">
        <v>16.04576205923167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27.606911243906119</v>
      </c>
      <c r="C34" s="223">
        <v>26.28050028750787</v>
      </c>
      <c r="D34" s="223">
        <v>34.406152494170144</v>
      </c>
      <c r="E34" s="223">
        <v>33.632020745327871</v>
      </c>
      <c r="F34" s="223">
        <v>34.19365389112717</v>
      </c>
      <c r="G34" s="223">
        <v>27.949081239101329</v>
      </c>
      <c r="H34" s="223">
        <v>25.763463873641779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2.6901799554337209E-2</v>
      </c>
      <c r="C35" s="259">
        <v>2.6357398719537468E-2</v>
      </c>
      <c r="D35" s="259">
        <v>3.3600203131407928E-2</v>
      </c>
      <c r="E35" s="259">
        <v>3.2838481384571773E-2</v>
      </c>
      <c r="F35" s="259">
        <v>3.3390265076754258E-2</v>
      </c>
      <c r="G35" s="259">
        <v>2.7285470630954871E-2</v>
      </c>
      <c r="H35" s="259">
        <v>2.578159469765081E-2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3.2440314462997442E-3</v>
      </c>
      <c r="C36" s="224">
        <v>3.1783832942527028E-3</v>
      </c>
      <c r="D36" s="224">
        <v>4.0517778500350574E-3</v>
      </c>
      <c r="E36" s="224">
        <v>3.9599234261302281E-3</v>
      </c>
      <c r="F36" s="224">
        <v>4.0264618614263463E-3</v>
      </c>
      <c r="G36" s="224">
        <v>3.2902975347474501E-3</v>
      </c>
      <c r="H36" s="224">
        <v>3.1089482979011281E-3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0.52126852619624442</v>
      </c>
      <c r="C37" s="224">
        <v>0.51071982590417397</v>
      </c>
      <c r="D37" s="224">
        <v>0.65106158905193656</v>
      </c>
      <c r="E37" s="224">
        <v>0.6363019231960183</v>
      </c>
      <c r="F37" s="224">
        <v>0.64699367901785931</v>
      </c>
      <c r="G37" s="224">
        <v>0.52870281163312249</v>
      </c>
      <c r="H37" s="224">
        <v>0.49956263497869408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8.8948384001472716E-3</v>
      </c>
      <c r="C38" s="224">
        <v>8.7148371537374078E-3</v>
      </c>
      <c r="D38" s="224">
        <v>1.1109605380202571E-2</v>
      </c>
      <c r="E38" s="224">
        <v>1.085774892612781E-2</v>
      </c>
      <c r="F38" s="224">
        <v>1.1040191248021049E-2</v>
      </c>
      <c r="G38" s="224">
        <v>9.021695795632341E-3</v>
      </c>
      <c r="H38" s="224">
        <v>8.5244527255696322E-3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7.1659832268222132E-2</v>
      </c>
      <c r="C39" s="260">
        <v>0.1132191042135607</v>
      </c>
      <c r="D39" s="260">
        <v>9.2951893952588682E-2</v>
      </c>
      <c r="E39" s="260">
        <v>9.066910725905708E-2</v>
      </c>
      <c r="F39" s="260">
        <v>9.2673609642470456E-2</v>
      </c>
      <c r="G39" s="260">
        <v>7.5214507682046378E-2</v>
      </c>
      <c r="H39" s="260">
        <v>0.10732326309319221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6.6841340909242722E-4</v>
      </c>
      <c r="C40" s="226">
        <v>8.2344161934819963E-4</v>
      </c>
      <c r="D40" s="226">
        <v>4.2195713260874098E-4</v>
      </c>
      <c r="E40" s="226">
        <v>8.5801307686662171E-4</v>
      </c>
      <c r="F40" s="226">
        <v>0</v>
      </c>
      <c r="G40" s="226">
        <v>0</v>
      </c>
      <c r="H40" s="226">
        <v>1.744630485659275E-3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3.6853990095838868E-2</v>
      </c>
      <c r="C41" s="226">
        <v>0.1034846580588601</v>
      </c>
      <c r="D41" s="226">
        <v>5.3401099859209183E-2</v>
      </c>
      <c r="E41" s="226">
        <v>5.0864163768728807E-2</v>
      </c>
      <c r="F41" s="226">
        <v>5.3424277019636368E-2</v>
      </c>
      <c r="G41" s="226">
        <v>4.3469214562311377E-2</v>
      </c>
      <c r="H41" s="226">
        <v>9.5625704774882345E-2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3.4137428763290838E-2</v>
      </c>
      <c r="C44" s="226">
        <v>8.9110045353524049E-3</v>
      </c>
      <c r="D44" s="226">
        <v>3.9128836960770748E-2</v>
      </c>
      <c r="E44" s="226">
        <v>3.8946930413461638E-2</v>
      </c>
      <c r="F44" s="226">
        <v>3.9249332622834081E-2</v>
      </c>
      <c r="G44" s="226">
        <v>3.1745293119734987E-2</v>
      </c>
      <c r="H44" s="226">
        <v>9.952927832650553E-3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23.650473370869658</v>
      </c>
      <c r="C45" s="261">
        <v>20.292601210125671</v>
      </c>
      <c r="D45" s="261">
        <v>29.276632526039631</v>
      </c>
      <c r="E45" s="261">
        <v>28.626264719538611</v>
      </c>
      <c r="F45" s="261">
        <v>29.076664218129221</v>
      </c>
      <c r="G45" s="261">
        <v>23.776998819082419</v>
      </c>
      <c r="H45" s="261">
        <v>20.031102428075499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2.42924827141626</v>
      </c>
      <c r="C46" s="294">
        <v>3.8466620245374341</v>
      </c>
      <c r="D46" s="294">
        <v>3.1544749760037369</v>
      </c>
      <c r="E46" s="294">
        <v>3.077278630950369</v>
      </c>
      <c r="F46" s="294">
        <v>3.1446501531864128</v>
      </c>
      <c r="G46" s="294">
        <v>2.5522324953897049</v>
      </c>
      <c r="H46" s="294">
        <v>3.6476905468345291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1.2794493810456451</v>
      </c>
      <c r="C47" s="262">
        <v>3.5470306933434101</v>
      </c>
      <c r="D47" s="262">
        <v>1.8295848299873061</v>
      </c>
      <c r="E47" s="262">
        <v>1.758547783567509</v>
      </c>
      <c r="F47" s="262">
        <v>1.8156800618481861</v>
      </c>
      <c r="G47" s="262">
        <v>1.4773468278471951</v>
      </c>
      <c r="H47" s="262">
        <v>3.3106875323388061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2.3151531715800519E-2</v>
      </c>
      <c r="C49" s="297">
        <v>2.847323878654992E-2</v>
      </c>
      <c r="D49" s="297">
        <v>1.4692468234012599E-2</v>
      </c>
      <c r="E49" s="297">
        <v>2.9875854445905171E-2</v>
      </c>
      <c r="F49" s="297">
        <v>0</v>
      </c>
      <c r="G49" s="297">
        <v>0</v>
      </c>
      <c r="H49" s="297">
        <v>6.0747706365724498E-2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1.036873763066852E-2</v>
      </c>
      <c r="C50" s="297">
        <v>2.591387710460798E-2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1.245929111699176</v>
      </c>
      <c r="C51" s="297">
        <v>3.492643577452252</v>
      </c>
      <c r="D51" s="297">
        <v>1.814892361753293</v>
      </c>
      <c r="E51" s="297">
        <v>1.7286719291216039</v>
      </c>
      <c r="F51" s="297">
        <v>1.8156800618481861</v>
      </c>
      <c r="G51" s="297">
        <v>1.4773468278471951</v>
      </c>
      <c r="H51" s="297">
        <v>3.249939825973081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1.1497988903706149</v>
      </c>
      <c r="C52" s="262">
        <v>0.29963133119402352</v>
      </c>
      <c r="D52" s="262">
        <v>1.3248901460164311</v>
      </c>
      <c r="E52" s="262">
        <v>1.3187308473828601</v>
      </c>
      <c r="F52" s="262">
        <v>1.3289700913382281</v>
      </c>
      <c r="G52" s="262">
        <v>1.07488566754251</v>
      </c>
      <c r="H52" s="262">
        <v>0.33700301449572251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0.89522057375494701</v>
      </c>
      <c r="C53" s="294">
        <f t="shared" si="0"/>
        <v>1.4790475035595125</v>
      </c>
      <c r="D53" s="294">
        <f t="shared" si="0"/>
        <v>1.1822699227605953</v>
      </c>
      <c r="E53" s="294">
        <f t="shared" si="0"/>
        <v>1.1538502106469841</v>
      </c>
      <c r="F53" s="294">
        <f t="shared" si="0"/>
        <v>1.1842153129650141</v>
      </c>
      <c r="G53" s="294">
        <f t="shared" si="0"/>
        <v>0.97633514135269972</v>
      </c>
      <c r="H53" s="294">
        <f t="shared" si="0"/>
        <v>1.4403700049387438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0.16901802842447239</v>
      </c>
      <c r="C54" s="262">
        <v>0.26814701046833939</v>
      </c>
      <c r="D54" s="262">
        <v>0.2307395372235384</v>
      </c>
      <c r="E54" s="262">
        <v>0.22249083308366691</v>
      </c>
      <c r="F54" s="262">
        <v>0.22848831933509309</v>
      </c>
      <c r="G54" s="262">
        <v>0.1871271088202334</v>
      </c>
      <c r="H54" s="262">
        <v>0.25882730875011778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3.083355077484801E-3</v>
      </c>
      <c r="C56" s="230">
        <v>2.1683500597745359E-3</v>
      </c>
      <c r="D56" s="230">
        <v>1.8529522465548249E-3</v>
      </c>
      <c r="E56" s="230">
        <v>3.7798823591082922E-3</v>
      </c>
      <c r="F56" s="230">
        <v>0</v>
      </c>
      <c r="G56" s="230">
        <v>0</v>
      </c>
      <c r="H56" s="230">
        <v>4.7492145355908571E-3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0.16593467334698761</v>
      </c>
      <c r="C57" s="230">
        <v>0.26597866040856488</v>
      </c>
      <c r="D57" s="230">
        <v>0.22888658497698361</v>
      </c>
      <c r="E57" s="230">
        <v>0.21871095072455859</v>
      </c>
      <c r="F57" s="230">
        <v>0.22848831933509309</v>
      </c>
      <c r="G57" s="230">
        <v>0.1871271088202334</v>
      </c>
      <c r="H57" s="230">
        <v>0.25407809421452698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0.57307063638247779</v>
      </c>
      <c r="C58" s="262">
        <v>1.188082378869064</v>
      </c>
      <c r="D58" s="262">
        <v>0.78444081737203319</v>
      </c>
      <c r="E58" s="262">
        <v>0.76451402505767185</v>
      </c>
      <c r="F58" s="262">
        <v>0.78848709878446765</v>
      </c>
      <c r="G58" s="262">
        <v>0.65305838677010986</v>
      </c>
      <c r="H58" s="262">
        <v>1.155196028787796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2.2835137805632131E-3</v>
      </c>
      <c r="C59" s="229">
        <v>0</v>
      </c>
      <c r="D59" s="229">
        <v>7.5202243248906828E-3</v>
      </c>
      <c r="E59" s="229">
        <v>1.4362752493886841E-2</v>
      </c>
      <c r="F59" s="229">
        <v>9.8875849699440379E-3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4.8056714331869699E-3</v>
      </c>
      <c r="C62" s="229">
        <v>3.8808120010833721E-3</v>
      </c>
      <c r="D62" s="229">
        <v>2.976257990153241E-3</v>
      </c>
      <c r="E62" s="229">
        <v>5.91188674891508E-3</v>
      </c>
      <c r="F62" s="229">
        <v>0</v>
      </c>
      <c r="G62" s="229">
        <v>0</v>
      </c>
      <c r="H62" s="229">
        <v>7.9627169899552167E-3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2.0865923947690919E-3</v>
      </c>
      <c r="C63" s="229">
        <v>3.4241715845180821E-3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0.25318718661961948</v>
      </c>
      <c r="C65" s="229">
        <v>0.46603018514812178</v>
      </c>
      <c r="D65" s="229">
        <v>0.3599156500120862</v>
      </c>
      <c r="E65" s="229">
        <v>0.33488245537797978</v>
      </c>
      <c r="F65" s="229">
        <v>0.34856349661623159</v>
      </c>
      <c r="G65" s="229">
        <v>0.26590916304898138</v>
      </c>
      <c r="H65" s="229">
        <v>0.41704292669545839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0.31070767215433892</v>
      </c>
      <c r="C68" s="229">
        <v>0.71474721013534082</v>
      </c>
      <c r="D68" s="229">
        <v>0.41402868504490298</v>
      </c>
      <c r="E68" s="229">
        <v>0.4093569304368902</v>
      </c>
      <c r="F68" s="229">
        <v>0.43003601719829188</v>
      </c>
      <c r="G68" s="229">
        <v>0.38714922372112848</v>
      </c>
      <c r="H68" s="229">
        <v>0.73019038510238232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0.1531319089479968</v>
      </c>
      <c r="C69" s="263">
        <v>2.2818114222109141E-2</v>
      </c>
      <c r="D69" s="263">
        <v>0.16708956816502379</v>
      </c>
      <c r="E69" s="263">
        <v>0.16684535250564539</v>
      </c>
      <c r="F69" s="263">
        <v>0.1672398948454534</v>
      </c>
      <c r="G69" s="263">
        <v>0.13614964576235641</v>
      </c>
      <c r="H69" s="263">
        <v>2.6346667400829919E-2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5.6187282128288096</v>
      </c>
      <c r="C72" s="223">
        <v>7.1852270056232879</v>
      </c>
      <c r="D72" s="223">
        <v>9.1898229611949667</v>
      </c>
      <c r="E72" s="223">
        <v>6.1677596983101513</v>
      </c>
      <c r="F72" s="223">
        <v>6.2012228313502842</v>
      </c>
      <c r="G72" s="223">
        <v>5.6316291690898153</v>
      </c>
      <c r="H72" s="223">
        <v>4.5869886393672834</v>
      </c>
      <c r="I72" s="223">
        <v>10.86623446566648</v>
      </c>
      <c r="J72" s="223">
        <v>17.056620565763389</v>
      </c>
      <c r="K72" s="223">
        <v>16.46699101294476</v>
      </c>
      <c r="L72" s="223">
        <v>20.747953751272998</v>
      </c>
      <c r="M72" s="223">
        <v>20.858265939328739</v>
      </c>
      <c r="N72" s="223">
        <v>29.206001892624428</v>
      </c>
      <c r="O72" s="223">
        <v>32.117430223396212</v>
      </c>
      <c r="P72" s="223">
        <v>25.438357564247799</v>
      </c>
      <c r="Q72" s="223">
        <v>3.7781471006654801</v>
      </c>
      <c r="R72" s="223">
        <v>3.657868633808937</v>
      </c>
      <c r="S72" s="223">
        <v>4.7623252688338384</v>
      </c>
      <c r="T72" s="223">
        <v>5.0452752896154536</v>
      </c>
      <c r="U72" s="223">
        <v>4.8276058241264366</v>
      </c>
      <c r="V72" s="223">
        <v>3.818506364047678</v>
      </c>
      <c r="W72" s="223">
        <v>3.6261152561467518</v>
      </c>
      <c r="X72" s="223">
        <v>2.7987043487231831</v>
      </c>
      <c r="Y72" s="223">
        <v>3.004599802774679</v>
      </c>
      <c r="DA72" s="89" t="s">
        <v>706</v>
      </c>
    </row>
    <row r="73" spans="1:105" ht="12" customHeight="1" x14ac:dyDescent="0.25">
      <c r="A73" s="55" t="s">
        <v>91</v>
      </c>
      <c r="B73" s="259">
        <v>7.9221026347513872E-3</v>
      </c>
      <c r="C73" s="259">
        <v>1.0678059520233801E-2</v>
      </c>
      <c r="D73" s="259">
        <v>1.3049390806429679E-2</v>
      </c>
      <c r="E73" s="259">
        <v>8.7524425332687512E-3</v>
      </c>
      <c r="F73" s="259">
        <v>8.7960268075207293E-3</v>
      </c>
      <c r="G73" s="259">
        <v>7.9761786969570966E-3</v>
      </c>
      <c r="H73" s="259">
        <v>6.7916680978483968E-3</v>
      </c>
      <c r="I73" s="259">
        <v>1.53731198509956E-2</v>
      </c>
      <c r="J73" s="259">
        <v>2.4152924651643759E-2</v>
      </c>
      <c r="K73" s="259">
        <v>2.3204319254762108E-2</v>
      </c>
      <c r="L73" s="259">
        <v>2.929665970849938E-2</v>
      </c>
      <c r="M73" s="259">
        <v>2.9484816984782392E-2</v>
      </c>
      <c r="N73" s="259">
        <v>4.0735490048413751E-2</v>
      </c>
      <c r="O73" s="259">
        <v>4.5110442793087992E-2</v>
      </c>
      <c r="P73" s="259">
        <v>3.6130190940980328E-2</v>
      </c>
      <c r="Q73" s="259">
        <v>5.2674506163421526E-3</v>
      </c>
      <c r="R73" s="259">
        <v>5.1000491072817102E-3</v>
      </c>
      <c r="S73" s="259">
        <v>6.6609861019802227E-3</v>
      </c>
      <c r="T73" s="259">
        <v>7.0381575128581767E-3</v>
      </c>
      <c r="U73" s="259">
        <v>6.7231247359750028E-3</v>
      </c>
      <c r="V73" s="259">
        <v>5.3013756314934353E-3</v>
      </c>
      <c r="W73" s="259">
        <v>5.0322723285314321E-3</v>
      </c>
      <c r="X73" s="259">
        <v>3.849420738573083E-3</v>
      </c>
      <c r="Y73" s="259">
        <v>4.0740519568157633E-3</v>
      </c>
      <c r="DA73" s="67" t="s">
        <v>707</v>
      </c>
    </row>
    <row r="74" spans="1:105" ht="12" customHeight="1" x14ac:dyDescent="0.25">
      <c r="A74" s="173" t="s">
        <v>92</v>
      </c>
      <c r="B74" s="224">
        <v>1.069539934127415E-3</v>
      </c>
      <c r="C74" s="224">
        <v>1.44161362234584E-3</v>
      </c>
      <c r="D74" s="224">
        <v>1.7617601319993121E-3</v>
      </c>
      <c r="E74" s="224">
        <v>1.1816416981802981E-3</v>
      </c>
      <c r="F74" s="224">
        <v>1.1875258837256821E-3</v>
      </c>
      <c r="G74" s="224">
        <v>1.076840585315101E-3</v>
      </c>
      <c r="H74" s="224">
        <v>9.1692326960315864E-4</v>
      </c>
      <c r="I74" s="224">
        <v>2.0754800020692599E-3</v>
      </c>
      <c r="J74" s="224">
        <v>3.260815800035918E-3</v>
      </c>
      <c r="K74" s="224">
        <v>3.1327473565341689E-3</v>
      </c>
      <c r="L74" s="224">
        <v>3.955256443829833E-3</v>
      </c>
      <c r="M74" s="224">
        <v>3.9806590080428434E-3</v>
      </c>
      <c r="N74" s="224">
        <v>5.4995795121247724E-3</v>
      </c>
      <c r="O74" s="224">
        <v>6.0902291017707741E-3</v>
      </c>
      <c r="P74" s="224">
        <v>4.8778315329462696E-3</v>
      </c>
      <c r="Q74" s="224">
        <v>7.1114312007380302E-4</v>
      </c>
      <c r="R74" s="224">
        <v>6.8854273136033969E-4</v>
      </c>
      <c r="S74" s="224">
        <v>8.992802750982194E-4</v>
      </c>
      <c r="T74" s="224">
        <v>9.5020108546181939E-4</v>
      </c>
      <c r="U74" s="224">
        <v>9.0766943055020882E-4</v>
      </c>
      <c r="V74" s="224">
        <v>7.1572323726529327E-4</v>
      </c>
      <c r="W74" s="224">
        <v>6.79392386455446E-4</v>
      </c>
      <c r="X74" s="224">
        <v>5.1969904872248187E-4</v>
      </c>
      <c r="Y74" s="224">
        <v>5.50025853289282E-4</v>
      </c>
      <c r="DA74" s="177" t="s">
        <v>708</v>
      </c>
    </row>
    <row r="75" spans="1:105" ht="12" customHeight="1" x14ac:dyDescent="0.25">
      <c r="A75" s="173" t="s">
        <v>93</v>
      </c>
      <c r="B75" s="224">
        <v>0.13768652257238109</v>
      </c>
      <c r="C75" s="224">
        <v>0.1855851850129481</v>
      </c>
      <c r="D75" s="224">
        <v>0.22679903614776739</v>
      </c>
      <c r="E75" s="224">
        <v>0.1521178697097498</v>
      </c>
      <c r="F75" s="224">
        <v>0.15287536648014899</v>
      </c>
      <c r="G75" s="224">
        <v>0.13862636711906129</v>
      </c>
      <c r="H75" s="224">
        <v>0.118039516271411</v>
      </c>
      <c r="I75" s="224">
        <v>0.26718555804704658</v>
      </c>
      <c r="J75" s="224">
        <v>0.41977898527212559</v>
      </c>
      <c r="K75" s="224">
        <v>0.40329217811854379</v>
      </c>
      <c r="L75" s="224">
        <v>0.50917734649827051</v>
      </c>
      <c r="M75" s="224">
        <v>0.51244752895645462</v>
      </c>
      <c r="N75" s="224">
        <v>0.70798476473208927</v>
      </c>
      <c r="O75" s="224">
        <v>0.78402165261464529</v>
      </c>
      <c r="P75" s="224">
        <v>0.62794444605120225</v>
      </c>
      <c r="Q75" s="224">
        <v>9.1548543565247206E-2</v>
      </c>
      <c r="R75" s="224">
        <v>8.8639097333789107E-2</v>
      </c>
      <c r="S75" s="224">
        <v>0.1157682569349089</v>
      </c>
      <c r="T75" s="224">
        <v>0.12232351408970769</v>
      </c>
      <c r="U75" s="224">
        <v>0.1168482293647798</v>
      </c>
      <c r="V75" s="224">
        <v>9.2138161950637135E-2</v>
      </c>
      <c r="W75" s="224">
        <v>8.7461133678490441E-2</v>
      </c>
      <c r="X75" s="224">
        <v>6.6903116489195572E-2</v>
      </c>
      <c r="Y75" s="224">
        <v>7.080721780257157E-2</v>
      </c>
      <c r="DA75" s="177" t="s">
        <v>709</v>
      </c>
    </row>
    <row r="76" spans="1:105" ht="12" customHeight="1" x14ac:dyDescent="0.25">
      <c r="A76" s="173" t="s">
        <v>94</v>
      </c>
      <c r="B76" s="224">
        <v>2.6161159429549359E-3</v>
      </c>
      <c r="C76" s="224">
        <v>3.5262155817275681E-3</v>
      </c>
      <c r="D76" s="224">
        <v>4.3093003093390989E-3</v>
      </c>
      <c r="E76" s="224">
        <v>2.8903190865817198E-3</v>
      </c>
      <c r="F76" s="224">
        <v>2.9047119214122802E-3</v>
      </c>
      <c r="G76" s="224">
        <v>2.6339734809080551E-3</v>
      </c>
      <c r="H76" s="224">
        <v>2.2428125472773808E-3</v>
      </c>
      <c r="I76" s="224">
        <v>5.0766653487579749E-3</v>
      </c>
      <c r="J76" s="224">
        <v>7.9760202768614438E-3</v>
      </c>
      <c r="K76" s="224">
        <v>7.6627623178608809E-3</v>
      </c>
      <c r="L76" s="224">
        <v>9.6746358981167069E-3</v>
      </c>
      <c r="M76" s="224">
        <v>9.7367710752233085E-3</v>
      </c>
      <c r="N76" s="224">
        <v>1.345208082665564E-2</v>
      </c>
      <c r="O76" s="224">
        <v>1.4896821465941229E-2</v>
      </c>
      <c r="P76" s="224">
        <v>1.1931272908290319E-2</v>
      </c>
      <c r="Q76" s="224">
        <v>1.739470210306479E-3</v>
      </c>
      <c r="R76" s="224">
        <v>1.6841892101832729E-3</v>
      </c>
      <c r="S76" s="224">
        <v>2.1996574319487561E-3</v>
      </c>
      <c r="T76" s="224">
        <v>2.324210746481216E-3</v>
      </c>
      <c r="U76" s="224">
        <v>2.2201774729734818E-3</v>
      </c>
      <c r="V76" s="224">
        <v>1.7506732680165539E-3</v>
      </c>
      <c r="W76" s="224">
        <v>1.6618072846231421E-3</v>
      </c>
      <c r="X76" s="224">
        <v>1.27119420558207E-3</v>
      </c>
      <c r="Y76" s="224">
        <v>1.345374172495426E-3</v>
      </c>
      <c r="DA76" s="177" t="s">
        <v>710</v>
      </c>
    </row>
    <row r="77" spans="1:105" ht="12" customHeight="1" x14ac:dyDescent="0.25">
      <c r="A77" s="56" t="s">
        <v>95</v>
      </c>
      <c r="B77" s="260">
        <v>1.9826904284254938E-2</v>
      </c>
      <c r="C77" s="260">
        <v>2.3451662747982261E-2</v>
      </c>
      <c r="D77" s="260">
        <v>3.194728059914264E-2</v>
      </c>
      <c r="E77" s="260">
        <v>2.1443737103537381E-2</v>
      </c>
      <c r="F77" s="260">
        <v>2.151354489125926E-2</v>
      </c>
      <c r="G77" s="260">
        <v>1.9436615578942312E-2</v>
      </c>
      <c r="H77" s="260">
        <v>1.485258371133061E-2</v>
      </c>
      <c r="I77" s="260">
        <v>3.8475998561902452E-2</v>
      </c>
      <c r="J77" s="260">
        <v>6.0222972430957013E-2</v>
      </c>
      <c r="K77" s="260">
        <v>5.7095392150504423E-2</v>
      </c>
      <c r="L77" s="260">
        <v>7.2132002078417912E-2</v>
      </c>
      <c r="M77" s="260">
        <v>7.3062612272846439E-2</v>
      </c>
      <c r="N77" s="260">
        <v>9.8865008677536198E-2</v>
      </c>
      <c r="O77" s="260">
        <v>0.10980444390924</v>
      </c>
      <c r="P77" s="260">
        <v>9.2253711415898082E-2</v>
      </c>
      <c r="Q77" s="260">
        <v>1.459854693010579E-2</v>
      </c>
      <c r="R77" s="260">
        <v>1.416646341379315E-2</v>
      </c>
      <c r="S77" s="260">
        <v>2.0059305826114281E-2</v>
      </c>
      <c r="T77" s="260">
        <v>2.050776604917336E-2</v>
      </c>
      <c r="U77" s="260">
        <v>2.001895144399363E-2</v>
      </c>
      <c r="V77" s="260">
        <v>1.7291849401870181E-2</v>
      </c>
      <c r="W77" s="260">
        <v>1.6758179552349959E-2</v>
      </c>
      <c r="X77" s="260">
        <v>2.0145727475640401E-2</v>
      </c>
      <c r="Y77" s="260">
        <v>3.009718765909334E-2</v>
      </c>
      <c r="DA77" s="68" t="s">
        <v>711</v>
      </c>
    </row>
    <row r="78" spans="1:105" ht="12" customHeight="1" x14ac:dyDescent="0.25">
      <c r="A78" s="37" t="s">
        <v>159</v>
      </c>
      <c r="B78" s="226">
        <v>1.849371993334264E-4</v>
      </c>
      <c r="C78" s="226">
        <v>1.705637514423418E-4</v>
      </c>
      <c r="D78" s="226">
        <v>1.4502537111440601E-4</v>
      </c>
      <c r="E78" s="226">
        <v>2.0292476024006659E-4</v>
      </c>
      <c r="F78" s="226">
        <v>0</v>
      </c>
      <c r="G78" s="226">
        <v>0</v>
      </c>
      <c r="H78" s="226">
        <v>2.4144132023914809E-4</v>
      </c>
      <c r="I78" s="226">
        <v>2.0577089063018649E-4</v>
      </c>
      <c r="J78" s="226">
        <v>3.2487438262639482E-4</v>
      </c>
      <c r="K78" s="226">
        <v>0</v>
      </c>
      <c r="L78" s="226">
        <v>0</v>
      </c>
      <c r="M78" s="226">
        <v>4.5021926552234372E-4</v>
      </c>
      <c r="N78" s="226">
        <v>6.5156390628139332E-4</v>
      </c>
      <c r="O78" s="226">
        <v>0</v>
      </c>
      <c r="P78" s="226">
        <v>6.360719426224934E-4</v>
      </c>
      <c r="Q78" s="226">
        <v>7.496243340714583E-5</v>
      </c>
      <c r="R78" s="226">
        <v>6.9964649450602275E-5</v>
      </c>
      <c r="S78" s="226">
        <v>8.1444079695709154E-5</v>
      </c>
      <c r="T78" s="226">
        <v>8.7051502792548973E-5</v>
      </c>
      <c r="U78" s="226">
        <v>8.3415365475904613E-5</v>
      </c>
      <c r="V78" s="226">
        <v>7.0096267683653903E-5</v>
      </c>
      <c r="W78" s="226">
        <v>6.2059886125396296E-5</v>
      </c>
      <c r="X78" s="226">
        <v>2.9881104926859269E-5</v>
      </c>
      <c r="Y78" s="226">
        <v>2.057334713446911E-5</v>
      </c>
      <c r="DA78" s="69" t="s">
        <v>712</v>
      </c>
    </row>
    <row r="79" spans="1:105" ht="12" customHeight="1" x14ac:dyDescent="0.25">
      <c r="A79" s="37" t="s">
        <v>35</v>
      </c>
      <c r="B79" s="226">
        <v>1.019679381034651E-2</v>
      </c>
      <c r="C79" s="226">
        <v>2.143531621491114E-2</v>
      </c>
      <c r="D79" s="226">
        <v>1.835379408595127E-2</v>
      </c>
      <c r="E79" s="226">
        <v>1.2029651430575191E-2</v>
      </c>
      <c r="F79" s="226">
        <v>1.2402080661141049E-2</v>
      </c>
      <c r="G79" s="226">
        <v>1.1233130934497661E-2</v>
      </c>
      <c r="H79" s="226">
        <v>1.3233745827227091E-2</v>
      </c>
      <c r="I79" s="226">
        <v>2.1249549046195311E-2</v>
      </c>
      <c r="J79" s="226">
        <v>3.3688144597484822E-2</v>
      </c>
      <c r="K79" s="226">
        <v>3.1537575318260437E-2</v>
      </c>
      <c r="L79" s="226">
        <v>4.0527663049719248E-2</v>
      </c>
      <c r="M79" s="226">
        <v>4.0381908872940582E-2</v>
      </c>
      <c r="N79" s="226">
        <v>4.9101215659522177E-2</v>
      </c>
      <c r="O79" s="226">
        <v>5.9171897008538282E-2</v>
      </c>
      <c r="P79" s="226">
        <v>5.0096067915974082E-2</v>
      </c>
      <c r="Q79" s="226">
        <v>5.8397745554145154E-3</v>
      </c>
      <c r="R79" s="226">
        <v>5.6438497496070486E-3</v>
      </c>
      <c r="S79" s="226">
        <v>7.2010700619148113E-3</v>
      </c>
      <c r="T79" s="226">
        <v>7.601640469169499E-3</v>
      </c>
      <c r="U79" s="226">
        <v>6.9715554288547138E-3</v>
      </c>
      <c r="V79" s="226">
        <v>4.9496979041158649E-3</v>
      </c>
      <c r="W79" s="226">
        <v>4.6147699868539479E-3</v>
      </c>
      <c r="X79" s="226">
        <v>2.2156984128090368E-3</v>
      </c>
      <c r="Y79" s="226">
        <v>1.3823561865041289E-3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2.7370570724996042E-3</v>
      </c>
      <c r="T81" s="226">
        <v>1.672326170179492E-3</v>
      </c>
      <c r="U81" s="226">
        <v>1.9838117788915769E-3</v>
      </c>
      <c r="V81" s="226">
        <v>3.7702515650343059E-3</v>
      </c>
      <c r="W81" s="226">
        <v>4.099044804238128E-3</v>
      </c>
      <c r="X81" s="226">
        <v>1.3265788595910341E-2</v>
      </c>
      <c r="Y81" s="226">
        <v>2.452849991970529E-2</v>
      </c>
      <c r="DA81" s="69" t="s">
        <v>715</v>
      </c>
    </row>
    <row r="82" spans="1:105" ht="12" customHeight="1" x14ac:dyDescent="0.25">
      <c r="A82" s="37" t="s">
        <v>40</v>
      </c>
      <c r="B82" s="226">
        <v>9.4451732745749993E-3</v>
      </c>
      <c r="C82" s="226">
        <v>1.8457827816287819E-3</v>
      </c>
      <c r="D82" s="226">
        <v>1.344846114207696E-2</v>
      </c>
      <c r="E82" s="226">
        <v>9.2111609127221179E-3</v>
      </c>
      <c r="F82" s="226">
        <v>9.1114642301182124E-3</v>
      </c>
      <c r="G82" s="226">
        <v>8.2034846444446457E-3</v>
      </c>
      <c r="H82" s="226">
        <v>1.37739656386437E-3</v>
      </c>
      <c r="I82" s="226">
        <v>1.702067862507696E-2</v>
      </c>
      <c r="J82" s="226">
        <v>2.6209953450845789E-2</v>
      </c>
      <c r="K82" s="226">
        <v>2.5557816832243969E-2</v>
      </c>
      <c r="L82" s="226">
        <v>3.1604339028698657E-2</v>
      </c>
      <c r="M82" s="226">
        <v>3.2230484134383522E-2</v>
      </c>
      <c r="N82" s="226">
        <v>4.9112229111732623E-2</v>
      </c>
      <c r="O82" s="226">
        <v>5.0632546900701729E-2</v>
      </c>
      <c r="P82" s="226">
        <v>4.1521571557301497E-2</v>
      </c>
      <c r="Q82" s="226">
        <v>8.6838099412841312E-3</v>
      </c>
      <c r="R82" s="226">
        <v>8.4526490147354989E-3</v>
      </c>
      <c r="S82" s="226">
        <v>1.0039734612004161E-2</v>
      </c>
      <c r="T82" s="226">
        <v>1.114674790703182E-2</v>
      </c>
      <c r="U82" s="226">
        <v>1.0980168870771429E-2</v>
      </c>
      <c r="V82" s="226">
        <v>8.5018036650363546E-3</v>
      </c>
      <c r="W82" s="226">
        <v>7.9823048751324864E-3</v>
      </c>
      <c r="X82" s="226">
        <v>4.6343593619941666E-3</v>
      </c>
      <c r="Y82" s="226">
        <v>4.1657582057494542E-3</v>
      </c>
      <c r="DA82" s="69" t="s">
        <v>716</v>
      </c>
    </row>
    <row r="83" spans="1:105" ht="12" customHeight="1" x14ac:dyDescent="0.25">
      <c r="A83" s="57" t="s">
        <v>558</v>
      </c>
      <c r="B83" s="261">
        <v>1.154077366651624</v>
      </c>
      <c r="C83" s="261">
        <v>1.368112637100027</v>
      </c>
      <c r="D83" s="261">
        <v>1.8616011493155411</v>
      </c>
      <c r="E83" s="261">
        <v>1.2496599585319861</v>
      </c>
      <c r="F83" s="261">
        <v>1.253464773435562</v>
      </c>
      <c r="G83" s="261">
        <v>1.1324607551405319</v>
      </c>
      <c r="H83" s="261">
        <v>0.86678228474528185</v>
      </c>
      <c r="I83" s="261">
        <v>2.2419020839319188</v>
      </c>
      <c r="J83" s="261">
        <v>3.5091424372188582</v>
      </c>
      <c r="K83" s="261">
        <v>3.3263061582497109</v>
      </c>
      <c r="L83" s="261">
        <v>4.2024687398241394</v>
      </c>
      <c r="M83" s="261">
        <v>4.2572839970496998</v>
      </c>
      <c r="N83" s="261">
        <v>5.7596307720971227</v>
      </c>
      <c r="O83" s="261">
        <v>6.3967484096202032</v>
      </c>
      <c r="P83" s="261">
        <v>5.3754475186850872</v>
      </c>
      <c r="Q83" s="261">
        <v>0.85013413718289099</v>
      </c>
      <c r="R83" s="261">
        <v>0.82496252658034275</v>
      </c>
      <c r="S83" s="261">
        <v>1.0680532242077081</v>
      </c>
      <c r="T83" s="261">
        <v>1.1351751958115499</v>
      </c>
      <c r="U83" s="261">
        <v>1.095621513367891</v>
      </c>
      <c r="V83" s="261">
        <v>0.87143030025019619</v>
      </c>
      <c r="W83" s="261">
        <v>0.82787662037460064</v>
      </c>
      <c r="X83" s="261">
        <v>0.64268945092093732</v>
      </c>
      <c r="Y83" s="261">
        <v>0.69769416044962329</v>
      </c>
      <c r="DA83" s="70" t="s">
        <v>717</v>
      </c>
    </row>
    <row r="84" spans="1:105" ht="12" customHeight="1" x14ac:dyDescent="0.25">
      <c r="A84" s="60" t="s">
        <v>560</v>
      </c>
      <c r="B84" s="262">
        <v>0.6078355966392659</v>
      </c>
      <c r="C84" s="262">
        <v>1.261545070710582</v>
      </c>
      <c r="D84" s="262">
        <v>1.079722377950038</v>
      </c>
      <c r="E84" s="262">
        <v>0.7141331721433356</v>
      </c>
      <c r="F84" s="262">
        <v>0.72373424275825571</v>
      </c>
      <c r="G84" s="262">
        <v>0.65551916108365516</v>
      </c>
      <c r="H84" s="262">
        <v>0.78670196018920291</v>
      </c>
      <c r="I84" s="262">
        <v>1.252338508546746</v>
      </c>
      <c r="J84" s="262">
        <v>1.985324508520927</v>
      </c>
      <c r="K84" s="262">
        <v>1.840402736849535</v>
      </c>
      <c r="L84" s="262">
        <v>2.3650271538672341</v>
      </c>
      <c r="M84" s="262">
        <v>2.3834390218308319</v>
      </c>
      <c r="N84" s="262">
        <v>2.9042996712948979</v>
      </c>
      <c r="O84" s="262">
        <v>3.4530277010876849</v>
      </c>
      <c r="P84" s="262">
        <v>2.961428917492634</v>
      </c>
      <c r="Q84" s="262">
        <v>0.34526695751580672</v>
      </c>
      <c r="R84" s="262">
        <v>0.33353478948799758</v>
      </c>
      <c r="S84" s="262">
        <v>0.45340998560442342</v>
      </c>
      <c r="T84" s="262">
        <v>0.46448051330815959</v>
      </c>
      <c r="U84" s="262">
        <v>0.4296324002466464</v>
      </c>
      <c r="V84" s="262">
        <v>0.32433992169225928</v>
      </c>
      <c r="W84" s="262">
        <v>0.30663487516342919</v>
      </c>
      <c r="X84" s="262">
        <v>0.21034367000273621</v>
      </c>
      <c r="Y84" s="262">
        <v>0.1785241946794561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5.7800843992179543E-3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2.9642993242374551E-3</v>
      </c>
      <c r="DA85" s="71" t="s">
        <v>719</v>
      </c>
    </row>
    <row r="86" spans="1:105" ht="12" customHeight="1" x14ac:dyDescent="0.25">
      <c r="A86" s="59" t="s">
        <v>159</v>
      </c>
      <c r="B86" s="230">
        <v>1.09987353169734E-2</v>
      </c>
      <c r="C86" s="230">
        <v>1.0126857403785021E-2</v>
      </c>
      <c r="D86" s="230">
        <v>8.6707030357775546E-3</v>
      </c>
      <c r="E86" s="230">
        <v>1.2132362228261169E-2</v>
      </c>
      <c r="F86" s="230">
        <v>0</v>
      </c>
      <c r="G86" s="230">
        <v>0</v>
      </c>
      <c r="H86" s="230">
        <v>1.4435170703395421E-2</v>
      </c>
      <c r="I86" s="230">
        <v>1.230252522266829E-2</v>
      </c>
      <c r="J86" s="230">
        <v>1.9423424150129449E-2</v>
      </c>
      <c r="K86" s="230">
        <v>0</v>
      </c>
      <c r="L86" s="230">
        <v>0</v>
      </c>
      <c r="M86" s="230">
        <v>2.6917480178351719E-2</v>
      </c>
      <c r="N86" s="230">
        <v>3.8955371027738508E-2</v>
      </c>
      <c r="O86" s="230">
        <v>0</v>
      </c>
      <c r="P86" s="230">
        <v>3.802914539359474E-2</v>
      </c>
      <c r="Q86" s="230">
        <v>4.4818157948367902E-3</v>
      </c>
      <c r="R86" s="230">
        <v>4.1830108327038026E-3</v>
      </c>
      <c r="S86" s="230">
        <v>5.1274790335456332E-3</v>
      </c>
      <c r="T86" s="230">
        <v>5.3863733665976644E-3</v>
      </c>
      <c r="U86" s="230">
        <v>5.2029261877572404E-3</v>
      </c>
      <c r="V86" s="230">
        <v>4.6385943788485829E-3</v>
      </c>
      <c r="W86" s="230">
        <v>4.1674015680884767E-3</v>
      </c>
      <c r="X86" s="230">
        <v>2.866696181364529E-3</v>
      </c>
      <c r="Y86" s="230">
        <v>2.6367196351115081E-3</v>
      </c>
      <c r="DA86" s="71" t="s">
        <v>720</v>
      </c>
    </row>
    <row r="87" spans="1:105" ht="12" customHeight="1" x14ac:dyDescent="0.25">
      <c r="A87" s="59" t="s">
        <v>32</v>
      </c>
      <c r="B87" s="230">
        <v>4.9259376083973117E-3</v>
      </c>
      <c r="C87" s="230">
        <v>9.2165889586659222E-3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0.5919109237138952</v>
      </c>
      <c r="C88" s="230">
        <v>1.2422016243481311</v>
      </c>
      <c r="D88" s="230">
        <v>1.0710516749142609</v>
      </c>
      <c r="E88" s="230">
        <v>0.70200080991507441</v>
      </c>
      <c r="F88" s="230">
        <v>0.72373424275825571</v>
      </c>
      <c r="G88" s="230">
        <v>0.65551916108365516</v>
      </c>
      <c r="H88" s="230">
        <v>0.77226678948580751</v>
      </c>
      <c r="I88" s="230">
        <v>1.2400359833240779</v>
      </c>
      <c r="J88" s="230">
        <v>1.965901084370798</v>
      </c>
      <c r="K88" s="230">
        <v>1.840402736849535</v>
      </c>
      <c r="L88" s="230">
        <v>2.3650271538672341</v>
      </c>
      <c r="M88" s="230">
        <v>2.356521541652481</v>
      </c>
      <c r="N88" s="230">
        <v>2.8653443002671599</v>
      </c>
      <c r="O88" s="230">
        <v>3.4530277010876849</v>
      </c>
      <c r="P88" s="230">
        <v>2.9233997720990388</v>
      </c>
      <c r="Q88" s="230">
        <v>0.34078514172096991</v>
      </c>
      <c r="R88" s="230">
        <v>0.32935177865529391</v>
      </c>
      <c r="S88" s="230">
        <v>0.44250242217165969</v>
      </c>
      <c r="T88" s="230">
        <v>0.45909413994156201</v>
      </c>
      <c r="U88" s="230">
        <v>0.42442947405888909</v>
      </c>
      <c r="V88" s="230">
        <v>0.31970132731341078</v>
      </c>
      <c r="W88" s="230">
        <v>0.30246747359534082</v>
      </c>
      <c r="X88" s="230">
        <v>0.20747697382137159</v>
      </c>
      <c r="Y88" s="230">
        <v>0.17292317572010721</v>
      </c>
      <c r="DA88" s="71" t="s">
        <v>722</v>
      </c>
    </row>
    <row r="89" spans="1:105" ht="12" customHeight="1" x14ac:dyDescent="0.25">
      <c r="A89" s="60" t="s">
        <v>566</v>
      </c>
      <c r="B89" s="262">
        <v>0.54624177001235785</v>
      </c>
      <c r="C89" s="262">
        <v>0.1065675663894443</v>
      </c>
      <c r="D89" s="262">
        <v>0.7818787713655021</v>
      </c>
      <c r="E89" s="262">
        <v>0.53552678638865014</v>
      </c>
      <c r="F89" s="262">
        <v>0.52973053067730569</v>
      </c>
      <c r="G89" s="262">
        <v>0.47694159405687653</v>
      </c>
      <c r="H89" s="262">
        <v>8.00803245560789E-2</v>
      </c>
      <c r="I89" s="262">
        <v>0.9895635753851727</v>
      </c>
      <c r="J89" s="262">
        <v>1.5238179286979301</v>
      </c>
      <c r="K89" s="262">
        <v>1.4859034214001761</v>
      </c>
      <c r="L89" s="262">
        <v>1.8374415859569051</v>
      </c>
      <c r="M89" s="262">
        <v>1.8738449752188679</v>
      </c>
      <c r="N89" s="262">
        <v>2.855331100802224</v>
      </c>
      <c r="O89" s="262">
        <v>2.9437207085325179</v>
      </c>
      <c r="P89" s="262">
        <v>2.4140186011924532</v>
      </c>
      <c r="Q89" s="262">
        <v>0.50486717966708439</v>
      </c>
      <c r="R89" s="262">
        <v>0.49142773709234511</v>
      </c>
      <c r="S89" s="262">
        <v>0.61464323860328451</v>
      </c>
      <c r="T89" s="262">
        <v>0.67069468250339082</v>
      </c>
      <c r="U89" s="262">
        <v>0.66598911312124487</v>
      </c>
      <c r="V89" s="262">
        <v>0.54709037855793685</v>
      </c>
      <c r="W89" s="262">
        <v>0.52124174521117139</v>
      </c>
      <c r="X89" s="262">
        <v>0.43234578091820108</v>
      </c>
      <c r="Y89" s="262">
        <v>0.51916996577016716</v>
      </c>
      <c r="DA89" s="72" t="s">
        <v>723</v>
      </c>
    </row>
    <row r="90" spans="1:105" ht="12" customHeight="1" x14ac:dyDescent="0.25">
      <c r="A90" s="57" t="s">
        <v>517</v>
      </c>
      <c r="B90" s="294">
        <v>2.2785410243354391</v>
      </c>
      <c r="C90" s="294">
        <v>2.7011194046622</v>
      </c>
      <c r="D90" s="294">
        <v>3.6754334780623918</v>
      </c>
      <c r="E90" s="294">
        <v>2.467253551853068</v>
      </c>
      <c r="F90" s="294">
        <v>2.474765549833716</v>
      </c>
      <c r="G90" s="294">
        <v>2.2358624851331239</v>
      </c>
      <c r="H90" s="294">
        <v>1.7113228731705219</v>
      </c>
      <c r="I90" s="294">
        <v>4.4262767977183639</v>
      </c>
      <c r="J90" s="294">
        <v>6.9282400248762954</v>
      </c>
      <c r="K90" s="294">
        <v>6.5672590591228994</v>
      </c>
      <c r="L90" s="294">
        <v>8.2971018268544476</v>
      </c>
      <c r="M90" s="294">
        <v>8.4053257778277839</v>
      </c>
      <c r="N90" s="294">
        <v>11.37146900066505</v>
      </c>
      <c r="O90" s="294">
        <v>12.629355790903301</v>
      </c>
      <c r="P90" s="294">
        <v>10.612960663999759</v>
      </c>
      <c r="Q90" s="294">
        <v>1.678453770720177</v>
      </c>
      <c r="R90" s="294">
        <v>1.6287564548695861</v>
      </c>
      <c r="S90" s="294">
        <v>2.108700125184606</v>
      </c>
      <c r="T90" s="294">
        <v>2.2412217137305852</v>
      </c>
      <c r="U90" s="294">
        <v>2.1631292992047739</v>
      </c>
      <c r="V90" s="294">
        <v>1.720499635765236</v>
      </c>
      <c r="W90" s="294">
        <v>1.6345098665998949</v>
      </c>
      <c r="X90" s="294">
        <v>1.268887443897879</v>
      </c>
      <c r="Y90" s="294">
        <v>1.377485438117618</v>
      </c>
      <c r="DA90" s="70" t="s">
        <v>724</v>
      </c>
    </row>
    <row r="91" spans="1:105" ht="12" customHeight="1" x14ac:dyDescent="0.25">
      <c r="A91" s="60" t="s">
        <v>519</v>
      </c>
      <c r="B91" s="262">
        <v>1.200074087764389</v>
      </c>
      <c r="C91" s="262">
        <v>2.490718803369377</v>
      </c>
      <c r="D91" s="262">
        <v>2.1317390013375288</v>
      </c>
      <c r="E91" s="262">
        <v>1.409941635272173</v>
      </c>
      <c r="F91" s="262">
        <v>1.428897412333382</v>
      </c>
      <c r="G91" s="262">
        <v>1.2942176529296181</v>
      </c>
      <c r="H91" s="262">
        <v>1.5532170909970791</v>
      </c>
      <c r="I91" s="262">
        <v>2.472541920094856</v>
      </c>
      <c r="J91" s="262">
        <v>3.9197054460986229</v>
      </c>
      <c r="K91" s="262">
        <v>3.6335806059324081</v>
      </c>
      <c r="L91" s="262">
        <v>4.6693675393605343</v>
      </c>
      <c r="M91" s="262">
        <v>4.7057188254198259</v>
      </c>
      <c r="N91" s="262">
        <v>5.7340748022892063</v>
      </c>
      <c r="O91" s="262">
        <v>6.8174504608147464</v>
      </c>
      <c r="P91" s="262">
        <v>5.8468673540819607</v>
      </c>
      <c r="Q91" s="262">
        <v>0.68167433984928505</v>
      </c>
      <c r="R91" s="262">
        <v>0.65851105207654337</v>
      </c>
      <c r="S91" s="262">
        <v>0.89518543807893713</v>
      </c>
      <c r="T91" s="262">
        <v>0.91704242294225735</v>
      </c>
      <c r="U91" s="262">
        <v>0.848240401928958</v>
      </c>
      <c r="V91" s="262">
        <v>0.64035725745988248</v>
      </c>
      <c r="W91" s="262">
        <v>0.60540147718082504</v>
      </c>
      <c r="X91" s="262">
        <v>0.41528990617072498</v>
      </c>
      <c r="Y91" s="262">
        <v>0.35246744556977228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1.1411851413350689E-2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5.8525345127262542E-3</v>
      </c>
      <c r="DA92" s="71" t="s">
        <v>726</v>
      </c>
    </row>
    <row r="93" spans="1:105" ht="12" customHeight="1" x14ac:dyDescent="0.25">
      <c r="A93" s="59" t="s">
        <v>159</v>
      </c>
      <c r="B93" s="297">
        <v>2.1715242287648141E-2</v>
      </c>
      <c r="C93" s="297">
        <v>1.9993858911787E-2</v>
      </c>
      <c r="D93" s="297">
        <v>1.71189152025133E-2</v>
      </c>
      <c r="E93" s="297">
        <v>2.395340716142438E-2</v>
      </c>
      <c r="F93" s="297">
        <v>0</v>
      </c>
      <c r="G93" s="297">
        <v>0</v>
      </c>
      <c r="H93" s="297">
        <v>2.8499933879129798E-2</v>
      </c>
      <c r="I93" s="297">
        <v>2.428936675545515E-2</v>
      </c>
      <c r="J93" s="297">
        <v>3.8348441827208417E-2</v>
      </c>
      <c r="K93" s="297">
        <v>0</v>
      </c>
      <c r="L93" s="297">
        <v>0</v>
      </c>
      <c r="M93" s="297">
        <v>5.3144255862202172E-2</v>
      </c>
      <c r="N93" s="297">
        <v>7.6911144408314563E-2</v>
      </c>
      <c r="O93" s="297">
        <v>0</v>
      </c>
      <c r="P93" s="297">
        <v>7.5082460157005801E-2</v>
      </c>
      <c r="Q93" s="297">
        <v>8.8486278711787832E-3</v>
      </c>
      <c r="R93" s="297">
        <v>8.2586853039223421E-3</v>
      </c>
      <c r="S93" s="297">
        <v>1.0123386583042061E-2</v>
      </c>
      <c r="T93" s="297">
        <v>1.0634532001774701E-2</v>
      </c>
      <c r="U93" s="297">
        <v>1.0272344912013769E-2</v>
      </c>
      <c r="V93" s="297">
        <v>9.1581620893608148E-3</v>
      </c>
      <c r="W93" s="297">
        <v>8.227867309554323E-3</v>
      </c>
      <c r="X93" s="297">
        <v>5.6598327307085779E-3</v>
      </c>
      <c r="Y93" s="297">
        <v>5.2057808530664241E-3</v>
      </c>
      <c r="DA93" s="71" t="s">
        <v>727</v>
      </c>
    </row>
    <row r="94" spans="1:105" ht="12" customHeight="1" x14ac:dyDescent="0.25">
      <c r="A94" s="59" t="s">
        <v>32</v>
      </c>
      <c r="B94" s="297">
        <v>9.7254753003385083E-3</v>
      </c>
      <c r="C94" s="297">
        <v>1.8196679575899391E-2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1.168633370176402</v>
      </c>
      <c r="C95" s="297">
        <v>2.4525282648816908</v>
      </c>
      <c r="D95" s="297">
        <v>2.114620086135016</v>
      </c>
      <c r="E95" s="297">
        <v>1.3859882281107481</v>
      </c>
      <c r="F95" s="297">
        <v>1.428897412333382</v>
      </c>
      <c r="G95" s="297">
        <v>1.2942176529296181</v>
      </c>
      <c r="H95" s="297">
        <v>1.524717157117949</v>
      </c>
      <c r="I95" s="297">
        <v>2.4482525533394002</v>
      </c>
      <c r="J95" s="297">
        <v>3.8813570042714152</v>
      </c>
      <c r="K95" s="297">
        <v>3.6335806059324081</v>
      </c>
      <c r="L95" s="297">
        <v>4.6693675393605343</v>
      </c>
      <c r="M95" s="297">
        <v>4.6525745695576237</v>
      </c>
      <c r="N95" s="297">
        <v>5.6571636578808917</v>
      </c>
      <c r="O95" s="297">
        <v>6.8174504608147464</v>
      </c>
      <c r="P95" s="297">
        <v>5.7717848939249548</v>
      </c>
      <c r="Q95" s="297">
        <v>0.67282571197810626</v>
      </c>
      <c r="R95" s="297">
        <v>0.65025236677262099</v>
      </c>
      <c r="S95" s="297">
        <v>0.87365020008254435</v>
      </c>
      <c r="T95" s="297">
        <v>0.90640789094048269</v>
      </c>
      <c r="U95" s="297">
        <v>0.83796805701694421</v>
      </c>
      <c r="V95" s="297">
        <v>0.63119909537052166</v>
      </c>
      <c r="W95" s="297">
        <v>0.59717360987127077</v>
      </c>
      <c r="X95" s="297">
        <v>0.4096300734400164</v>
      </c>
      <c r="Y95" s="297">
        <v>0.34140913020397962</v>
      </c>
      <c r="DA95" s="71" t="s">
        <v>729</v>
      </c>
    </row>
    <row r="96" spans="1:105" ht="12" customHeight="1" x14ac:dyDescent="0.25">
      <c r="A96" s="60" t="s">
        <v>525</v>
      </c>
      <c r="B96" s="262">
        <v>1.07846693657105</v>
      </c>
      <c r="C96" s="262">
        <v>0.21040060129282279</v>
      </c>
      <c r="D96" s="262">
        <v>1.543694476724863</v>
      </c>
      <c r="E96" s="262">
        <v>1.0573119165808951</v>
      </c>
      <c r="F96" s="262">
        <v>1.045868137500334</v>
      </c>
      <c r="G96" s="262">
        <v>0.94164483220350614</v>
      </c>
      <c r="H96" s="262">
        <v>0.15810578217344301</v>
      </c>
      <c r="I96" s="262">
        <v>1.9537348776235091</v>
      </c>
      <c r="J96" s="262">
        <v>3.0085345787776721</v>
      </c>
      <c r="K96" s="262">
        <v>2.9336784531904909</v>
      </c>
      <c r="L96" s="262">
        <v>3.6277342874939138</v>
      </c>
      <c r="M96" s="262">
        <v>3.699606952407958</v>
      </c>
      <c r="N96" s="262">
        <v>5.637394198375846</v>
      </c>
      <c r="O96" s="262">
        <v>5.8119053300885488</v>
      </c>
      <c r="P96" s="262">
        <v>4.7660933099177996</v>
      </c>
      <c r="Q96" s="262">
        <v>0.99677943087089171</v>
      </c>
      <c r="R96" s="262">
        <v>0.97024540279304283</v>
      </c>
      <c r="S96" s="262">
        <v>1.213514687105669</v>
      </c>
      <c r="T96" s="262">
        <v>1.3241792907883281</v>
      </c>
      <c r="U96" s="262">
        <v>1.314888897275817</v>
      </c>
      <c r="V96" s="262">
        <v>1.0801423783053541</v>
      </c>
      <c r="W96" s="262">
        <v>1.02910838941907</v>
      </c>
      <c r="X96" s="262">
        <v>0.85359753772715363</v>
      </c>
      <c r="Y96" s="262">
        <v>1.025017992547846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2.0169886364732772</v>
      </c>
      <c r="C97" s="294">
        <f t="shared" si="1"/>
        <v>2.8913122273758241</v>
      </c>
      <c r="D97" s="294">
        <f t="shared" si="1"/>
        <v>3.3749215658223557</v>
      </c>
      <c r="E97" s="294">
        <f t="shared" si="1"/>
        <v>2.2644601777937798</v>
      </c>
      <c r="F97" s="294">
        <f t="shared" si="1"/>
        <v>2.2857153320969399</v>
      </c>
      <c r="G97" s="294">
        <f t="shared" si="1"/>
        <v>2.0935559533549752</v>
      </c>
      <c r="H97" s="294">
        <f t="shared" si="1"/>
        <v>1.8660399775540077</v>
      </c>
      <c r="I97" s="294">
        <f t="shared" si="1"/>
        <v>3.8698687622054271</v>
      </c>
      <c r="J97" s="294">
        <f t="shared" si="1"/>
        <v>6.1038463852366087</v>
      </c>
      <c r="K97" s="294">
        <f t="shared" si="1"/>
        <v>6.0790383963739432</v>
      </c>
      <c r="L97" s="294">
        <f t="shared" si="1"/>
        <v>7.6241472839672753</v>
      </c>
      <c r="M97" s="294">
        <f t="shared" si="1"/>
        <v>7.566943776153904</v>
      </c>
      <c r="N97" s="294">
        <f t="shared" si="1"/>
        <v>11.208365196065438</v>
      </c>
      <c r="O97" s="294">
        <f t="shared" si="1"/>
        <v>12.131402432988022</v>
      </c>
      <c r="P97" s="294">
        <f t="shared" si="1"/>
        <v>8.6768119287136294</v>
      </c>
      <c r="Q97" s="294">
        <f t="shared" si="1"/>
        <v>1.1356940383203367</v>
      </c>
      <c r="R97" s="294">
        <f t="shared" si="1"/>
        <v>1.0938713105626012</v>
      </c>
      <c r="S97" s="294">
        <f t="shared" si="1"/>
        <v>1.4399844328714739</v>
      </c>
      <c r="T97" s="294">
        <f t="shared" si="1"/>
        <v>1.5157345305896361</v>
      </c>
      <c r="U97" s="294">
        <f t="shared" si="1"/>
        <v>1.4221368591054984</v>
      </c>
      <c r="V97" s="294">
        <f t="shared" si="1"/>
        <v>1.1093786445429632</v>
      </c>
      <c r="W97" s="294">
        <f t="shared" si="1"/>
        <v>1.0521359839418061</v>
      </c>
      <c r="X97" s="294">
        <f t="shared" si="1"/>
        <v>0.79443829594665383</v>
      </c>
      <c r="Y97" s="294">
        <f t="shared" si="1"/>
        <v>0.82254634676317173</v>
      </c>
      <c r="DA97" s="70"/>
    </row>
    <row r="98" spans="1:105" ht="12" customHeight="1" x14ac:dyDescent="0.25">
      <c r="A98" s="60" t="s">
        <v>528</v>
      </c>
      <c r="B98" s="262">
        <v>0.40308903991842993</v>
      </c>
      <c r="C98" s="262">
        <v>0.87977491856243173</v>
      </c>
      <c r="D98" s="262">
        <v>0.72573685469267479</v>
      </c>
      <c r="E98" s="262">
        <v>0.48024975430029948</v>
      </c>
      <c r="F98" s="262">
        <v>0.48746058665674358</v>
      </c>
      <c r="G98" s="262">
        <v>0.44300533873465642</v>
      </c>
      <c r="H98" s="262">
        <v>0.55218626550755101</v>
      </c>
      <c r="I98" s="262">
        <v>0.82712019849651042</v>
      </c>
      <c r="J98" s="262">
        <v>1.314135107349699</v>
      </c>
      <c r="K98" s="262">
        <v>1.2385925892360841</v>
      </c>
      <c r="L98" s="262">
        <v>1.587386144206314</v>
      </c>
      <c r="M98" s="262">
        <v>1.589365065075832</v>
      </c>
      <c r="N98" s="262">
        <v>2.001327370470638</v>
      </c>
      <c r="O98" s="262">
        <v>2.355998691259646</v>
      </c>
      <c r="P98" s="262">
        <v>1.9200224303709661</v>
      </c>
      <c r="Q98" s="262">
        <v>0.21295563211302099</v>
      </c>
      <c r="R98" s="262">
        <v>0.2053454867597195</v>
      </c>
      <c r="S98" s="262">
        <v>0.28030633686430251</v>
      </c>
      <c r="T98" s="262">
        <v>0.28649447557966867</v>
      </c>
      <c r="U98" s="262">
        <v>0.26326172870597669</v>
      </c>
      <c r="V98" s="262">
        <v>0.19789103115430839</v>
      </c>
      <c r="W98" s="262">
        <v>0.1870145116925441</v>
      </c>
      <c r="X98" s="262">
        <v>0.1276344722218791</v>
      </c>
      <c r="Y98" s="262">
        <v>0.1073115693544521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3.5733537772695261E-3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1.781851547301052E-3</v>
      </c>
      <c r="DA99" s="71" t="s">
        <v>732</v>
      </c>
    </row>
    <row r="100" spans="1:105" ht="12" customHeight="1" x14ac:dyDescent="0.25">
      <c r="A100" s="59" t="s">
        <v>159</v>
      </c>
      <c r="B100" s="230">
        <v>7.3534560158850376E-3</v>
      </c>
      <c r="C100" s="230">
        <v>7.114231830968808E-3</v>
      </c>
      <c r="D100" s="230">
        <v>5.8280247567959586E-3</v>
      </c>
      <c r="E100" s="230">
        <v>8.1589319842366777E-3</v>
      </c>
      <c r="F100" s="230">
        <v>0</v>
      </c>
      <c r="G100" s="230">
        <v>0</v>
      </c>
      <c r="H100" s="230">
        <v>1.0132049246140071E-2</v>
      </c>
      <c r="I100" s="230">
        <v>8.1253327552706905E-3</v>
      </c>
      <c r="J100" s="230">
        <v>1.2856842028130351E-2</v>
      </c>
      <c r="K100" s="230">
        <v>0</v>
      </c>
      <c r="L100" s="230">
        <v>0</v>
      </c>
      <c r="M100" s="230">
        <v>1.794956877163181E-2</v>
      </c>
      <c r="N100" s="230">
        <v>2.6843803700839181E-2</v>
      </c>
      <c r="O100" s="230">
        <v>0</v>
      </c>
      <c r="P100" s="230">
        <v>2.4655939479838029E-2</v>
      </c>
      <c r="Q100" s="230">
        <v>2.7643187244753829E-3</v>
      </c>
      <c r="R100" s="230">
        <v>2.5753307380058238E-3</v>
      </c>
      <c r="S100" s="230">
        <v>3.169901217163817E-3</v>
      </c>
      <c r="T100" s="230">
        <v>3.3223486642073139E-3</v>
      </c>
      <c r="U100" s="230">
        <v>3.1881472201170662E-3</v>
      </c>
      <c r="V100" s="230">
        <v>2.8301672515290369E-3</v>
      </c>
      <c r="W100" s="230">
        <v>2.541669693857967E-3</v>
      </c>
      <c r="X100" s="230">
        <v>1.7394830760734481E-3</v>
      </c>
      <c r="Y100" s="230">
        <v>1.58494215587729E-3</v>
      </c>
      <c r="DA100" s="71" t="s">
        <v>733</v>
      </c>
    </row>
    <row r="101" spans="1:105" ht="12" customHeight="1" x14ac:dyDescent="0.25">
      <c r="A101" s="59" t="s">
        <v>35</v>
      </c>
      <c r="B101" s="230">
        <v>0.39573558390254482</v>
      </c>
      <c r="C101" s="230">
        <v>0.87266068673146291</v>
      </c>
      <c r="D101" s="230">
        <v>0.71990882993587879</v>
      </c>
      <c r="E101" s="230">
        <v>0.47209082231606281</v>
      </c>
      <c r="F101" s="230">
        <v>0.48746058665674358</v>
      </c>
      <c r="G101" s="230">
        <v>0.44300533873465642</v>
      </c>
      <c r="H101" s="230">
        <v>0.54205421626141093</v>
      </c>
      <c r="I101" s="230">
        <v>0.8189948657412397</v>
      </c>
      <c r="J101" s="230">
        <v>1.301278265321568</v>
      </c>
      <c r="K101" s="230">
        <v>1.2385925892360841</v>
      </c>
      <c r="L101" s="230">
        <v>1.587386144206314</v>
      </c>
      <c r="M101" s="230">
        <v>1.5714154963042</v>
      </c>
      <c r="N101" s="230">
        <v>1.9744835667697991</v>
      </c>
      <c r="O101" s="230">
        <v>2.355998691259646</v>
      </c>
      <c r="P101" s="230">
        <v>1.8953664908911281</v>
      </c>
      <c r="Q101" s="230">
        <v>0.21019131338854569</v>
      </c>
      <c r="R101" s="230">
        <v>0.20277015602171369</v>
      </c>
      <c r="S101" s="230">
        <v>0.27356308186986922</v>
      </c>
      <c r="T101" s="230">
        <v>0.28317212691546129</v>
      </c>
      <c r="U101" s="230">
        <v>0.26007358148585968</v>
      </c>
      <c r="V101" s="230">
        <v>0.1950608639027793</v>
      </c>
      <c r="W101" s="230">
        <v>0.18447284199868619</v>
      </c>
      <c r="X101" s="230">
        <v>0.12589498914580571</v>
      </c>
      <c r="Y101" s="230">
        <v>0.1039447756512738</v>
      </c>
      <c r="DA101" s="71" t="s">
        <v>734</v>
      </c>
    </row>
    <row r="102" spans="1:105" ht="12" customHeight="1" x14ac:dyDescent="0.25">
      <c r="A102" s="60" t="s">
        <v>533</v>
      </c>
      <c r="B102" s="262">
        <v>1.248697169724343</v>
      </c>
      <c r="C102" s="262">
        <v>1.9366723884607759</v>
      </c>
      <c r="D102" s="262">
        <v>2.1236438388925869</v>
      </c>
      <c r="E102" s="262">
        <v>1.4240722621299899</v>
      </c>
      <c r="F102" s="262">
        <v>1.441462514261769</v>
      </c>
      <c r="G102" s="262">
        <v>1.3282294911881241</v>
      </c>
      <c r="H102" s="262">
        <v>1.2576453159893031</v>
      </c>
      <c r="I102" s="262">
        <v>2.3891808459460089</v>
      </c>
      <c r="J102" s="262">
        <v>3.7810587232459958</v>
      </c>
      <c r="K102" s="262">
        <v>3.8404315552479109</v>
      </c>
      <c r="L102" s="262">
        <v>4.8034859490016926</v>
      </c>
      <c r="M102" s="262">
        <v>4.7280297552616819</v>
      </c>
      <c r="N102" s="262">
        <v>7.2394542665456996</v>
      </c>
      <c r="O102" s="262">
        <v>7.7669049003921442</v>
      </c>
      <c r="P102" s="262">
        <v>5.1916768480797071</v>
      </c>
      <c r="Q102" s="262">
        <v>0.61134368094114244</v>
      </c>
      <c r="R102" s="262">
        <v>0.58597127458969855</v>
      </c>
      <c r="S102" s="262">
        <v>0.77969441642052295</v>
      </c>
      <c r="T102" s="262">
        <v>0.81555139459807391</v>
      </c>
      <c r="U102" s="262">
        <v>0.75078336376598809</v>
      </c>
      <c r="V102" s="262">
        <v>0.57768880569777026</v>
      </c>
      <c r="W102" s="262">
        <v>0.54721969932639325</v>
      </c>
      <c r="X102" s="262">
        <v>0.40446065188540842</v>
      </c>
      <c r="Y102" s="262">
        <v>0.40315974529036969</v>
      </c>
      <c r="DA102" s="72" t="s">
        <v>735</v>
      </c>
    </row>
    <row r="103" spans="1:105" ht="12" customHeight="1" x14ac:dyDescent="0.25">
      <c r="A103" s="64" t="s">
        <v>28</v>
      </c>
      <c r="B103" s="229">
        <v>5.0085146116365439E-3</v>
      </c>
      <c r="C103" s="229">
        <v>0</v>
      </c>
      <c r="D103" s="229">
        <v>2.0489560088931991E-2</v>
      </c>
      <c r="E103" s="229">
        <v>2.6928055683985649E-2</v>
      </c>
      <c r="F103" s="229">
        <v>1.8195848498898021E-2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8.4422625319153319E-3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6.6083019385941794E-3</v>
      </c>
      <c r="DA105" s="73" t="s">
        <v>738</v>
      </c>
    </row>
    <row r="106" spans="1:105" ht="12" customHeight="1" x14ac:dyDescent="0.25">
      <c r="A106" s="64" t="s">
        <v>159</v>
      </c>
      <c r="B106" s="229">
        <v>1.054045558941393E-2</v>
      </c>
      <c r="C106" s="229">
        <v>6.3723954057605652E-3</v>
      </c>
      <c r="D106" s="229">
        <v>8.1090954597681127E-3</v>
      </c>
      <c r="E106" s="229">
        <v>1.108392111052251E-2</v>
      </c>
      <c r="F106" s="229">
        <v>0</v>
      </c>
      <c r="G106" s="229">
        <v>0</v>
      </c>
      <c r="H106" s="229">
        <v>8.7356576571751311E-3</v>
      </c>
      <c r="I106" s="229">
        <v>9.1227144292516799E-3</v>
      </c>
      <c r="J106" s="229">
        <v>1.43026345706043E-2</v>
      </c>
      <c r="K106" s="229">
        <v>0</v>
      </c>
      <c r="L106" s="229">
        <v>0</v>
      </c>
      <c r="M106" s="229">
        <v>2.0066374521422039E-2</v>
      </c>
      <c r="N106" s="229">
        <v>2.6320096860260659E-2</v>
      </c>
      <c r="O106" s="229">
        <v>0</v>
      </c>
      <c r="P106" s="229">
        <v>4.15120519866405E-2</v>
      </c>
      <c r="Q106" s="229">
        <v>6.8124888293330989E-3</v>
      </c>
      <c r="R106" s="229">
        <v>6.5187790725916746E-3</v>
      </c>
      <c r="S106" s="229">
        <v>7.6315003731218566E-3</v>
      </c>
      <c r="T106" s="229">
        <v>8.2897882818719539E-3</v>
      </c>
      <c r="U106" s="229">
        <v>8.8809832785109889E-3</v>
      </c>
      <c r="V106" s="229">
        <v>8.4318424528110423E-3</v>
      </c>
      <c r="W106" s="229">
        <v>7.582228747849553E-3</v>
      </c>
      <c r="X106" s="229">
        <v>5.6207027557161494E-3</v>
      </c>
      <c r="Y106" s="229">
        <v>5.9898112805817933E-3</v>
      </c>
      <c r="DA106" s="73" t="s">
        <v>739</v>
      </c>
    </row>
    <row r="107" spans="1:105" ht="12" customHeight="1" x14ac:dyDescent="0.25">
      <c r="A107" s="64" t="s">
        <v>32</v>
      </c>
      <c r="B107" s="229">
        <v>4.5765997064195901E-3</v>
      </c>
      <c r="C107" s="229">
        <v>5.622579828043088E-3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0.55532475190526165</v>
      </c>
      <c r="C109" s="229">
        <v>0.76523382476517909</v>
      </c>
      <c r="D109" s="229">
        <v>0.98062411695103957</v>
      </c>
      <c r="E109" s="229">
        <v>0.62785551793406347</v>
      </c>
      <c r="F109" s="229">
        <v>0.64145173932305533</v>
      </c>
      <c r="G109" s="229">
        <v>0.54472651655562543</v>
      </c>
      <c r="H109" s="229">
        <v>0.45752526939657029</v>
      </c>
      <c r="I109" s="229">
        <v>0.9001982167975654</v>
      </c>
      <c r="J109" s="229">
        <v>1.417183069567385</v>
      </c>
      <c r="K109" s="229">
        <v>1.232006582538433</v>
      </c>
      <c r="L109" s="229">
        <v>1.62883217839766</v>
      </c>
      <c r="M109" s="229">
        <v>1.719808022118984</v>
      </c>
      <c r="N109" s="229">
        <v>1.895269601242038</v>
      </c>
      <c r="O109" s="229">
        <v>2.543881847855344</v>
      </c>
      <c r="P109" s="229">
        <v>3.124063759903922</v>
      </c>
      <c r="Q109" s="229">
        <v>0.50711504583661049</v>
      </c>
      <c r="R109" s="229">
        <v>0.50247138114505363</v>
      </c>
      <c r="S109" s="229">
        <v>0.64475650632351422</v>
      </c>
      <c r="T109" s="229">
        <v>0.69170796832942771</v>
      </c>
      <c r="U109" s="229">
        <v>0.70923958577949486</v>
      </c>
      <c r="V109" s="229">
        <v>0.56892441249471049</v>
      </c>
      <c r="W109" s="229">
        <v>0.5387462435146354</v>
      </c>
      <c r="X109" s="229">
        <v>0.39824735513540671</v>
      </c>
      <c r="Y109" s="229">
        <v>0.38457091298873342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1.6715420077262379E-4</v>
      </c>
      <c r="Y111" s="229">
        <v>3.4174047549135808E-4</v>
      </c>
      <c r="DA111" s="73" t="s">
        <v>744</v>
      </c>
    </row>
    <row r="112" spans="1:105" ht="12" customHeight="1" x14ac:dyDescent="0.25">
      <c r="A112" s="64" t="s">
        <v>39</v>
      </c>
      <c r="B112" s="229">
        <v>0.67324684791161105</v>
      </c>
      <c r="C112" s="229">
        <v>1.1594435884617931</v>
      </c>
      <c r="D112" s="229">
        <v>1.1144210663928471</v>
      </c>
      <c r="E112" s="229">
        <v>0.75820476740141818</v>
      </c>
      <c r="F112" s="229">
        <v>0.78181492643981598</v>
      </c>
      <c r="G112" s="229">
        <v>0.78350297463249885</v>
      </c>
      <c r="H112" s="229">
        <v>0.79138438893555707</v>
      </c>
      <c r="I112" s="229">
        <v>1.479859914719192</v>
      </c>
      <c r="J112" s="229">
        <v>2.3495730191080071</v>
      </c>
      <c r="K112" s="229">
        <v>2.6084249727094782</v>
      </c>
      <c r="L112" s="229">
        <v>3.1746537706040341</v>
      </c>
      <c r="M112" s="229">
        <v>2.9881553586212761</v>
      </c>
      <c r="N112" s="229">
        <v>5.3178645684434009</v>
      </c>
      <c r="O112" s="229">
        <v>5.2230230525368002</v>
      </c>
      <c r="P112" s="229">
        <v>2.0261010361891452</v>
      </c>
      <c r="Q112" s="229">
        <v>9.7416146275198887E-2</v>
      </c>
      <c r="R112" s="229">
        <v>7.6981114372053239E-2</v>
      </c>
      <c r="S112" s="229">
        <v>0.11886414719197159</v>
      </c>
      <c r="T112" s="229">
        <v>0.1155536379867742</v>
      </c>
      <c r="U112" s="229">
        <v>3.2662794707982237E-2</v>
      </c>
      <c r="V112" s="229">
        <v>3.3255075024875752E-4</v>
      </c>
      <c r="W112" s="229">
        <v>8.9122706390830158E-4</v>
      </c>
      <c r="X112" s="229">
        <v>4.2543979351295478E-4</v>
      </c>
      <c r="Y112" s="229">
        <v>5.6489786069690139E-3</v>
      </c>
      <c r="DA112" s="73" t="s">
        <v>745</v>
      </c>
    </row>
    <row r="113" spans="1:105" ht="12" customHeight="1" x14ac:dyDescent="0.25">
      <c r="A113" s="61" t="s">
        <v>545</v>
      </c>
      <c r="B113" s="263">
        <v>0.36520242683050441</v>
      </c>
      <c r="C113" s="263">
        <v>7.4864920352616104E-2</v>
      </c>
      <c r="D113" s="263">
        <v>0.52554087223709389</v>
      </c>
      <c r="E113" s="263">
        <v>0.36013816136349058</v>
      </c>
      <c r="F113" s="263">
        <v>0.35679223117842729</v>
      </c>
      <c r="G113" s="263">
        <v>0.32232112343219471</v>
      </c>
      <c r="H113" s="263">
        <v>5.6208396057153637E-2</v>
      </c>
      <c r="I113" s="263">
        <v>0.65356771776290756</v>
      </c>
      <c r="J113" s="263">
        <v>1.008652554640914</v>
      </c>
      <c r="K113" s="263">
        <v>1.000014251889948</v>
      </c>
      <c r="L113" s="263">
        <v>1.2332751907592689</v>
      </c>
      <c r="M113" s="263">
        <v>1.2495489558163899</v>
      </c>
      <c r="N113" s="263">
        <v>1.9675835590491011</v>
      </c>
      <c r="O113" s="263">
        <v>2.008498841336233</v>
      </c>
      <c r="P113" s="263">
        <v>1.565112650262956</v>
      </c>
      <c r="Q113" s="263">
        <v>0.31139472526617318</v>
      </c>
      <c r="R113" s="263">
        <v>0.3025545492131832</v>
      </c>
      <c r="S113" s="263">
        <v>0.37998367958664853</v>
      </c>
      <c r="T113" s="263">
        <v>0.41368866041189351</v>
      </c>
      <c r="U113" s="263">
        <v>0.40809176663353358</v>
      </c>
      <c r="V113" s="263">
        <v>0.33379880769088449</v>
      </c>
      <c r="W113" s="263">
        <v>0.31790177292286881</v>
      </c>
      <c r="X113" s="263">
        <v>0.26234317183936628</v>
      </c>
      <c r="Y113" s="263">
        <v>0.31207503211835003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5.1161658341193652</v>
      </c>
      <c r="C115" s="223">
        <v>3.9196107121894732</v>
      </c>
      <c r="D115" s="223">
        <v>5.1055441033030373</v>
      </c>
      <c r="E115" s="223">
        <v>5.1310390856005199</v>
      </c>
      <c r="F115" s="223">
        <v>5.1643898144049274</v>
      </c>
      <c r="G115" s="223">
        <v>4.7009371036917846</v>
      </c>
      <c r="H115" s="223">
        <v>3.6892365659112119</v>
      </c>
      <c r="I115" s="223">
        <v>4.3080534592548192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747</v>
      </c>
    </row>
    <row r="116" spans="1:105" ht="12" customHeight="1" x14ac:dyDescent="0.25">
      <c r="A116" s="55" t="s">
        <v>91</v>
      </c>
      <c r="B116" s="259">
        <v>9.2542751098920236E-3</v>
      </c>
      <c r="C116" s="259">
        <v>7.5224988476350349E-3</v>
      </c>
      <c r="D116" s="259">
        <v>9.315632752622172E-3</v>
      </c>
      <c r="E116" s="259">
        <v>9.372223754098059E-3</v>
      </c>
      <c r="F116" s="259">
        <v>9.4188943342151145E-3</v>
      </c>
      <c r="G116" s="259">
        <v>8.5409908338656207E-3</v>
      </c>
      <c r="H116" s="259">
        <v>7.0515970237908301E-3</v>
      </c>
      <c r="I116" s="259">
        <v>7.823399541253136E-3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748</v>
      </c>
    </row>
    <row r="117" spans="1:105" ht="12" customHeight="1" x14ac:dyDescent="0.25">
      <c r="A117" s="173" t="s">
        <v>92</v>
      </c>
      <c r="B117" s="224">
        <v>1.198756717964848E-3</v>
      </c>
      <c r="C117" s="224">
        <v>9.7443029544758576E-4</v>
      </c>
      <c r="D117" s="224">
        <v>1.2067047080070541E-3</v>
      </c>
      <c r="E117" s="224">
        <v>1.214035249015399E-3</v>
      </c>
      <c r="F117" s="224">
        <v>1.2200807437497011E-3</v>
      </c>
      <c r="G117" s="224">
        <v>1.106361116196821E-3</v>
      </c>
      <c r="H117" s="224">
        <v>9.1343181440699738E-4</v>
      </c>
      <c r="I117" s="224">
        <v>1.013407603084509E-3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749</v>
      </c>
    </row>
    <row r="118" spans="1:105" ht="12" customHeight="1" x14ac:dyDescent="0.25">
      <c r="A118" s="173" t="s">
        <v>93</v>
      </c>
      <c r="B118" s="224">
        <v>0.16747736883577791</v>
      </c>
      <c r="C118" s="224">
        <v>0.1361368987966888</v>
      </c>
      <c r="D118" s="224">
        <v>0.16858777634370109</v>
      </c>
      <c r="E118" s="224">
        <v>0.1696119205272722</v>
      </c>
      <c r="F118" s="224">
        <v>0.17045653189523211</v>
      </c>
      <c r="G118" s="224">
        <v>0.15456885116558849</v>
      </c>
      <c r="H118" s="224">
        <v>0.12761484844688931</v>
      </c>
      <c r="I118" s="224">
        <v>0.14158238813535709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750</v>
      </c>
    </row>
    <row r="119" spans="1:105" ht="12" customHeight="1" x14ac:dyDescent="0.25">
      <c r="A119" s="173" t="s">
        <v>94</v>
      </c>
      <c r="B119" s="224">
        <v>3.0565143204247559E-3</v>
      </c>
      <c r="C119" s="224">
        <v>2.4845409478477759E-3</v>
      </c>
      <c r="D119" s="224">
        <v>3.0767796044632381E-3</v>
      </c>
      <c r="E119" s="224">
        <v>3.0954705558737189E-3</v>
      </c>
      <c r="F119" s="224">
        <v>3.1108849772926192E-3</v>
      </c>
      <c r="G119" s="224">
        <v>2.820929838839796E-3</v>
      </c>
      <c r="H119" s="224">
        <v>2.3290108656962918E-3</v>
      </c>
      <c r="I119" s="224">
        <v>2.5839228300749851E-3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751</v>
      </c>
    </row>
    <row r="120" spans="1:105" ht="12" customHeight="1" x14ac:dyDescent="0.25">
      <c r="A120" s="56" t="s">
        <v>95</v>
      </c>
      <c r="B120" s="260">
        <v>2.3735617909550609E-2</v>
      </c>
      <c r="C120" s="260">
        <v>1.7438655873948439E-2</v>
      </c>
      <c r="D120" s="260">
        <v>2.348803632814191E-2</v>
      </c>
      <c r="E120" s="260">
        <v>2.3598372954184269E-2</v>
      </c>
      <c r="F120" s="260">
        <v>2.3734395373559449E-2</v>
      </c>
      <c r="G120" s="260">
        <v>2.156156299951863E-2</v>
      </c>
      <c r="H120" s="260">
        <v>1.6346376576487069E-2</v>
      </c>
      <c r="I120" s="260">
        <v>2.0001198991795539E-2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752</v>
      </c>
    </row>
    <row r="121" spans="1:105" ht="12" customHeight="1" x14ac:dyDescent="0.25">
      <c r="A121" s="37" t="s">
        <v>159</v>
      </c>
      <c r="B121" s="226">
        <v>2.213960705971885E-4</v>
      </c>
      <c r="C121" s="226">
        <v>1.2683120160546349E-4</v>
      </c>
      <c r="D121" s="226">
        <v>1.066244488217519E-4</v>
      </c>
      <c r="E121" s="226">
        <v>2.233143481783112E-4</v>
      </c>
      <c r="F121" s="226">
        <v>0</v>
      </c>
      <c r="G121" s="226">
        <v>0</v>
      </c>
      <c r="H121" s="226">
        <v>2.6572418768745982E-4</v>
      </c>
      <c r="I121" s="226">
        <v>1.0696706216972721E-4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753</v>
      </c>
    </row>
    <row r="122" spans="1:105" ht="12" customHeight="1" x14ac:dyDescent="0.25">
      <c r="A122" s="37" t="s">
        <v>35</v>
      </c>
      <c r="B122" s="226">
        <v>1.2207009138438999E-2</v>
      </c>
      <c r="C122" s="226">
        <v>1.5939300638854001E-2</v>
      </c>
      <c r="D122" s="226">
        <v>1.349393670338341E-2</v>
      </c>
      <c r="E122" s="226">
        <v>1.323837349790679E-2</v>
      </c>
      <c r="F122" s="226">
        <v>1.3682351623320391E-2</v>
      </c>
      <c r="G122" s="226">
        <v>1.246121575756313E-2</v>
      </c>
      <c r="H122" s="226">
        <v>1.4564724697989161E-2</v>
      </c>
      <c r="I122" s="226">
        <v>1.104627494657689E-2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1.130721270051442E-2</v>
      </c>
      <c r="C125" s="226">
        <v>1.3725240334889709E-3</v>
      </c>
      <c r="D125" s="226">
        <v>9.8874751759367441E-3</v>
      </c>
      <c r="E125" s="226">
        <v>1.013668510809917E-2</v>
      </c>
      <c r="F125" s="226">
        <v>1.005204375023906E-2</v>
      </c>
      <c r="G125" s="226">
        <v>9.1003472419555007E-3</v>
      </c>
      <c r="H125" s="226">
        <v>1.5159276908104501E-3</v>
      </c>
      <c r="I125" s="226">
        <v>8.8479569830489241E-3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757</v>
      </c>
    </row>
    <row r="126" spans="1:105" ht="12" customHeight="1" x14ac:dyDescent="0.25">
      <c r="A126" s="57" t="s">
        <v>602</v>
      </c>
      <c r="B126" s="294">
        <v>2.4267693191655648</v>
      </c>
      <c r="C126" s="294">
        <v>1.7867962800740611</v>
      </c>
      <c r="D126" s="294">
        <v>2.405824695139636</v>
      </c>
      <c r="E126" s="294">
        <v>2.418812436045767</v>
      </c>
      <c r="F126" s="294">
        <v>2.4312896459900588</v>
      </c>
      <c r="G126" s="294">
        <v>2.2064626122808702</v>
      </c>
      <c r="H126" s="294">
        <v>1.6754957679262501</v>
      </c>
      <c r="I126" s="294">
        <v>2.046899826479164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758</v>
      </c>
    </row>
    <row r="127" spans="1:105" ht="12" customHeight="1" x14ac:dyDescent="0.25">
      <c r="A127" s="60" t="s">
        <v>604</v>
      </c>
      <c r="B127" s="262">
        <v>1.283472257193021</v>
      </c>
      <c r="C127" s="262">
        <v>1.6476158310104341</v>
      </c>
      <c r="D127" s="262">
        <v>1.4074623838733871</v>
      </c>
      <c r="E127" s="262">
        <v>1.406825069649132</v>
      </c>
      <c r="F127" s="262">
        <v>1.4204755071982711</v>
      </c>
      <c r="G127" s="262">
        <v>1.2771996857280219</v>
      </c>
      <c r="H127" s="262">
        <v>1.520699982122552</v>
      </c>
      <c r="I127" s="262">
        <v>1.143409203376857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759</v>
      </c>
    </row>
    <row r="128" spans="1:105" ht="12" customHeight="1" x14ac:dyDescent="0.25">
      <c r="A128" s="59" t="s">
        <v>28</v>
      </c>
      <c r="B128" s="230">
        <v>1.125784600971003E-2</v>
      </c>
      <c r="C128" s="230">
        <v>0</v>
      </c>
      <c r="D128" s="230">
        <v>2.8790691721531168E-2</v>
      </c>
      <c r="E128" s="230">
        <v>5.732441626944329E-2</v>
      </c>
      <c r="F128" s="230">
        <v>3.9469952595915327E-2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761</v>
      </c>
    </row>
    <row r="130" spans="1:105" ht="12" customHeight="1" x14ac:dyDescent="0.25">
      <c r="A130" s="59" t="s">
        <v>159</v>
      </c>
      <c r="B130" s="230">
        <v>2.3020615528953171E-2</v>
      </c>
      <c r="C130" s="230">
        <v>1.3225980556892249E-2</v>
      </c>
      <c r="D130" s="230">
        <v>1.1071413421270051E-2</v>
      </c>
      <c r="E130" s="230">
        <v>2.2926579233027562E-2</v>
      </c>
      <c r="F130" s="230">
        <v>0</v>
      </c>
      <c r="G130" s="230">
        <v>0</v>
      </c>
      <c r="H130" s="230">
        <v>2.7903278422377401E-2</v>
      </c>
      <c r="I130" s="230">
        <v>1.123244272085702E-2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762</v>
      </c>
    </row>
    <row r="131" spans="1:105" ht="12" customHeight="1" x14ac:dyDescent="0.25">
      <c r="A131" s="59" t="s">
        <v>32</v>
      </c>
      <c r="B131" s="230">
        <v>1.0310104983390959E-2</v>
      </c>
      <c r="C131" s="230">
        <v>1.20371425712603E-2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1.238883690670967</v>
      </c>
      <c r="C132" s="230">
        <v>1.622352707882281</v>
      </c>
      <c r="D132" s="230">
        <v>1.3676002787305861</v>
      </c>
      <c r="E132" s="230">
        <v>1.3265740741466621</v>
      </c>
      <c r="F132" s="230">
        <v>1.3810055546023561</v>
      </c>
      <c r="G132" s="230">
        <v>1.2771996857280219</v>
      </c>
      <c r="H132" s="230">
        <v>1.492796703700175</v>
      </c>
      <c r="I132" s="230">
        <v>1.132176760656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764</v>
      </c>
    </row>
    <row r="133" spans="1:105" ht="12" customHeight="1" x14ac:dyDescent="0.25">
      <c r="A133" s="60" t="s">
        <v>611</v>
      </c>
      <c r="B133" s="262">
        <v>1.143297061972544</v>
      </c>
      <c r="C133" s="262">
        <v>0.13918044906362689</v>
      </c>
      <c r="D133" s="262">
        <v>0.9983623112662483</v>
      </c>
      <c r="E133" s="262">
        <v>1.0119873663966339</v>
      </c>
      <c r="F133" s="262">
        <v>1.0108141387917879</v>
      </c>
      <c r="G133" s="262">
        <v>0.92926292655284726</v>
      </c>
      <c r="H133" s="262">
        <v>0.1547957858036981</v>
      </c>
      <c r="I133" s="262">
        <v>0.90349062310230743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765</v>
      </c>
    </row>
    <row r="134" spans="1:105" ht="12" customHeight="1" x14ac:dyDescent="0.25">
      <c r="A134" s="57" t="s">
        <v>613</v>
      </c>
      <c r="B134" s="294">
        <v>1.6578864254959089</v>
      </c>
      <c r="C134" s="294">
        <v>1.2207744789803241</v>
      </c>
      <c r="D134" s="294">
        <v>1.642380090191671</v>
      </c>
      <c r="E134" s="294">
        <v>1.6502420921455661</v>
      </c>
      <c r="F134" s="294">
        <v>1.659405588936925</v>
      </c>
      <c r="G134" s="294">
        <v>1.5074987987914861</v>
      </c>
      <c r="H134" s="294">
        <v>1.144731772689344</v>
      </c>
      <c r="I134" s="294">
        <v>1.3984823547379699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766</v>
      </c>
    </row>
    <row r="135" spans="1:105" ht="12" customHeight="1" x14ac:dyDescent="0.25">
      <c r="A135" s="60" t="s">
        <v>615</v>
      </c>
      <c r="B135" s="262">
        <v>0.87318442742291669</v>
      </c>
      <c r="C135" s="262">
        <v>1.1256836496089671</v>
      </c>
      <c r="D135" s="262">
        <v>0.95257490420627933</v>
      </c>
      <c r="E135" s="262">
        <v>0.94305063711313863</v>
      </c>
      <c r="F135" s="262">
        <v>0.95811918514981897</v>
      </c>
      <c r="G135" s="262">
        <v>0.87260802940211735</v>
      </c>
      <c r="H135" s="262">
        <v>1.0389722371058989</v>
      </c>
      <c r="I135" s="262">
        <v>0.78119973165370227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768</v>
      </c>
    </row>
    <row r="137" spans="1:105" ht="12" customHeight="1" x14ac:dyDescent="0.25">
      <c r="A137" s="59" t="s">
        <v>159</v>
      </c>
      <c r="B137" s="297">
        <v>1.5800200668121291E-2</v>
      </c>
      <c r="C137" s="297">
        <v>9.0362509164585905E-3</v>
      </c>
      <c r="D137" s="297">
        <v>7.6496461334703263E-3</v>
      </c>
      <c r="E137" s="297">
        <v>1.602142622042017E-2</v>
      </c>
      <c r="F137" s="297">
        <v>0</v>
      </c>
      <c r="G137" s="297">
        <v>0</v>
      </c>
      <c r="H137" s="297">
        <v>1.9064070458277869E-2</v>
      </c>
      <c r="I137" s="297">
        <v>7.6742265266313437E-3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769</v>
      </c>
    </row>
    <row r="138" spans="1:105" ht="12" customHeight="1" x14ac:dyDescent="0.25">
      <c r="A138" s="59" t="s">
        <v>32</v>
      </c>
      <c r="B138" s="297">
        <v>7.0763410927084866E-3</v>
      </c>
      <c r="C138" s="297">
        <v>8.2240133442818102E-3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0.85030788566208693</v>
      </c>
      <c r="C139" s="297">
        <v>1.108423385348227</v>
      </c>
      <c r="D139" s="297">
        <v>0.94492525807280903</v>
      </c>
      <c r="E139" s="297">
        <v>0.9270292108927185</v>
      </c>
      <c r="F139" s="297">
        <v>0.95811918514981897</v>
      </c>
      <c r="G139" s="297">
        <v>0.87260802940211735</v>
      </c>
      <c r="H139" s="297">
        <v>1.019908166647622</v>
      </c>
      <c r="I139" s="297">
        <v>0.77352550512707097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771</v>
      </c>
    </row>
    <row r="140" spans="1:105" ht="12" customHeight="1" x14ac:dyDescent="0.25">
      <c r="A140" s="60" t="s">
        <v>621</v>
      </c>
      <c r="B140" s="262">
        <v>0.7847019980729919</v>
      </c>
      <c r="C140" s="262">
        <v>9.5090829371356253E-2</v>
      </c>
      <c r="D140" s="262">
        <v>0.68980518598539209</v>
      </c>
      <c r="E140" s="262">
        <v>0.70719145503242697</v>
      </c>
      <c r="F140" s="262">
        <v>0.70128640378710572</v>
      </c>
      <c r="G140" s="262">
        <v>0.63489076938936895</v>
      </c>
      <c r="H140" s="262">
        <v>0.10575953558344479</v>
      </c>
      <c r="I140" s="262">
        <v>0.61728262308426773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0.82678755656428238</v>
      </c>
      <c r="C141" s="261">
        <f t="shared" si="2"/>
        <v>0.74748292837352093</v>
      </c>
      <c r="D141" s="261">
        <f t="shared" si="2"/>
        <v>0.85166438823479584</v>
      </c>
      <c r="E141" s="261">
        <f t="shared" si="2"/>
        <v>0.85509253436874466</v>
      </c>
      <c r="F141" s="261">
        <f t="shared" si="2"/>
        <v>0.86575379215389492</v>
      </c>
      <c r="G141" s="261">
        <f t="shared" si="2"/>
        <v>0.79837699666541972</v>
      </c>
      <c r="H141" s="261">
        <f t="shared" si="2"/>
        <v>0.71475376056834672</v>
      </c>
      <c r="I141" s="261">
        <f t="shared" si="2"/>
        <v>0.68966696093611934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0.1133548254015426</v>
      </c>
      <c r="C142" s="262">
        <v>0.14649752351732959</v>
      </c>
      <c r="D142" s="262">
        <v>0.1240152812231458</v>
      </c>
      <c r="E142" s="262">
        <v>0.1227753213451514</v>
      </c>
      <c r="F142" s="262">
        <v>0.12473708856591439</v>
      </c>
      <c r="G142" s="262">
        <v>0.11360443119593711</v>
      </c>
      <c r="H142" s="262">
        <v>0.13526330958203259</v>
      </c>
      <c r="I142" s="262">
        <v>0.10170402766720429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774</v>
      </c>
    </row>
    <row r="144" spans="1:105" ht="12" customHeight="1" x14ac:dyDescent="0.25">
      <c r="A144" s="59" t="s">
        <v>159</v>
      </c>
      <c r="B144" s="230">
        <v>2.0679047064818489E-3</v>
      </c>
      <c r="C144" s="230">
        <v>1.184640892772994E-3</v>
      </c>
      <c r="D144" s="230">
        <v>9.9590385208640536E-4</v>
      </c>
      <c r="E144" s="230">
        <v>2.0858219858068271E-3</v>
      </c>
      <c r="F144" s="230">
        <v>0</v>
      </c>
      <c r="G144" s="230">
        <v>0</v>
      </c>
      <c r="H144" s="230">
        <v>2.4819424159732242E-3</v>
      </c>
      <c r="I144" s="230">
        <v>9.9910396197485426E-4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775</v>
      </c>
    </row>
    <row r="145" spans="1:105" ht="12" customHeight="1" x14ac:dyDescent="0.25">
      <c r="A145" s="59" t="s">
        <v>35</v>
      </c>
      <c r="B145" s="230">
        <v>0.1112869206950607</v>
      </c>
      <c r="C145" s="230">
        <v>0.14531288262455661</v>
      </c>
      <c r="D145" s="230">
        <v>0.1230193773710594</v>
      </c>
      <c r="E145" s="230">
        <v>0.1206894993593445</v>
      </c>
      <c r="F145" s="230">
        <v>0.12473708856591439</v>
      </c>
      <c r="G145" s="230">
        <v>0.11360443119593711</v>
      </c>
      <c r="H145" s="230">
        <v>0.1327813671660594</v>
      </c>
      <c r="I145" s="230">
        <v>0.1007049237052295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776</v>
      </c>
    </row>
    <row r="146" spans="1:105" ht="12" customHeight="1" x14ac:dyDescent="0.25">
      <c r="A146" s="60" t="s">
        <v>629</v>
      </c>
      <c r="B146" s="262">
        <v>0.61073220291724661</v>
      </c>
      <c r="C146" s="262">
        <v>0.58851911922042721</v>
      </c>
      <c r="D146" s="262">
        <v>0.63784369249630213</v>
      </c>
      <c r="E146" s="262">
        <v>0.64024828827323033</v>
      </c>
      <c r="F146" s="262">
        <v>0.64971655469722922</v>
      </c>
      <c r="G146" s="262">
        <v>0.60211643316521213</v>
      </c>
      <c r="H146" s="262">
        <v>0.56572166651645794</v>
      </c>
      <c r="I146" s="262">
        <v>0.5075991972961067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777</v>
      </c>
    </row>
    <row r="147" spans="1:105" ht="12" customHeight="1" x14ac:dyDescent="0.25">
      <c r="A147" s="64" t="s">
        <v>28</v>
      </c>
      <c r="B147" s="229">
        <v>2.4436637899249562E-3</v>
      </c>
      <c r="C147" s="229">
        <v>0</v>
      </c>
      <c r="D147" s="229">
        <v>6.1394903928105827E-3</v>
      </c>
      <c r="E147" s="229">
        <v>1.207740025075037E-2</v>
      </c>
      <c r="F147" s="229">
        <v>8.1813577560937208E-3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780</v>
      </c>
    </row>
    <row r="150" spans="1:105" ht="12" customHeight="1" x14ac:dyDescent="0.25">
      <c r="A150" s="64" t="s">
        <v>159</v>
      </c>
      <c r="B150" s="229">
        <v>5.1427082978493452E-3</v>
      </c>
      <c r="C150" s="229">
        <v>1.931207589915376E-3</v>
      </c>
      <c r="D150" s="229">
        <v>2.429808812563205E-3</v>
      </c>
      <c r="E150" s="229">
        <v>4.9712074711406873E-3</v>
      </c>
      <c r="F150" s="229">
        <v>0</v>
      </c>
      <c r="G150" s="229">
        <v>0</v>
      </c>
      <c r="H150" s="229">
        <v>3.9183386965037518E-3</v>
      </c>
      <c r="I150" s="229">
        <v>1.9327562543252461E-3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781</v>
      </c>
    </row>
    <row r="151" spans="1:105" ht="12" customHeight="1" x14ac:dyDescent="0.25">
      <c r="A151" s="64" t="s">
        <v>32</v>
      </c>
      <c r="B151" s="229">
        <v>2.2329316874857728E-3</v>
      </c>
      <c r="C151" s="229">
        <v>1.703969723693867E-3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0.27094400098725802</v>
      </c>
      <c r="C153" s="229">
        <v>0.23191049461722829</v>
      </c>
      <c r="D153" s="229">
        <v>0.29383414377117012</v>
      </c>
      <c r="E153" s="229">
        <v>0.2815971000179362</v>
      </c>
      <c r="F153" s="229">
        <v>0.28841447888447269</v>
      </c>
      <c r="G153" s="229">
        <v>0.24627764236386479</v>
      </c>
      <c r="H153" s="229">
        <v>0.2052208360331518</v>
      </c>
      <c r="I153" s="229">
        <v>0.19071776795611561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0.32996889815472857</v>
      </c>
      <c r="C156" s="229">
        <v>0.35297344728958963</v>
      </c>
      <c r="D156" s="229">
        <v>0.33544024951975832</v>
      </c>
      <c r="E156" s="229">
        <v>0.34160258053340298</v>
      </c>
      <c r="F156" s="229">
        <v>0.35312071805666267</v>
      </c>
      <c r="G156" s="229">
        <v>0.35583879080134728</v>
      </c>
      <c r="H156" s="229">
        <v>0.3565824917868024</v>
      </c>
      <c r="I156" s="229">
        <v>0.31494867308566588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0.10270052824549319</v>
      </c>
      <c r="C157" s="263">
        <v>1.246628563576411E-2</v>
      </c>
      <c r="D157" s="263">
        <v>8.9805414515347987E-2</v>
      </c>
      <c r="E157" s="263">
        <v>9.2068924750362907E-2</v>
      </c>
      <c r="F157" s="263">
        <v>9.1300148890751318E-2</v>
      </c>
      <c r="G157" s="263">
        <v>8.2656132304270477E-2</v>
      </c>
      <c r="H157" s="263">
        <v>1.3768784469856221E-2</v>
      </c>
      <c r="I157" s="263">
        <v>8.0363735972808298E-2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1</v>
      </c>
      <c r="C162" s="232">
        <f t="shared" si="3"/>
        <v>0.99999999999999989</v>
      </c>
      <c r="D162" s="232">
        <f t="shared" si="3"/>
        <v>1.0000000000000002</v>
      </c>
      <c r="E162" s="232">
        <f t="shared" si="3"/>
        <v>1</v>
      </c>
      <c r="F162" s="232">
        <f t="shared" si="3"/>
        <v>1</v>
      </c>
      <c r="G162" s="232">
        <f t="shared" si="3"/>
        <v>1</v>
      </c>
      <c r="H162" s="232">
        <f t="shared" si="3"/>
        <v>1</v>
      </c>
      <c r="I162" s="232">
        <f t="shared" si="3"/>
        <v>0.99999999999999989</v>
      </c>
      <c r="J162" s="232">
        <f t="shared" si="3"/>
        <v>1.0000000000000002</v>
      </c>
      <c r="K162" s="232">
        <f t="shared" si="3"/>
        <v>1</v>
      </c>
      <c r="L162" s="232">
        <f t="shared" si="3"/>
        <v>1</v>
      </c>
      <c r="M162" s="232">
        <f t="shared" si="3"/>
        <v>1</v>
      </c>
      <c r="N162" s="232">
        <f t="shared" si="3"/>
        <v>1.0000000000000002</v>
      </c>
      <c r="O162" s="232">
        <f t="shared" si="3"/>
        <v>1.0000000000000002</v>
      </c>
      <c r="P162" s="232">
        <f t="shared" si="3"/>
        <v>1.0000000000000002</v>
      </c>
      <c r="Q162" s="232">
        <f t="shared" si="3"/>
        <v>1.0000000000000004</v>
      </c>
      <c r="R162" s="232">
        <f t="shared" si="3"/>
        <v>0.99999999999999989</v>
      </c>
      <c r="S162" s="232">
        <f t="shared" si="3"/>
        <v>1</v>
      </c>
      <c r="T162" s="232">
        <f t="shared" si="3"/>
        <v>1</v>
      </c>
      <c r="U162" s="232">
        <f t="shared" si="3"/>
        <v>1</v>
      </c>
      <c r="V162" s="232">
        <f t="shared" si="3"/>
        <v>0.99999999999999956</v>
      </c>
      <c r="W162" s="232">
        <f t="shared" si="3"/>
        <v>0.99999999999999978</v>
      </c>
      <c r="X162" s="232">
        <f t="shared" si="3"/>
        <v>1</v>
      </c>
      <c r="Y162" s="232">
        <f t="shared" si="3"/>
        <v>0.99999999999999978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1.4524506572730861E-3</v>
      </c>
      <c r="C163" s="299">
        <f t="shared" si="4"/>
        <v>1.4715161941201841E-3</v>
      </c>
      <c r="D163" s="299">
        <f t="shared" si="4"/>
        <v>1.4549820398174252E-3</v>
      </c>
      <c r="E163" s="299">
        <f t="shared" si="4"/>
        <v>1.4561136177335069E-3</v>
      </c>
      <c r="F163" s="299">
        <f t="shared" si="4"/>
        <v>1.4538289379977709E-3</v>
      </c>
      <c r="G163" s="299">
        <f t="shared" si="4"/>
        <v>1.4490386915394127E-3</v>
      </c>
      <c r="H163" s="299">
        <f t="shared" si="4"/>
        <v>1.4666873282668164E-3</v>
      </c>
      <c r="I163" s="299">
        <f t="shared" si="4"/>
        <v>1.4532038907680432E-3</v>
      </c>
      <c r="J163" s="299">
        <f t="shared" si="4"/>
        <v>1.4532276301059094E-3</v>
      </c>
      <c r="K163" s="299">
        <f t="shared" si="4"/>
        <v>1.4450275059626893E-3</v>
      </c>
      <c r="L163" s="299">
        <f t="shared" si="4"/>
        <v>1.4472640513146248E-3</v>
      </c>
      <c r="M163" s="299">
        <f t="shared" si="4"/>
        <v>1.4501972920297063E-3</v>
      </c>
      <c r="N163" s="299">
        <f t="shared" si="4"/>
        <v>1.4330370454910381E-3</v>
      </c>
      <c r="O163" s="299">
        <f t="shared" si="4"/>
        <v>1.4402538788662459E-3</v>
      </c>
      <c r="P163" s="299">
        <f t="shared" si="4"/>
        <v>1.4648253209404503E-3</v>
      </c>
      <c r="Q163" s="299">
        <f t="shared" si="4"/>
        <v>1.4486368088246118E-3</v>
      </c>
      <c r="R163" s="299">
        <f t="shared" si="4"/>
        <v>1.4698642335468162E-3</v>
      </c>
      <c r="S163" s="299">
        <f t="shared" si="4"/>
        <v>1.4708394381167014E-3</v>
      </c>
      <c r="T163" s="299">
        <f t="shared" si="4"/>
        <v>1.4694654359138409E-3</v>
      </c>
      <c r="U163" s="299">
        <f t="shared" si="4"/>
        <v>1.4715784087881898E-3</v>
      </c>
      <c r="V163" s="299">
        <f t="shared" si="4"/>
        <v>1.4709751834130688E-3</v>
      </c>
      <c r="W163" s="299">
        <f t="shared" si="4"/>
        <v>1.4456367642642026E-3</v>
      </c>
      <c r="X163" s="299">
        <f t="shared" si="4"/>
        <v>1.4640945347332442E-3</v>
      </c>
      <c r="Y163" s="299">
        <f t="shared" si="4"/>
        <v>1.4543139472167049E-3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1.885029558242433E-4</v>
      </c>
      <c r="C164" s="233">
        <f t="shared" si="5"/>
        <v>1.9097733251446518E-4</v>
      </c>
      <c r="D164" s="233">
        <f t="shared" si="5"/>
        <v>1.8883148546450376E-4</v>
      </c>
      <c r="E164" s="233">
        <f t="shared" si="5"/>
        <v>1.8897834469229147E-4</v>
      </c>
      <c r="F164" s="233">
        <f t="shared" si="5"/>
        <v>1.8868183280657495E-4</v>
      </c>
      <c r="G164" s="233">
        <f t="shared" si="5"/>
        <v>1.8806014172742855E-4</v>
      </c>
      <c r="H164" s="233">
        <f t="shared" si="5"/>
        <v>1.9035062930628359E-4</v>
      </c>
      <c r="I164" s="233">
        <f t="shared" si="5"/>
        <v>1.8860071249467779E-4</v>
      </c>
      <c r="J164" s="233">
        <f t="shared" si="5"/>
        <v>1.8860379344984459E-4</v>
      </c>
      <c r="K164" s="233">
        <f t="shared" si="5"/>
        <v>1.8753955926647845E-4</v>
      </c>
      <c r="L164" s="233">
        <f t="shared" si="5"/>
        <v>1.8782982414230297E-4</v>
      </c>
      <c r="M164" s="233">
        <f t="shared" si="5"/>
        <v>1.8821050801763343E-4</v>
      </c>
      <c r="N164" s="233">
        <f t="shared" si="5"/>
        <v>1.8598340503205951E-4</v>
      </c>
      <c r="O164" s="233">
        <f t="shared" si="5"/>
        <v>1.8692002509285505E-4</v>
      </c>
      <c r="P164" s="233">
        <f t="shared" si="5"/>
        <v>1.9010897298355156E-4</v>
      </c>
      <c r="Q164" s="233">
        <f t="shared" si="5"/>
        <v>1.9151669133160684E-4</v>
      </c>
      <c r="R164" s="233">
        <f t="shared" si="5"/>
        <v>1.9076293662471469E-4</v>
      </c>
      <c r="S164" s="233">
        <f t="shared" si="5"/>
        <v>1.9088950129872694E-4</v>
      </c>
      <c r="T164" s="233">
        <f t="shared" si="5"/>
        <v>1.9071117959447396E-4</v>
      </c>
      <c r="U164" s="233">
        <f t="shared" si="5"/>
        <v>1.9098540690154063E-4</v>
      </c>
      <c r="V164" s="233">
        <f t="shared" si="5"/>
        <v>1.9090711868867147E-4</v>
      </c>
      <c r="W164" s="233">
        <f t="shared" si="5"/>
        <v>1.9187198254392202E-4</v>
      </c>
      <c r="X164" s="233">
        <f t="shared" si="5"/>
        <v>1.9001412958254238E-4</v>
      </c>
      <c r="Y164" s="233">
        <f t="shared" si="5"/>
        <v>1.8874477860849486E-4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2.6256531842102769E-2</v>
      </c>
      <c r="C165" s="233">
        <f t="shared" si="6"/>
        <v>2.6601187182238355E-2</v>
      </c>
      <c r="D165" s="233">
        <f t="shared" si="6"/>
        <v>2.6302292657485484E-2</v>
      </c>
      <c r="E165" s="233">
        <f t="shared" si="6"/>
        <v>2.6322748644363021E-2</v>
      </c>
      <c r="F165" s="233">
        <f t="shared" si="6"/>
        <v>2.6281447574388637E-2</v>
      </c>
      <c r="G165" s="233">
        <f t="shared" si="6"/>
        <v>2.6194852371972905E-2</v>
      </c>
      <c r="H165" s="233">
        <f t="shared" si="6"/>
        <v>2.65138938415625E-2</v>
      </c>
      <c r="I165" s="233">
        <f t="shared" si="6"/>
        <v>2.6270148345455806E-2</v>
      </c>
      <c r="J165" s="233">
        <f t="shared" si="6"/>
        <v>2.6270577490967548E-2</v>
      </c>
      <c r="K165" s="233">
        <f t="shared" si="6"/>
        <v>2.6122340564916052E-2</v>
      </c>
      <c r="L165" s="233">
        <f t="shared" si="6"/>
        <v>2.6162771490369746E-2</v>
      </c>
      <c r="M165" s="233">
        <f t="shared" si="6"/>
        <v>2.6215796856739637E-2</v>
      </c>
      <c r="N165" s="233">
        <f t="shared" si="6"/>
        <v>2.5905584212058966E-2</v>
      </c>
      <c r="O165" s="233">
        <f t="shared" si="6"/>
        <v>2.6036045797357178E-2</v>
      </c>
      <c r="P165" s="233">
        <f t="shared" si="6"/>
        <v>2.6480233589897401E-2</v>
      </c>
      <c r="Q165" s="233">
        <f t="shared" si="6"/>
        <v>2.6099775591358801E-2</v>
      </c>
      <c r="R165" s="233">
        <f t="shared" si="6"/>
        <v>2.657132402979364E-2</v>
      </c>
      <c r="S165" s="233">
        <f t="shared" si="6"/>
        <v>2.6588953193107081E-2</v>
      </c>
      <c r="T165" s="233">
        <f t="shared" si="6"/>
        <v>2.6564114805372616E-2</v>
      </c>
      <c r="U165" s="233">
        <f t="shared" si="6"/>
        <v>2.6602311861691898E-2</v>
      </c>
      <c r="V165" s="233">
        <f t="shared" si="6"/>
        <v>2.6591407115158505E-2</v>
      </c>
      <c r="W165" s="233">
        <f t="shared" si="6"/>
        <v>2.605238956189676E-2</v>
      </c>
      <c r="X165" s="233">
        <f t="shared" si="6"/>
        <v>2.6464478556421249E-2</v>
      </c>
      <c r="Y165" s="233">
        <f t="shared" si="6"/>
        <v>2.623804817000077E-2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4.798543608432787E-4</v>
      </c>
      <c r="C166" s="233">
        <f t="shared" si="7"/>
        <v>4.8615315037673804E-4</v>
      </c>
      <c r="D166" s="233">
        <f t="shared" si="7"/>
        <v>4.8069066805053637E-4</v>
      </c>
      <c r="E166" s="233">
        <f t="shared" si="7"/>
        <v>4.8106451386412526E-4</v>
      </c>
      <c r="F166" s="233">
        <f t="shared" si="7"/>
        <v>4.803097112628572E-4</v>
      </c>
      <c r="G166" s="233">
        <f t="shared" si="7"/>
        <v>4.7872713037375977E-4</v>
      </c>
      <c r="H166" s="233">
        <f t="shared" si="7"/>
        <v>4.8455781057909163E-4</v>
      </c>
      <c r="I166" s="233">
        <f t="shared" si="7"/>
        <v>4.8010321086477758E-4</v>
      </c>
      <c r="J166" s="233">
        <f t="shared" si="7"/>
        <v>4.8011105376445992E-4</v>
      </c>
      <c r="K166" s="233">
        <f t="shared" si="7"/>
        <v>4.774019322463711E-4</v>
      </c>
      <c r="L166" s="233">
        <f t="shared" si="7"/>
        <v>4.7814083241828149E-4</v>
      </c>
      <c r="M166" s="233">
        <f t="shared" si="7"/>
        <v>4.7910990378844244E-4</v>
      </c>
      <c r="N166" s="233">
        <f t="shared" si="7"/>
        <v>4.7344057581954232E-4</v>
      </c>
      <c r="O166" s="233">
        <f t="shared" si="7"/>
        <v>4.7582484199012185E-4</v>
      </c>
      <c r="P166" s="233">
        <f t="shared" si="7"/>
        <v>4.8394264865878484E-4</v>
      </c>
      <c r="Q166" s="233">
        <f t="shared" si="7"/>
        <v>4.8752614571961195E-4</v>
      </c>
      <c r="R166" s="233">
        <f t="shared" si="7"/>
        <v>4.8560738279344542E-4</v>
      </c>
      <c r="S166" s="233">
        <f t="shared" si="7"/>
        <v>4.8592956665782018E-4</v>
      </c>
      <c r="T166" s="233">
        <f t="shared" si="7"/>
        <v>4.8547562975776132E-4</v>
      </c>
      <c r="U166" s="233">
        <f t="shared" si="7"/>
        <v>4.8617370458944165E-4</v>
      </c>
      <c r="V166" s="233">
        <f t="shared" si="7"/>
        <v>4.8597441360122545E-4</v>
      </c>
      <c r="W166" s="233">
        <f t="shared" si="7"/>
        <v>4.8892504117107108E-4</v>
      </c>
      <c r="X166" s="233">
        <f t="shared" si="7"/>
        <v>4.8370121467504441E-4</v>
      </c>
      <c r="Y166" s="233">
        <f t="shared" si="7"/>
        <v>4.8046994650912132E-4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3.4011727400550954E-3</v>
      </c>
      <c r="C167" s="300">
        <f t="shared" si="8"/>
        <v>2.8268585042344934E-3</v>
      </c>
      <c r="D167" s="300">
        <f t="shared" si="8"/>
        <v>3.2793762777048388E-3</v>
      </c>
      <c r="E167" s="300">
        <f t="shared" si="8"/>
        <v>3.2819388490097174E-3</v>
      </c>
      <c r="F167" s="300">
        <f t="shared" si="8"/>
        <v>3.2637202798070871E-3</v>
      </c>
      <c r="G167" s="300">
        <f t="shared" si="8"/>
        <v>3.2250701621874592E-3</v>
      </c>
      <c r="H167" s="300">
        <f t="shared" si="8"/>
        <v>2.7790024232870613E-3</v>
      </c>
      <c r="I167" s="300">
        <f t="shared" si="8"/>
        <v>3.4383270121741919E-3</v>
      </c>
      <c r="J167" s="300">
        <f t="shared" si="8"/>
        <v>3.4138080094479467E-3</v>
      </c>
      <c r="K167" s="300">
        <f t="shared" si="8"/>
        <v>3.2673041769688861E-3</v>
      </c>
      <c r="L167" s="300">
        <f t="shared" si="8"/>
        <v>3.2874994747387892E-3</v>
      </c>
      <c r="M167" s="300">
        <f t="shared" si="8"/>
        <v>3.3477663023810671E-3</v>
      </c>
      <c r="N167" s="300">
        <f t="shared" si="8"/>
        <v>3.0898059985033778E-3</v>
      </c>
      <c r="O167" s="300">
        <f t="shared" si="8"/>
        <v>3.1581787012807841E-3</v>
      </c>
      <c r="P167" s="300">
        <f t="shared" si="8"/>
        <v>3.6408413036436867E-3</v>
      </c>
      <c r="Q167" s="300">
        <f t="shared" si="8"/>
        <v>4.340565303630149E-3</v>
      </c>
      <c r="R167" s="300">
        <f t="shared" si="8"/>
        <v>4.3479158211319115E-3</v>
      </c>
      <c r="S167" s="300">
        <f t="shared" si="8"/>
        <v>4.6827381201315606E-3</v>
      </c>
      <c r="T167" s="300">
        <f t="shared" si="8"/>
        <v>4.5450217341656673E-3</v>
      </c>
      <c r="U167" s="300">
        <f t="shared" si="8"/>
        <v>4.7092105415086358E-3</v>
      </c>
      <c r="V167" s="300">
        <f t="shared" si="8"/>
        <v>5.2009685291146187E-3</v>
      </c>
      <c r="W167" s="300">
        <f t="shared" si="8"/>
        <v>5.3468686462500824E-3</v>
      </c>
      <c r="X167" s="300">
        <f t="shared" si="8"/>
        <v>8.4225851097576108E-3</v>
      </c>
      <c r="Y167" s="300">
        <f t="shared" si="8"/>
        <v>1.2079390731288045E-2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0.63649506926660049</v>
      </c>
      <c r="C168" s="301">
        <f t="shared" si="9"/>
        <v>0.69209610460584658</v>
      </c>
      <c r="D168" s="301">
        <f t="shared" si="9"/>
        <v>0.64809823489153473</v>
      </c>
      <c r="E168" s="301">
        <f t="shared" si="9"/>
        <v>0.64779484618588312</v>
      </c>
      <c r="F168" s="301">
        <f t="shared" si="9"/>
        <v>0.6497036413681927</v>
      </c>
      <c r="G168" s="301">
        <f t="shared" si="9"/>
        <v>0.65360747944443531</v>
      </c>
      <c r="H168" s="301">
        <f t="shared" si="9"/>
        <v>0.69681629230031583</v>
      </c>
      <c r="I168" s="301">
        <f t="shared" si="9"/>
        <v>0.63247430512942682</v>
      </c>
      <c r="J168" s="301">
        <f t="shared" si="9"/>
        <v>0.63488296989154891</v>
      </c>
      <c r="K168" s="301">
        <f t="shared" si="9"/>
        <v>0.6495507702834965</v>
      </c>
      <c r="L168" s="301">
        <f t="shared" si="9"/>
        <v>0.6475041022546697</v>
      </c>
      <c r="M168" s="301">
        <f t="shared" si="9"/>
        <v>0.64145730884907548</v>
      </c>
      <c r="N168" s="301">
        <f t="shared" si="9"/>
        <v>0.66729599153676267</v>
      </c>
      <c r="O168" s="301">
        <f t="shared" si="9"/>
        <v>0.660421315227811</v>
      </c>
      <c r="P168" s="301">
        <f t="shared" si="9"/>
        <v>0.61226928679043413</v>
      </c>
      <c r="Q168" s="301">
        <f t="shared" si="9"/>
        <v>0.54389096175803964</v>
      </c>
      <c r="R168" s="301">
        <f t="shared" si="9"/>
        <v>0.54268119514950586</v>
      </c>
      <c r="S168" s="301">
        <f t="shared" si="9"/>
        <v>0.54880009529082763</v>
      </c>
      <c r="T168" s="301">
        <f t="shared" si="9"/>
        <v>0.5451925271071788</v>
      </c>
      <c r="U168" s="301">
        <f t="shared" si="9"/>
        <v>0.53468400777391289</v>
      </c>
      <c r="V168" s="301">
        <f t="shared" si="9"/>
        <v>0.52687548039931908</v>
      </c>
      <c r="W168" s="301">
        <f t="shared" si="9"/>
        <v>0.52387610133576445</v>
      </c>
      <c r="X168" s="301">
        <f t="shared" si="9"/>
        <v>0.51274455507706707</v>
      </c>
      <c r="Y168" s="301">
        <f t="shared" si="9"/>
        <v>0.49036167501968886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0.33172641817730109</v>
      </c>
      <c r="C169" s="235">
        <f t="shared" si="10"/>
        <v>0.27632720303066904</v>
      </c>
      <c r="D169" s="235">
        <f t="shared" si="10"/>
        <v>0.32019559197994268</v>
      </c>
      <c r="E169" s="235">
        <f t="shared" si="10"/>
        <v>0.32047430984445435</v>
      </c>
      <c r="F169" s="235">
        <f t="shared" si="10"/>
        <v>0.31862837029554447</v>
      </c>
      <c r="G169" s="235">
        <f t="shared" si="10"/>
        <v>0.31485677205776369</v>
      </c>
      <c r="H169" s="235">
        <f t="shared" si="10"/>
        <v>0.27174921566668253</v>
      </c>
      <c r="I169" s="235">
        <f t="shared" si="10"/>
        <v>0.33569531169881561</v>
      </c>
      <c r="J169" s="235">
        <f t="shared" si="10"/>
        <v>0.33331070213071551</v>
      </c>
      <c r="K169" s="235">
        <f t="shared" si="10"/>
        <v>0.31894961597714294</v>
      </c>
      <c r="L169" s="235">
        <f t="shared" si="10"/>
        <v>0.32093239207234669</v>
      </c>
      <c r="M169" s="235">
        <f t="shared" si="10"/>
        <v>0.32686161028796795</v>
      </c>
      <c r="N169" s="235">
        <f t="shared" si="10"/>
        <v>0.30161615722633267</v>
      </c>
      <c r="O169" s="235">
        <f t="shared" si="10"/>
        <v>0.30828146152760205</v>
      </c>
      <c r="P169" s="235">
        <f t="shared" si="10"/>
        <v>0.35547076137344219</v>
      </c>
      <c r="Q169" s="235">
        <f t="shared" si="10"/>
        <v>0.42354101770109592</v>
      </c>
      <c r="R169" s="235">
        <f t="shared" si="10"/>
        <v>0.42425333044660352</v>
      </c>
      <c r="S169" s="235">
        <f t="shared" si="10"/>
        <v>0.41778055488986049</v>
      </c>
      <c r="T169" s="235">
        <f t="shared" si="10"/>
        <v>0.42155268410801688</v>
      </c>
      <c r="U169" s="235">
        <f t="shared" si="10"/>
        <v>0.43185573230260743</v>
      </c>
      <c r="V169" s="235">
        <f t="shared" si="10"/>
        <v>0.43918428724070441</v>
      </c>
      <c r="W169" s="235">
        <f t="shared" si="10"/>
        <v>0.4425982066681094</v>
      </c>
      <c r="X169" s="235">
        <f t="shared" si="10"/>
        <v>0.45023057137776318</v>
      </c>
      <c r="Y169" s="235">
        <f t="shared" si="10"/>
        <v>0.46919735740668783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</v>
      </c>
      <c r="C171" s="232">
        <f t="shared" si="11"/>
        <v>1.0000000000000004</v>
      </c>
      <c r="D171" s="232">
        <f t="shared" si="11"/>
        <v>0.99999999999999967</v>
      </c>
      <c r="E171" s="232">
        <f t="shared" si="11"/>
        <v>0.99999999999999989</v>
      </c>
      <c r="F171" s="232">
        <f t="shared" si="11"/>
        <v>1.0000000000000002</v>
      </c>
      <c r="G171" s="232">
        <f t="shared" si="11"/>
        <v>1</v>
      </c>
      <c r="H171" s="232">
        <f t="shared" si="11"/>
        <v>1.0000000000000002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9.7445887070309056E-4</v>
      </c>
      <c r="C172" s="299">
        <f t="shared" si="12"/>
        <v>1.0029260642372988E-3</v>
      </c>
      <c r="D172" s="299">
        <f t="shared" si="12"/>
        <v>9.7657542897600135E-4</v>
      </c>
      <c r="E172" s="299">
        <f t="shared" si="12"/>
        <v>9.7640524288549217E-4</v>
      </c>
      <c r="F172" s="299">
        <f t="shared" si="12"/>
        <v>9.7650473924398645E-4</v>
      </c>
      <c r="G172" s="299">
        <f t="shared" si="12"/>
        <v>9.7625644283368953E-4</v>
      </c>
      <c r="H172" s="299">
        <f t="shared" si="12"/>
        <v>1.0007037417056168E-3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1.175079463848323E-4</v>
      </c>
      <c r="C173" s="233">
        <f t="shared" si="13"/>
        <v>1.2094074539987013E-4</v>
      </c>
      <c r="D173" s="233">
        <f t="shared" si="13"/>
        <v>1.1776317769682617E-4</v>
      </c>
      <c r="E173" s="233">
        <f t="shared" si="13"/>
        <v>1.177426553139938E-4</v>
      </c>
      <c r="F173" s="233">
        <f t="shared" si="13"/>
        <v>1.1775465337067015E-4</v>
      </c>
      <c r="G173" s="233">
        <f t="shared" si="13"/>
        <v>1.1772471182860413E-4</v>
      </c>
      <c r="H173" s="233">
        <f t="shared" si="13"/>
        <v>1.2067276019828403E-4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1.8881812658824985E-2</v>
      </c>
      <c r="C174" s="233">
        <f t="shared" si="14"/>
        <v>1.9433413379384513E-2</v>
      </c>
      <c r="D174" s="233">
        <f t="shared" si="14"/>
        <v>1.8922824607088919E-2</v>
      </c>
      <c r="E174" s="233">
        <f t="shared" si="14"/>
        <v>1.8919526959569111E-2</v>
      </c>
      <c r="F174" s="233">
        <f t="shared" si="14"/>
        <v>1.8921454872237162E-2</v>
      </c>
      <c r="G174" s="233">
        <f t="shared" si="14"/>
        <v>1.8916643703244765E-2</v>
      </c>
      <c r="H174" s="233">
        <f t="shared" si="14"/>
        <v>1.9390352067129812E-2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3.2219607335140385E-4</v>
      </c>
      <c r="C175" s="233">
        <f t="shared" si="15"/>
        <v>3.3160849521117773E-4</v>
      </c>
      <c r="D175" s="233">
        <f t="shared" si="15"/>
        <v>3.2289589433416035E-4</v>
      </c>
      <c r="E175" s="233">
        <f t="shared" si="15"/>
        <v>3.2283962383188524E-4</v>
      </c>
      <c r="F175" s="233">
        <f t="shared" si="15"/>
        <v>3.2287252140918003E-4</v>
      </c>
      <c r="G175" s="233">
        <f t="shared" si="15"/>
        <v>3.2279042443122627E-4</v>
      </c>
      <c r="H175" s="233">
        <f t="shared" si="15"/>
        <v>3.3087370422619583E-4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2.595720746703967E-3</v>
      </c>
      <c r="C176" s="300">
        <f t="shared" si="16"/>
        <v>4.3081030792773032E-3</v>
      </c>
      <c r="D176" s="300">
        <f t="shared" si="16"/>
        <v>2.7016067538600448E-3</v>
      </c>
      <c r="E176" s="300">
        <f t="shared" si="16"/>
        <v>2.6959161314044073E-3</v>
      </c>
      <c r="F176" s="300">
        <f t="shared" si="16"/>
        <v>2.710257579887305E-3</v>
      </c>
      <c r="G176" s="300">
        <f t="shared" si="16"/>
        <v>2.6911263035301414E-3</v>
      </c>
      <c r="H176" s="300">
        <f t="shared" si="16"/>
        <v>4.1657155893153426E-3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0.85668668841358364</v>
      </c>
      <c r="C177" s="301">
        <f t="shared" si="17"/>
        <v>0.7721542964603122</v>
      </c>
      <c r="D177" s="301">
        <f t="shared" si="17"/>
        <v>0.85091271193430684</v>
      </c>
      <c r="E177" s="301">
        <f t="shared" si="17"/>
        <v>0.85116100921516424</v>
      </c>
      <c r="F177" s="301">
        <f t="shared" si="17"/>
        <v>0.8503526505447333</v>
      </c>
      <c r="G177" s="301">
        <f t="shared" si="17"/>
        <v>0.85072559686927807</v>
      </c>
      <c r="H177" s="301">
        <f t="shared" si="17"/>
        <v>0.77750035966898945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8.7994207318375262E-2</v>
      </c>
      <c r="C178" s="301">
        <f t="shared" si="18"/>
        <v>0.14636943674797165</v>
      </c>
      <c r="D178" s="301">
        <f t="shared" si="18"/>
        <v>9.1683456223076332E-2</v>
      </c>
      <c r="E178" s="301">
        <f t="shared" si="18"/>
        <v>9.1498475641784371E-2</v>
      </c>
      <c r="F178" s="301">
        <f t="shared" si="18"/>
        <v>9.1965899964917483E-2</v>
      </c>
      <c r="G178" s="301">
        <f t="shared" si="18"/>
        <v>9.1317223401929937E-2</v>
      </c>
      <c r="H178" s="301">
        <f t="shared" si="18"/>
        <v>0.14158385552209957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4.6345256437482392E-2</v>
      </c>
      <c r="C179" s="302">
        <f t="shared" si="19"/>
        <v>0.13496815717124874</v>
      </c>
      <c r="D179" s="302">
        <f t="shared" si="19"/>
        <v>5.3176094894577794E-2</v>
      </c>
      <c r="E179" s="302">
        <f t="shared" si="19"/>
        <v>5.228790136887046E-2</v>
      </c>
      <c r="F179" s="302">
        <f t="shared" si="19"/>
        <v>5.3099913440936258E-2</v>
      </c>
      <c r="G179" s="302">
        <f t="shared" si="19"/>
        <v>5.2858511348142533E-2</v>
      </c>
      <c r="H179" s="302">
        <f t="shared" si="19"/>
        <v>0.12850319928159668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4.1648950880892863E-2</v>
      </c>
      <c r="C180" s="302">
        <f t="shared" si="20"/>
        <v>1.140127957672289E-2</v>
      </c>
      <c r="D180" s="302">
        <f t="shared" si="20"/>
        <v>3.8507361328498545E-2</v>
      </c>
      <c r="E180" s="302">
        <f t="shared" si="20"/>
        <v>3.9210574272913912E-2</v>
      </c>
      <c r="F180" s="302">
        <f t="shared" si="20"/>
        <v>3.8865986523981266E-2</v>
      </c>
      <c r="G180" s="302">
        <f t="shared" si="20"/>
        <v>3.8458712053787418E-2</v>
      </c>
      <c r="H180" s="302">
        <f t="shared" si="20"/>
        <v>1.3080656240502867E-2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3.2427407972072782E-2</v>
      </c>
      <c r="C181" s="301">
        <f t="shared" si="21"/>
        <v>5.6279275028206392E-2</v>
      </c>
      <c r="D181" s="301">
        <f t="shared" si="21"/>
        <v>3.4362165980660636E-2</v>
      </c>
      <c r="E181" s="301">
        <f t="shared" si="21"/>
        <v>3.430808453004644E-2</v>
      </c>
      <c r="F181" s="301">
        <f t="shared" si="21"/>
        <v>3.4632605124201229E-2</v>
      </c>
      <c r="G181" s="301">
        <f t="shared" si="21"/>
        <v>3.4932638142923536E-2</v>
      </c>
      <c r="H181" s="301">
        <f t="shared" si="21"/>
        <v>5.5907466946335783E-2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6.1223085382933239E-3</v>
      </c>
      <c r="C182" s="302">
        <f t="shared" si="22"/>
        <v>1.0203268869877638E-2</v>
      </c>
      <c r="D182" s="302">
        <f t="shared" si="22"/>
        <v>6.7063452463228907E-3</v>
      </c>
      <c r="E182" s="302">
        <f t="shared" si="22"/>
        <v>6.6154464749066597E-3</v>
      </c>
      <c r="F182" s="302">
        <f t="shared" si="22"/>
        <v>6.6821849476104977E-3</v>
      </c>
      <c r="G182" s="302">
        <f t="shared" si="22"/>
        <v>6.6952865899018816E-3</v>
      </c>
      <c r="H182" s="302">
        <f t="shared" si="22"/>
        <v>1.0046293076876212E-2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2.0758230840075453E-2</v>
      </c>
      <c r="C183" s="302">
        <f t="shared" si="23"/>
        <v>4.5207753500560457E-2</v>
      </c>
      <c r="D183" s="302">
        <f t="shared" si="23"/>
        <v>2.2799434418159677E-2</v>
      </c>
      <c r="E183" s="302">
        <f t="shared" si="23"/>
        <v>2.2731730300917984E-2</v>
      </c>
      <c r="F183" s="302">
        <f t="shared" si="23"/>
        <v>2.3059457210832631E-2</v>
      </c>
      <c r="G183" s="302">
        <f t="shared" si="23"/>
        <v>2.3366005529243228E-2</v>
      </c>
      <c r="H183" s="302">
        <f t="shared" si="23"/>
        <v>4.483853702489362E-2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5.5468685937040043E-3</v>
      </c>
      <c r="C184" s="303">
        <f t="shared" si="24"/>
        <v>8.6825265776829471E-4</v>
      </c>
      <c r="D184" s="303">
        <f t="shared" si="24"/>
        <v>4.856386316178068E-3</v>
      </c>
      <c r="E184" s="303">
        <f t="shared" si="24"/>
        <v>4.9609077542217975E-3</v>
      </c>
      <c r="F184" s="303">
        <f t="shared" si="24"/>
        <v>4.8909629657581015E-3</v>
      </c>
      <c r="G184" s="303">
        <f t="shared" si="24"/>
        <v>4.871346023778424E-3</v>
      </c>
      <c r="H184" s="303">
        <f t="shared" si="24"/>
        <v>1.0226368445659516E-3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</v>
      </c>
      <c r="C187" s="232">
        <f t="shared" si="25"/>
        <v>1</v>
      </c>
      <c r="D187" s="232">
        <f t="shared" si="25"/>
        <v>0.99999999999999989</v>
      </c>
      <c r="E187" s="232">
        <f t="shared" si="25"/>
        <v>1.0000000000000002</v>
      </c>
      <c r="F187" s="232">
        <f t="shared" si="25"/>
        <v>1</v>
      </c>
      <c r="G187" s="232">
        <f t="shared" si="25"/>
        <v>0.99999999999999989</v>
      </c>
      <c r="H187" s="232">
        <f t="shared" si="25"/>
        <v>0.99999999999999967</v>
      </c>
      <c r="I187" s="232">
        <f t="shared" si="25"/>
        <v>1.0000000000000002</v>
      </c>
      <c r="J187" s="232">
        <f t="shared" si="25"/>
        <v>0.99999999999999989</v>
      </c>
      <c r="K187" s="232">
        <f t="shared" si="25"/>
        <v>0.99999999999999978</v>
      </c>
      <c r="L187" s="232">
        <f t="shared" si="25"/>
        <v>0.99999999999999989</v>
      </c>
      <c r="M187" s="232">
        <f t="shared" si="25"/>
        <v>1</v>
      </c>
      <c r="N187" s="232">
        <f t="shared" si="25"/>
        <v>1</v>
      </c>
      <c r="O187" s="232">
        <f t="shared" si="25"/>
        <v>0.99999999999999978</v>
      </c>
      <c r="P187" s="232">
        <f t="shared" si="25"/>
        <v>0.99999999999999978</v>
      </c>
      <c r="Q187" s="232">
        <f t="shared" si="25"/>
        <v>1</v>
      </c>
      <c r="R187" s="232">
        <f t="shared" si="25"/>
        <v>1</v>
      </c>
      <c r="S187" s="232">
        <f t="shared" si="25"/>
        <v>0.99999999999999989</v>
      </c>
      <c r="T187" s="232">
        <f t="shared" si="25"/>
        <v>1</v>
      </c>
      <c r="U187" s="232">
        <f t="shared" si="25"/>
        <v>1</v>
      </c>
      <c r="V187" s="232">
        <f t="shared" si="25"/>
        <v>1.0000000000000002</v>
      </c>
      <c r="W187" s="232">
        <f t="shared" si="25"/>
        <v>1.0000000000000002</v>
      </c>
      <c r="X187" s="232">
        <f t="shared" si="25"/>
        <v>1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1.4099458693630099E-3</v>
      </c>
      <c r="C188" s="299">
        <f t="shared" si="26"/>
        <v>1.4861130360776297E-3</v>
      </c>
      <c r="D188" s="299">
        <f t="shared" si="26"/>
        <v>1.4199828289981386E-3</v>
      </c>
      <c r="E188" s="299">
        <f t="shared" si="26"/>
        <v>1.4190634786998518E-3</v>
      </c>
      <c r="F188" s="299">
        <f t="shared" si="26"/>
        <v>1.4184342422033946E-3</v>
      </c>
      <c r="G188" s="299">
        <f t="shared" si="26"/>
        <v>1.4163181661064888E-3</v>
      </c>
      <c r="H188" s="299">
        <f t="shared" si="26"/>
        <v>1.480637653984951E-3</v>
      </c>
      <c r="I188" s="299">
        <f t="shared" si="26"/>
        <v>1.4147605501767249E-3</v>
      </c>
      <c r="J188" s="299">
        <f t="shared" si="26"/>
        <v>1.4160439671223211E-3</v>
      </c>
      <c r="K188" s="299">
        <f t="shared" si="26"/>
        <v>1.4091414294524793E-3</v>
      </c>
      <c r="L188" s="299">
        <f t="shared" si="26"/>
        <v>1.4120264610047086E-3</v>
      </c>
      <c r="M188" s="299">
        <f t="shared" si="26"/>
        <v>1.4135794926839096E-3</v>
      </c>
      <c r="N188" s="299">
        <f t="shared" si="26"/>
        <v>1.3947643432393579E-3</v>
      </c>
      <c r="O188" s="299">
        <f t="shared" si="26"/>
        <v>1.4045470786210944E-3</v>
      </c>
      <c r="P188" s="299">
        <f t="shared" si="26"/>
        <v>1.4203036044968293E-3</v>
      </c>
      <c r="Q188" s="299">
        <f t="shared" si="26"/>
        <v>1.3941888645400671E-3</v>
      </c>
      <c r="R188" s="299">
        <f t="shared" si="26"/>
        <v>1.3942679789380602E-3</v>
      </c>
      <c r="S188" s="299">
        <f t="shared" si="26"/>
        <v>1.3986835686280862E-3</v>
      </c>
      <c r="T188" s="299">
        <f t="shared" si="26"/>
        <v>1.3949996994900586E-3</v>
      </c>
      <c r="U188" s="299">
        <f t="shared" si="26"/>
        <v>1.3926416076423479E-3</v>
      </c>
      <c r="V188" s="299">
        <f t="shared" si="26"/>
        <v>1.388337513695772E-3</v>
      </c>
      <c r="W188" s="299">
        <f t="shared" si="26"/>
        <v>1.3877860942233028E-3</v>
      </c>
      <c r="X188" s="299">
        <f t="shared" si="26"/>
        <v>1.3754295770216868E-3</v>
      </c>
      <c r="Y188" s="299">
        <f t="shared" si="26"/>
        <v>1.3559383026829296E-3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1.9035267299198007E-4</v>
      </c>
      <c r="C189" s="233">
        <f t="shared" si="27"/>
        <v>2.0063577966536163E-4</v>
      </c>
      <c r="D189" s="233">
        <f t="shared" si="27"/>
        <v>1.9170773359166297E-4</v>
      </c>
      <c r="E189" s="233">
        <f t="shared" si="27"/>
        <v>1.9158361479356035E-4</v>
      </c>
      <c r="F189" s="233">
        <f t="shared" si="27"/>
        <v>1.9149866341234257E-4</v>
      </c>
      <c r="G189" s="233">
        <f t="shared" si="27"/>
        <v>1.9121297816012629E-4</v>
      </c>
      <c r="H189" s="233">
        <f t="shared" si="27"/>
        <v>1.9989656432409139E-4</v>
      </c>
      <c r="I189" s="233">
        <f t="shared" si="27"/>
        <v>1.9100268898366354E-4</v>
      </c>
      <c r="J189" s="233">
        <f t="shared" si="27"/>
        <v>1.9117595935628275E-4</v>
      </c>
      <c r="K189" s="233">
        <f t="shared" si="27"/>
        <v>1.9024406790964452E-4</v>
      </c>
      <c r="L189" s="233">
        <f t="shared" si="27"/>
        <v>1.9063356759155861E-4</v>
      </c>
      <c r="M189" s="233">
        <f t="shared" si="27"/>
        <v>1.9084323786174476E-4</v>
      </c>
      <c r="N189" s="233">
        <f t="shared" si="27"/>
        <v>1.8830305949934267E-4</v>
      </c>
      <c r="O189" s="233">
        <f t="shared" si="27"/>
        <v>1.8962379802523228E-4</v>
      </c>
      <c r="P189" s="233">
        <f t="shared" si="27"/>
        <v>1.9175104055466974E-4</v>
      </c>
      <c r="Q189" s="233">
        <f t="shared" si="27"/>
        <v>1.8822536580127936E-4</v>
      </c>
      <c r="R189" s="233">
        <f t="shared" si="27"/>
        <v>1.8823604680503805E-4</v>
      </c>
      <c r="S189" s="233">
        <f t="shared" si="27"/>
        <v>1.8883218266996455E-4</v>
      </c>
      <c r="T189" s="233">
        <f t="shared" si="27"/>
        <v>1.8833483425921102E-4</v>
      </c>
      <c r="U189" s="233">
        <f t="shared" si="27"/>
        <v>1.8801647516747147E-4</v>
      </c>
      <c r="V189" s="233">
        <f t="shared" si="27"/>
        <v>1.8743539201715909E-4</v>
      </c>
      <c r="W189" s="233">
        <f t="shared" si="27"/>
        <v>1.8736094648502547E-4</v>
      </c>
      <c r="X189" s="233">
        <f t="shared" si="27"/>
        <v>1.8569272919434219E-4</v>
      </c>
      <c r="Y189" s="233">
        <f t="shared" si="27"/>
        <v>1.8306126918511603E-4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2.4504926623432694E-2</v>
      </c>
      <c r="C190" s="233">
        <f t="shared" si="28"/>
        <v>2.5828715622722261E-2</v>
      </c>
      <c r="D190" s="233">
        <f t="shared" si="28"/>
        <v>2.467936946178954E-2</v>
      </c>
      <c r="E190" s="233">
        <f t="shared" si="28"/>
        <v>2.4663391109648321E-2</v>
      </c>
      <c r="F190" s="233">
        <f t="shared" si="28"/>
        <v>2.4652454949254124E-2</v>
      </c>
      <c r="G190" s="233">
        <f t="shared" si="28"/>
        <v>2.4615677445513712E-2</v>
      </c>
      <c r="H190" s="233">
        <f t="shared" si="28"/>
        <v>2.5733553220156448E-2</v>
      </c>
      <c r="I190" s="233">
        <f t="shared" si="28"/>
        <v>2.4588606006179969E-2</v>
      </c>
      <c r="J190" s="233">
        <f t="shared" si="28"/>
        <v>2.4610911854058583E-2</v>
      </c>
      <c r="K190" s="233">
        <f t="shared" si="28"/>
        <v>2.4490945419324901E-2</v>
      </c>
      <c r="L190" s="233">
        <f t="shared" si="28"/>
        <v>2.4541087405644989E-2</v>
      </c>
      <c r="M190" s="233">
        <f t="shared" si="28"/>
        <v>2.4568079170484786E-2</v>
      </c>
      <c r="N190" s="233">
        <f t="shared" si="28"/>
        <v>2.4241070973527568E-2</v>
      </c>
      <c r="O190" s="233">
        <f t="shared" si="28"/>
        <v>2.4411095382205209E-2</v>
      </c>
      <c r="P190" s="233">
        <f t="shared" si="28"/>
        <v>2.4684944555294065E-2</v>
      </c>
      <c r="Q190" s="233">
        <f t="shared" si="28"/>
        <v>2.4231069126218488E-2</v>
      </c>
      <c r="R190" s="233">
        <f t="shared" si="28"/>
        <v>2.4232444138238298E-2</v>
      </c>
      <c r="S190" s="233">
        <f t="shared" si="28"/>
        <v>2.4309187298174058E-2</v>
      </c>
      <c r="T190" s="233">
        <f t="shared" si="28"/>
        <v>2.4245161476417885E-2</v>
      </c>
      <c r="U190" s="233">
        <f t="shared" si="28"/>
        <v>2.4204177727356953E-2</v>
      </c>
      <c r="V190" s="233">
        <f t="shared" si="28"/>
        <v>2.4129372368773324E-2</v>
      </c>
      <c r="W190" s="233">
        <f t="shared" si="28"/>
        <v>2.4119788671976734E-2</v>
      </c>
      <c r="X190" s="233">
        <f t="shared" si="28"/>
        <v>2.3905031812209074E-2</v>
      </c>
      <c r="Y190" s="233">
        <f t="shared" si="28"/>
        <v>2.3566272532262941E-2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4.6560642263880283E-4</v>
      </c>
      <c r="C191" s="233">
        <f t="shared" si="29"/>
        <v>4.90759106005682E-4</v>
      </c>
      <c r="D191" s="233">
        <f t="shared" si="29"/>
        <v>4.6892092780629084E-4</v>
      </c>
      <c r="E191" s="233">
        <f t="shared" si="29"/>
        <v>4.6861733075846196E-4</v>
      </c>
      <c r="F191" s="233">
        <f t="shared" si="29"/>
        <v>4.6840953799104075E-4</v>
      </c>
      <c r="G191" s="233">
        <f t="shared" si="29"/>
        <v>4.6771074618426242E-4</v>
      </c>
      <c r="H191" s="233">
        <f t="shared" si="29"/>
        <v>4.8895097058421059E-4</v>
      </c>
      <c r="I191" s="233">
        <f t="shared" si="29"/>
        <v>4.6719637467776632E-4</v>
      </c>
      <c r="J191" s="233">
        <f t="shared" si="29"/>
        <v>4.6762019745407097E-4</v>
      </c>
      <c r="K191" s="233">
        <f t="shared" si="29"/>
        <v>4.6534077244817564E-4</v>
      </c>
      <c r="L191" s="233">
        <f t="shared" si="29"/>
        <v>4.6629349641398327E-4</v>
      </c>
      <c r="M191" s="233">
        <f t="shared" si="29"/>
        <v>4.6680635406342208E-4</v>
      </c>
      <c r="N191" s="233">
        <f t="shared" si="29"/>
        <v>4.6059302728638038E-4</v>
      </c>
      <c r="O191" s="233">
        <f t="shared" si="29"/>
        <v>4.638235799789958E-4</v>
      </c>
      <c r="P191" s="233">
        <f t="shared" si="29"/>
        <v>4.6902685749881359E-4</v>
      </c>
      <c r="Q191" s="233">
        <f t="shared" si="29"/>
        <v>4.6040298695624899E-4</v>
      </c>
      <c r="R191" s="233">
        <f t="shared" si="29"/>
        <v>4.6042911290379704E-4</v>
      </c>
      <c r="S191" s="233">
        <f t="shared" si="29"/>
        <v>4.6188727308149434E-4</v>
      </c>
      <c r="T191" s="233">
        <f t="shared" si="29"/>
        <v>4.6067074898074894E-4</v>
      </c>
      <c r="U191" s="233">
        <f t="shared" si="29"/>
        <v>4.5989203631289154E-4</v>
      </c>
      <c r="V191" s="233">
        <f t="shared" si="29"/>
        <v>4.5847069537441131E-4</v>
      </c>
      <c r="W191" s="233">
        <f t="shared" si="29"/>
        <v>4.5828860012272246E-4</v>
      </c>
      <c r="X191" s="233">
        <f t="shared" si="29"/>
        <v>4.5420810746301613E-4</v>
      </c>
      <c r="Y191" s="233">
        <f t="shared" si="29"/>
        <v>4.4777150396302492E-4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3.528717448725442E-3</v>
      </c>
      <c r="C192" s="300">
        <f t="shared" si="30"/>
        <v>3.2638722102486905E-3</v>
      </c>
      <c r="D192" s="300">
        <f t="shared" si="30"/>
        <v>3.4763760666602097E-3</v>
      </c>
      <c r="E192" s="300">
        <f t="shared" si="30"/>
        <v>3.476746525875928E-3</v>
      </c>
      <c r="F192" s="300">
        <f t="shared" si="30"/>
        <v>3.4692423537011968E-3</v>
      </c>
      <c r="G192" s="300">
        <f t="shared" si="30"/>
        <v>3.4513308663190372E-3</v>
      </c>
      <c r="H192" s="300">
        <f t="shared" si="30"/>
        <v>3.2379813596790014E-3</v>
      </c>
      <c r="I192" s="300">
        <f t="shared" si="30"/>
        <v>3.5408768956231543E-3</v>
      </c>
      <c r="J192" s="300">
        <f t="shared" si="30"/>
        <v>3.5307681377305506E-3</v>
      </c>
      <c r="K192" s="300">
        <f t="shared" si="30"/>
        <v>3.4672632119384489E-3</v>
      </c>
      <c r="L192" s="300">
        <f t="shared" si="30"/>
        <v>3.476583905243775E-3</v>
      </c>
      <c r="M192" s="300">
        <f t="shared" si="30"/>
        <v>3.5028133443770707E-3</v>
      </c>
      <c r="N192" s="300">
        <f t="shared" si="30"/>
        <v>3.3850921821142244E-3</v>
      </c>
      <c r="O192" s="300">
        <f t="shared" si="30"/>
        <v>3.4188427637417899E-3</v>
      </c>
      <c r="P192" s="300">
        <f t="shared" si="30"/>
        <v>3.6265592691233951E-3</v>
      </c>
      <c r="Q192" s="300">
        <f t="shared" si="30"/>
        <v>3.8639434995885714E-3</v>
      </c>
      <c r="R192" s="300">
        <f t="shared" si="30"/>
        <v>3.8728737502641305E-3</v>
      </c>
      <c r="S192" s="300">
        <f t="shared" si="30"/>
        <v>4.2120822694301707E-3</v>
      </c>
      <c r="T192" s="300">
        <f t="shared" si="30"/>
        <v>4.0647466930860861E-3</v>
      </c>
      <c r="U192" s="300">
        <f t="shared" si="30"/>
        <v>4.1467659484432104E-3</v>
      </c>
      <c r="V192" s="300">
        <f t="shared" si="30"/>
        <v>4.5284327832154098E-3</v>
      </c>
      <c r="W192" s="300">
        <f t="shared" si="30"/>
        <v>4.6215242397335821E-3</v>
      </c>
      <c r="X192" s="300">
        <f t="shared" si="30"/>
        <v>7.1982335271788276E-3</v>
      </c>
      <c r="Y192" s="300">
        <f t="shared" si="30"/>
        <v>1.0017037088033913E-2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0.20539832555285517</v>
      </c>
      <c r="C193" s="301">
        <f t="shared" si="31"/>
        <v>0.1904063206394617</v>
      </c>
      <c r="D193" s="301">
        <f t="shared" si="31"/>
        <v>0.2025720361726614</v>
      </c>
      <c r="E193" s="301">
        <f t="shared" si="31"/>
        <v>0.20261164825769221</v>
      </c>
      <c r="F193" s="301">
        <f t="shared" si="31"/>
        <v>0.20213187100754876</v>
      </c>
      <c r="G193" s="301">
        <f t="shared" si="31"/>
        <v>0.20108936883774972</v>
      </c>
      <c r="H193" s="301">
        <f t="shared" si="31"/>
        <v>0.18896543089429657</v>
      </c>
      <c r="I193" s="301">
        <f t="shared" si="31"/>
        <v>0.20631821363836289</v>
      </c>
      <c r="J193" s="301">
        <f t="shared" si="31"/>
        <v>0.20573491822070103</v>
      </c>
      <c r="K193" s="301">
        <f t="shared" si="31"/>
        <v>0.20199841948264197</v>
      </c>
      <c r="L193" s="301">
        <f t="shared" si="31"/>
        <v>0.20254858817420948</v>
      </c>
      <c r="M193" s="301">
        <f t="shared" si="31"/>
        <v>0.20410536568250831</v>
      </c>
      <c r="N193" s="301">
        <f t="shared" si="31"/>
        <v>0.19720709439355469</v>
      </c>
      <c r="O193" s="301">
        <f t="shared" si="31"/>
        <v>0.19916750391070945</v>
      </c>
      <c r="P193" s="301">
        <f t="shared" si="31"/>
        <v>0.21131268027460942</v>
      </c>
      <c r="Q193" s="301">
        <f t="shared" si="31"/>
        <v>0.22501350914397933</v>
      </c>
      <c r="R193" s="301">
        <f t="shared" si="31"/>
        <v>0.22553093322034085</v>
      </c>
      <c r="S193" s="301">
        <f t="shared" si="31"/>
        <v>0.22427137247373377</v>
      </c>
      <c r="T193" s="301">
        <f t="shared" si="31"/>
        <v>0.22499767220790681</v>
      </c>
      <c r="U193" s="301">
        <f t="shared" si="31"/>
        <v>0.22694924840226482</v>
      </c>
      <c r="V193" s="301">
        <f t="shared" si="31"/>
        <v>0.22821234722952408</v>
      </c>
      <c r="W193" s="301">
        <f t="shared" si="31"/>
        <v>0.22830951635396551</v>
      </c>
      <c r="X193" s="301">
        <f t="shared" si="31"/>
        <v>0.22963820784219072</v>
      </c>
      <c r="Y193" s="301">
        <f t="shared" si="31"/>
        <v>0.23220868210312692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0.10818028094888833</v>
      </c>
      <c r="C194" s="302">
        <f t="shared" si="32"/>
        <v>0.17557483844606081</v>
      </c>
      <c r="D194" s="302">
        <f t="shared" si="32"/>
        <v>0.11749109667392767</v>
      </c>
      <c r="E194" s="302">
        <f t="shared" si="32"/>
        <v>0.11578485658885097</v>
      </c>
      <c r="F194" s="302">
        <f t="shared" si="32"/>
        <v>0.1167083109962469</v>
      </c>
      <c r="G194" s="302">
        <f t="shared" si="32"/>
        <v>0.11639956066027697</v>
      </c>
      <c r="H194" s="302">
        <f t="shared" si="32"/>
        <v>0.17150728332689275</v>
      </c>
      <c r="I194" s="302">
        <f t="shared" si="32"/>
        <v>0.11525045888745544</v>
      </c>
      <c r="J194" s="302">
        <f t="shared" si="32"/>
        <v>0.1163961231866725</v>
      </c>
      <c r="K194" s="302">
        <f t="shared" si="32"/>
        <v>0.11176314697705172</v>
      </c>
      <c r="L194" s="302">
        <f t="shared" si="32"/>
        <v>0.11398845313707753</v>
      </c>
      <c r="M194" s="302">
        <f t="shared" si="32"/>
        <v>0.11426832071101381</v>
      </c>
      <c r="N194" s="302">
        <f t="shared" si="32"/>
        <v>9.9441877802121853E-2</v>
      </c>
      <c r="O194" s="302">
        <f t="shared" si="32"/>
        <v>0.10751257734724673</v>
      </c>
      <c r="P194" s="302">
        <f t="shared" si="32"/>
        <v>0.11641588534217155</v>
      </c>
      <c r="Q194" s="302">
        <f t="shared" si="32"/>
        <v>9.1385260636091079E-2</v>
      </c>
      <c r="R194" s="302">
        <f t="shared" si="32"/>
        <v>9.1182823353797682E-2</v>
      </c>
      <c r="S194" s="302">
        <f t="shared" si="32"/>
        <v>9.5207689523368264E-2</v>
      </c>
      <c r="T194" s="302">
        <f t="shared" si="32"/>
        <v>9.2062471648313549E-2</v>
      </c>
      <c r="U194" s="302">
        <f t="shared" si="32"/>
        <v>8.8994921271226421E-2</v>
      </c>
      <c r="V194" s="302">
        <f t="shared" si="32"/>
        <v>8.4938950147107714E-2</v>
      </c>
      <c r="W194" s="302">
        <f t="shared" si="32"/>
        <v>8.456291471806969E-2</v>
      </c>
      <c r="X194" s="302">
        <f t="shared" si="32"/>
        <v>7.5157517119912504E-2</v>
      </c>
      <c r="Y194" s="302">
        <f t="shared" si="32"/>
        <v>5.9416962789717656E-2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9.7218044603966797E-2</v>
      </c>
      <c r="C195" s="302">
        <f t="shared" si="33"/>
        <v>1.4831482193400794E-2</v>
      </c>
      <c r="D195" s="302">
        <f t="shared" si="33"/>
        <v>8.5080939498733632E-2</v>
      </c>
      <c r="E195" s="302">
        <f t="shared" si="33"/>
        <v>8.6826791668841163E-2</v>
      </c>
      <c r="F195" s="302">
        <f t="shared" si="33"/>
        <v>8.5423560011301775E-2</v>
      </c>
      <c r="G195" s="302">
        <f t="shared" si="33"/>
        <v>8.4689808177472722E-2</v>
      </c>
      <c r="H195" s="302">
        <f t="shared" si="33"/>
        <v>1.7458147567403822E-2</v>
      </c>
      <c r="I195" s="302">
        <f t="shared" si="33"/>
        <v>9.1067754750907434E-2</v>
      </c>
      <c r="J195" s="302">
        <f t="shared" si="33"/>
        <v>8.9338795034028473E-2</v>
      </c>
      <c r="K195" s="302">
        <f t="shared" si="33"/>
        <v>9.0235272505590255E-2</v>
      </c>
      <c r="L195" s="302">
        <f t="shared" si="33"/>
        <v>8.8560135037131948E-2</v>
      </c>
      <c r="M195" s="302">
        <f t="shared" si="33"/>
        <v>8.9837044971494501E-2</v>
      </c>
      <c r="N195" s="302">
        <f t="shared" si="33"/>
        <v>9.7765216591432821E-2</v>
      </c>
      <c r="O195" s="302">
        <f t="shared" si="33"/>
        <v>9.1654926563462719E-2</v>
      </c>
      <c r="P195" s="302">
        <f t="shared" si="33"/>
        <v>9.489679493243787E-2</v>
      </c>
      <c r="Q195" s="302">
        <f t="shared" si="33"/>
        <v>0.13362824850788829</v>
      </c>
      <c r="R195" s="302">
        <f t="shared" si="33"/>
        <v>0.13434810986654314</v>
      </c>
      <c r="S195" s="302">
        <f t="shared" si="33"/>
        <v>0.12906368295036547</v>
      </c>
      <c r="T195" s="302">
        <f t="shared" si="33"/>
        <v>0.13293520055959338</v>
      </c>
      <c r="U195" s="302">
        <f t="shared" si="33"/>
        <v>0.13795432713103845</v>
      </c>
      <c r="V195" s="302">
        <f t="shared" si="33"/>
        <v>0.14327339708241635</v>
      </c>
      <c r="W195" s="302">
        <f t="shared" si="33"/>
        <v>0.14374660163589581</v>
      </c>
      <c r="X195" s="302">
        <f t="shared" si="33"/>
        <v>0.15448069072227821</v>
      </c>
      <c r="Y195" s="302">
        <f t="shared" si="33"/>
        <v>0.17279171931340925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0.40552611516837955</v>
      </c>
      <c r="C196" s="301">
        <f t="shared" si="34"/>
        <v>0.37592680127548583</v>
      </c>
      <c r="D196" s="301">
        <f t="shared" si="34"/>
        <v>0.39994605919856258</v>
      </c>
      <c r="E196" s="301">
        <f t="shared" si="34"/>
        <v>0.4000242669196481</v>
      </c>
      <c r="F196" s="301">
        <f t="shared" si="34"/>
        <v>0.39907702353841212</v>
      </c>
      <c r="G196" s="301">
        <f t="shared" si="34"/>
        <v>0.39701876988013474</v>
      </c>
      <c r="H196" s="301">
        <f t="shared" si="34"/>
        <v>0.37308199512056717</v>
      </c>
      <c r="I196" s="301">
        <f t="shared" si="34"/>
        <v>0.40734228694437419</v>
      </c>
      <c r="J196" s="301">
        <f t="shared" si="34"/>
        <v>0.40619066351179128</v>
      </c>
      <c r="K196" s="301">
        <f t="shared" si="34"/>
        <v>0.39881354486441112</v>
      </c>
      <c r="L196" s="301">
        <f t="shared" si="34"/>
        <v>0.39989976487900047</v>
      </c>
      <c r="M196" s="301">
        <f t="shared" si="34"/>
        <v>0.40297337287177598</v>
      </c>
      <c r="N196" s="301">
        <f t="shared" si="34"/>
        <v>0.38935384043567967</v>
      </c>
      <c r="O196" s="301">
        <f t="shared" si="34"/>
        <v>0.39322435521953247</v>
      </c>
      <c r="P196" s="301">
        <f t="shared" si="34"/>
        <v>0.41720306184058387</v>
      </c>
      <c r="Q196" s="301">
        <f t="shared" si="34"/>
        <v>0.44425315531640769</v>
      </c>
      <c r="R196" s="301">
        <f t="shared" si="34"/>
        <v>0.44527472632978693</v>
      </c>
      <c r="S196" s="301">
        <f t="shared" si="34"/>
        <v>0.44278792525672406</v>
      </c>
      <c r="T196" s="301">
        <f t="shared" si="34"/>
        <v>0.44422188782119143</v>
      </c>
      <c r="U196" s="301">
        <f t="shared" si="34"/>
        <v>0.44807496262315405</v>
      </c>
      <c r="V196" s="301">
        <f t="shared" si="34"/>
        <v>0.45056874907011518</v>
      </c>
      <c r="W196" s="301">
        <f t="shared" si="34"/>
        <v>0.45076059395221413</v>
      </c>
      <c r="X196" s="301">
        <f t="shared" si="34"/>
        <v>0.45338388260866752</v>
      </c>
      <c r="Y196" s="301">
        <f t="shared" si="34"/>
        <v>0.45845887257449125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0.21358464803909755</v>
      </c>
      <c r="C197" s="302">
        <f t="shared" si="35"/>
        <v>0.34664441379793509</v>
      </c>
      <c r="D197" s="302">
        <f t="shared" si="35"/>
        <v>0.23196736328208173</v>
      </c>
      <c r="E197" s="302">
        <f t="shared" si="35"/>
        <v>0.22859866535631571</v>
      </c>
      <c r="F197" s="302">
        <f t="shared" si="35"/>
        <v>0.23042187826400795</v>
      </c>
      <c r="G197" s="302">
        <f t="shared" si="35"/>
        <v>0.22981230014809192</v>
      </c>
      <c r="H197" s="302">
        <f t="shared" si="35"/>
        <v>0.33861367731909742</v>
      </c>
      <c r="I197" s="302">
        <f t="shared" si="35"/>
        <v>0.22754358263731822</v>
      </c>
      <c r="J197" s="302">
        <f t="shared" si="35"/>
        <v>0.22980551340670524</v>
      </c>
      <c r="K197" s="302">
        <f t="shared" si="35"/>
        <v>0.2206584434931699</v>
      </c>
      <c r="L197" s="302">
        <f t="shared" si="35"/>
        <v>0.22505195429568775</v>
      </c>
      <c r="M197" s="302">
        <f t="shared" si="35"/>
        <v>0.22560450802130608</v>
      </c>
      <c r="N197" s="302">
        <f t="shared" si="35"/>
        <v>0.19633206980436674</v>
      </c>
      <c r="O197" s="302">
        <f t="shared" si="35"/>
        <v>0.21226637415868088</v>
      </c>
      <c r="P197" s="302">
        <f t="shared" si="35"/>
        <v>0.22984453061935919</v>
      </c>
      <c r="Q197" s="302">
        <f t="shared" si="35"/>
        <v>0.18042556885337138</v>
      </c>
      <c r="R197" s="302">
        <f t="shared" si="35"/>
        <v>0.18002588884413712</v>
      </c>
      <c r="S197" s="302">
        <f t="shared" si="35"/>
        <v>0.18797234282532391</v>
      </c>
      <c r="T197" s="302">
        <f t="shared" si="35"/>
        <v>0.18176261359410451</v>
      </c>
      <c r="U197" s="302">
        <f t="shared" si="35"/>
        <v>0.17570622640518679</v>
      </c>
      <c r="V197" s="302">
        <f t="shared" si="35"/>
        <v>0.16769836067029453</v>
      </c>
      <c r="W197" s="302">
        <f t="shared" si="35"/>
        <v>0.16695593890861254</v>
      </c>
      <c r="X197" s="302">
        <f t="shared" si="35"/>
        <v>0.14838648689711986</v>
      </c>
      <c r="Y197" s="302">
        <f t="shared" si="35"/>
        <v>0.11730928200297314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0.19194146712928192</v>
      </c>
      <c r="C198" s="302">
        <f t="shared" si="36"/>
        <v>2.9282387477550742E-2</v>
      </c>
      <c r="D198" s="302">
        <f t="shared" si="36"/>
        <v>0.16797869591648087</v>
      </c>
      <c r="E198" s="302">
        <f t="shared" si="36"/>
        <v>0.17142560156333236</v>
      </c>
      <c r="F198" s="302">
        <f t="shared" si="36"/>
        <v>0.16865514527440414</v>
      </c>
      <c r="G198" s="302">
        <f t="shared" si="36"/>
        <v>0.16720646973204289</v>
      </c>
      <c r="H198" s="302">
        <f t="shared" si="36"/>
        <v>3.4468317801469785E-2</v>
      </c>
      <c r="I198" s="302">
        <f t="shared" si="36"/>
        <v>0.17979870430705608</v>
      </c>
      <c r="J198" s="302">
        <f t="shared" si="36"/>
        <v>0.17638515010508599</v>
      </c>
      <c r="K198" s="302">
        <f t="shared" si="36"/>
        <v>0.17815510137124116</v>
      </c>
      <c r="L198" s="302">
        <f t="shared" si="36"/>
        <v>0.17484781058331272</v>
      </c>
      <c r="M198" s="302">
        <f t="shared" si="36"/>
        <v>0.17736886485046988</v>
      </c>
      <c r="N198" s="302">
        <f t="shared" si="36"/>
        <v>0.19302177063131301</v>
      </c>
      <c r="O198" s="302">
        <f t="shared" si="36"/>
        <v>0.18095798106085142</v>
      </c>
      <c r="P198" s="302">
        <f t="shared" si="36"/>
        <v>0.18735853122122473</v>
      </c>
      <c r="Q198" s="302">
        <f t="shared" si="36"/>
        <v>0.26382758646303628</v>
      </c>
      <c r="R198" s="302">
        <f t="shared" si="36"/>
        <v>0.26524883748564987</v>
      </c>
      <c r="S198" s="302">
        <f t="shared" si="36"/>
        <v>0.25481558243140018</v>
      </c>
      <c r="T198" s="302">
        <f t="shared" si="36"/>
        <v>0.26245927422708698</v>
      </c>
      <c r="U198" s="302">
        <f t="shared" si="36"/>
        <v>0.27236873621796753</v>
      </c>
      <c r="V198" s="302">
        <f t="shared" si="36"/>
        <v>0.28287038839982076</v>
      </c>
      <c r="W198" s="302">
        <f t="shared" si="36"/>
        <v>0.28380465504360164</v>
      </c>
      <c r="X198" s="302">
        <f t="shared" si="36"/>
        <v>0.30499739571154755</v>
      </c>
      <c r="Y198" s="302">
        <f t="shared" si="36"/>
        <v>0.34114959057151817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0.35897601024161346</v>
      </c>
      <c r="C199" s="301">
        <f t="shared" si="37"/>
        <v>0.40239678233033294</v>
      </c>
      <c r="D199" s="301">
        <f t="shared" si="37"/>
        <v>0.36724554760993017</v>
      </c>
      <c r="E199" s="301">
        <f t="shared" si="37"/>
        <v>0.3671446827628837</v>
      </c>
      <c r="F199" s="301">
        <f t="shared" si="37"/>
        <v>0.36859106570747713</v>
      </c>
      <c r="G199" s="301">
        <f t="shared" si="37"/>
        <v>0.37174961107983184</v>
      </c>
      <c r="H199" s="301">
        <f t="shared" si="37"/>
        <v>0.40681155421640725</v>
      </c>
      <c r="I199" s="301">
        <f t="shared" si="37"/>
        <v>0.35613705690162178</v>
      </c>
      <c r="J199" s="301">
        <f t="shared" si="37"/>
        <v>0.35785789815178576</v>
      </c>
      <c r="K199" s="301">
        <f t="shared" si="37"/>
        <v>0.3691651007518732</v>
      </c>
      <c r="L199" s="301">
        <f t="shared" si="37"/>
        <v>0.36746502211089094</v>
      </c>
      <c r="M199" s="301">
        <f t="shared" si="37"/>
        <v>0.36277913984624477</v>
      </c>
      <c r="N199" s="301">
        <f t="shared" si="37"/>
        <v>0.38376924158509884</v>
      </c>
      <c r="O199" s="301">
        <f t="shared" si="37"/>
        <v>0.37772020826718572</v>
      </c>
      <c r="P199" s="301">
        <f t="shared" si="37"/>
        <v>0.34109167255783868</v>
      </c>
      <c r="Q199" s="301">
        <f t="shared" si="37"/>
        <v>0.30059550569650828</v>
      </c>
      <c r="R199" s="301">
        <f t="shared" si="37"/>
        <v>0.29904608942272304</v>
      </c>
      <c r="S199" s="301">
        <f t="shared" si="37"/>
        <v>0.30237002967755838</v>
      </c>
      <c r="T199" s="301">
        <f t="shared" si="37"/>
        <v>0.30042652651866775</v>
      </c>
      <c r="U199" s="301">
        <f t="shared" si="37"/>
        <v>0.29458429517965801</v>
      </c>
      <c r="V199" s="301">
        <f t="shared" si="37"/>
        <v>0.2905268549472847</v>
      </c>
      <c r="W199" s="301">
        <f t="shared" si="37"/>
        <v>0.29015514114127905</v>
      </c>
      <c r="X199" s="301">
        <f t="shared" si="37"/>
        <v>0.28385931379607504</v>
      </c>
      <c r="Y199" s="301">
        <f t="shared" si="37"/>
        <v>0.27376236462625375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7.1740263036408805E-2</v>
      </c>
      <c r="C200" s="302">
        <f t="shared" si="38"/>
        <v>0.12244218837816871</v>
      </c>
      <c r="D200" s="302">
        <f t="shared" si="38"/>
        <v>7.8971799321616756E-2</v>
      </c>
      <c r="E200" s="302">
        <f t="shared" si="38"/>
        <v>7.7864537172529405E-2</v>
      </c>
      <c r="F200" s="302">
        <f t="shared" si="38"/>
        <v>7.8607171506946405E-2</v>
      </c>
      <c r="G200" s="302">
        <f t="shared" si="38"/>
        <v>7.866379788750455E-2</v>
      </c>
      <c r="H200" s="302">
        <f t="shared" si="38"/>
        <v>0.12038099697227898</v>
      </c>
      <c r="I200" s="302">
        <f t="shared" si="38"/>
        <v>7.6118383153789146E-2</v>
      </c>
      <c r="J200" s="302">
        <f t="shared" si="38"/>
        <v>7.7045455885175418E-2</v>
      </c>
      <c r="K200" s="302">
        <f t="shared" si="38"/>
        <v>7.5216691881499306E-2</v>
      </c>
      <c r="L200" s="302">
        <f t="shared" si="38"/>
        <v>7.6508081868503261E-2</v>
      </c>
      <c r="M200" s="302">
        <f t="shared" si="38"/>
        <v>7.619833162060935E-2</v>
      </c>
      <c r="N200" s="302">
        <f t="shared" si="38"/>
        <v>6.8524523754689121E-2</v>
      </c>
      <c r="O200" s="302">
        <f t="shared" si="38"/>
        <v>7.3355765852754898E-2</v>
      </c>
      <c r="P200" s="302">
        <f t="shared" si="38"/>
        <v>7.5477452721611688E-2</v>
      </c>
      <c r="Q200" s="302">
        <f t="shared" si="38"/>
        <v>5.6365098139114576E-2</v>
      </c>
      <c r="R200" s="302">
        <f t="shared" si="38"/>
        <v>5.6138015690818652E-2</v>
      </c>
      <c r="S200" s="302">
        <f t="shared" si="38"/>
        <v>5.8859133100108839E-2</v>
      </c>
      <c r="T200" s="302">
        <f t="shared" si="38"/>
        <v>5.6784706311140659E-2</v>
      </c>
      <c r="U200" s="302">
        <f t="shared" si="38"/>
        <v>5.4532565063680268E-2</v>
      </c>
      <c r="V200" s="302">
        <f t="shared" si="38"/>
        <v>5.1824198335115708E-2</v>
      </c>
      <c r="W200" s="302">
        <f t="shared" si="38"/>
        <v>5.1574342921265233E-2</v>
      </c>
      <c r="X200" s="302">
        <f t="shared" si="38"/>
        <v>4.5604842926730768E-2</v>
      </c>
      <c r="Y200" s="302">
        <f t="shared" si="38"/>
        <v>3.5715761298843303E-2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0.22223840029729305</v>
      </c>
      <c r="C201" s="302">
        <f t="shared" si="39"/>
        <v>0.26953531001109654</v>
      </c>
      <c r="D201" s="302">
        <f t="shared" si="39"/>
        <v>0.23108647988757841</v>
      </c>
      <c r="E201" s="302">
        <f t="shared" si="39"/>
        <v>0.23088971227594335</v>
      </c>
      <c r="F201" s="302">
        <f t="shared" si="39"/>
        <v>0.23244810797226229</v>
      </c>
      <c r="G201" s="302">
        <f t="shared" si="39"/>
        <v>0.23585173158743206</v>
      </c>
      <c r="H201" s="302">
        <f t="shared" si="39"/>
        <v>0.27417667992366757</v>
      </c>
      <c r="I201" s="302">
        <f t="shared" si="39"/>
        <v>0.21987201302300158</v>
      </c>
      <c r="J201" s="302">
        <f t="shared" si="39"/>
        <v>0.2216768971712639</v>
      </c>
      <c r="K201" s="302">
        <f t="shared" si="39"/>
        <v>0.23321999460793622</v>
      </c>
      <c r="L201" s="302">
        <f t="shared" si="39"/>
        <v>0.23151612957046297</v>
      </c>
      <c r="M201" s="302">
        <f t="shared" si="39"/>
        <v>0.22667415254049827</v>
      </c>
      <c r="N201" s="302">
        <f t="shared" si="39"/>
        <v>0.24787556657571549</v>
      </c>
      <c r="O201" s="302">
        <f t="shared" si="39"/>
        <v>0.24182834200521675</v>
      </c>
      <c r="P201" s="302">
        <f t="shared" si="39"/>
        <v>0.2040885239924578</v>
      </c>
      <c r="Q201" s="302">
        <f t="shared" si="39"/>
        <v>0.16181044958081722</v>
      </c>
      <c r="R201" s="302">
        <f t="shared" si="39"/>
        <v>0.16019472902161797</v>
      </c>
      <c r="S201" s="302">
        <f t="shared" si="39"/>
        <v>0.16372136979451815</v>
      </c>
      <c r="T201" s="302">
        <f t="shared" si="39"/>
        <v>0.16164655995614355</v>
      </c>
      <c r="U201" s="302">
        <f t="shared" si="39"/>
        <v>0.15551877910451473</v>
      </c>
      <c r="V201" s="302">
        <f t="shared" si="39"/>
        <v>0.15128658973489595</v>
      </c>
      <c r="W201" s="302">
        <f t="shared" si="39"/>
        <v>0.15091072971240571</v>
      </c>
      <c r="X201" s="302">
        <f t="shared" si="39"/>
        <v>0.1445171055920681</v>
      </c>
      <c r="Y201" s="302">
        <f t="shared" si="39"/>
        <v>0.13418084661992619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6.4997346907911618E-2</v>
      </c>
      <c r="C202" s="303">
        <f t="shared" si="40"/>
        <v>1.0419283941067619E-2</v>
      </c>
      <c r="D202" s="303">
        <f t="shared" si="40"/>
        <v>5.7187268400735E-2</v>
      </c>
      <c r="E202" s="303">
        <f t="shared" si="40"/>
        <v>5.8390433314410996E-2</v>
      </c>
      <c r="F202" s="303">
        <f t="shared" si="40"/>
        <v>5.7535786228268403E-2</v>
      </c>
      <c r="G202" s="303">
        <f t="shared" si="40"/>
        <v>5.7234081604895216E-2</v>
      </c>
      <c r="H202" s="303">
        <f t="shared" si="40"/>
        <v>1.2253877320460699E-2</v>
      </c>
      <c r="I202" s="303">
        <f t="shared" si="40"/>
        <v>6.0146660724831047E-2</v>
      </c>
      <c r="J202" s="303">
        <f t="shared" si="40"/>
        <v>5.9135545095346416E-2</v>
      </c>
      <c r="K202" s="303">
        <f t="shared" si="40"/>
        <v>6.0728414262437698E-2</v>
      </c>
      <c r="L202" s="303">
        <f t="shared" si="40"/>
        <v>5.9440810671924742E-2</v>
      </c>
      <c r="M202" s="303">
        <f t="shared" si="40"/>
        <v>5.9906655685137117E-2</v>
      </c>
      <c r="N202" s="303">
        <f t="shared" si="40"/>
        <v>6.7369151254694226E-2</v>
      </c>
      <c r="O202" s="303">
        <f t="shared" si="40"/>
        <v>6.253610040921409E-2</v>
      </c>
      <c r="P202" s="303">
        <f t="shared" si="40"/>
        <v>6.1525695843769219E-2</v>
      </c>
      <c r="Q202" s="303">
        <f t="shared" si="40"/>
        <v>8.2419957976576488E-2</v>
      </c>
      <c r="R202" s="303">
        <f t="shared" si="40"/>
        <v>8.2713344710286463E-2</v>
      </c>
      <c r="S202" s="303">
        <f t="shared" si="40"/>
        <v>7.97895267829314E-2</v>
      </c>
      <c r="T202" s="303">
        <f t="shared" si="40"/>
        <v>8.1995260251383525E-2</v>
      </c>
      <c r="U202" s="303">
        <f t="shared" si="40"/>
        <v>8.4532951011463006E-2</v>
      </c>
      <c r="V202" s="303">
        <f t="shared" si="40"/>
        <v>8.7416066877273033E-2</v>
      </c>
      <c r="W202" s="303">
        <f t="shared" si="40"/>
        <v>8.7670068507608154E-2</v>
      </c>
      <c r="X202" s="303">
        <f t="shared" si="40"/>
        <v>9.3737365277276163E-2</v>
      </c>
      <c r="Y202" s="303">
        <f t="shared" si="40"/>
        <v>0.10386575670748427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0.99999999999999989</v>
      </c>
      <c r="D204" s="232">
        <f t="shared" si="41"/>
        <v>1.0000000000000002</v>
      </c>
      <c r="E204" s="232">
        <f t="shared" si="41"/>
        <v>1.0000000000000002</v>
      </c>
      <c r="F204" s="232">
        <f t="shared" si="41"/>
        <v>1</v>
      </c>
      <c r="G204" s="232">
        <f t="shared" si="41"/>
        <v>1.0000000000000002</v>
      </c>
      <c r="H204" s="232">
        <f t="shared" si="41"/>
        <v>0.99999999999999978</v>
      </c>
      <c r="I204" s="232">
        <f t="shared" si="41"/>
        <v>0.99999999999999989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1.8088301689081082E-3</v>
      </c>
      <c r="C205" s="299">
        <f t="shared" si="42"/>
        <v>1.9191953997474938E-3</v>
      </c>
      <c r="D205" s="299">
        <f t="shared" si="42"/>
        <v>1.8246111607566789E-3</v>
      </c>
      <c r="E205" s="299">
        <f t="shared" si="42"/>
        <v>1.8265742275087669E-3</v>
      </c>
      <c r="F205" s="299">
        <f t="shared" si="42"/>
        <v>1.8238155276240349E-3</v>
      </c>
      <c r="G205" s="299">
        <f t="shared" si="42"/>
        <v>1.8168698379644622E-3</v>
      </c>
      <c r="H205" s="299">
        <f t="shared" si="42"/>
        <v>1.9113973576398028E-3</v>
      </c>
      <c r="I205" s="299">
        <f t="shared" si="42"/>
        <v>1.8159940713935291E-3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2.3430763521589161E-4</v>
      </c>
      <c r="C206" s="233">
        <f t="shared" si="43"/>
        <v>2.4860384538118434E-4</v>
      </c>
      <c r="D206" s="233">
        <f t="shared" si="43"/>
        <v>2.3635183314279376E-4</v>
      </c>
      <c r="E206" s="233">
        <f t="shared" si="43"/>
        <v>2.3660611988367115E-4</v>
      </c>
      <c r="F206" s="233">
        <f t="shared" si="43"/>
        <v>2.362487704445847E-4</v>
      </c>
      <c r="G206" s="233">
        <f t="shared" si="43"/>
        <v>2.3534905738857109E-4</v>
      </c>
      <c r="H206" s="233">
        <f t="shared" si="43"/>
        <v>2.4759372246474173E-4</v>
      </c>
      <c r="I206" s="233">
        <f t="shared" si="43"/>
        <v>2.3523561456913815E-4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3.273493750317525E-2</v>
      </c>
      <c r="C207" s="233">
        <f t="shared" si="44"/>
        <v>3.4732249907706646E-2</v>
      </c>
      <c r="D207" s="233">
        <f t="shared" si="44"/>
        <v>3.3020530805841643E-2</v>
      </c>
      <c r="E207" s="233">
        <f t="shared" si="44"/>
        <v>3.3056057008659753E-2</v>
      </c>
      <c r="F207" s="233">
        <f t="shared" si="44"/>
        <v>3.3006131996423112E-2</v>
      </c>
      <c r="G207" s="233">
        <f t="shared" si="44"/>
        <v>3.2880433785042774E-2</v>
      </c>
      <c r="H207" s="233">
        <f t="shared" si="44"/>
        <v>3.4591126420587634E-2</v>
      </c>
      <c r="I207" s="233">
        <f t="shared" si="44"/>
        <v>3.2864584776960297E-2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5.9742283958840185E-4</v>
      </c>
      <c r="C208" s="233">
        <f t="shared" si="45"/>
        <v>6.3387441516097015E-4</v>
      </c>
      <c r="D208" s="233">
        <f t="shared" si="45"/>
        <v>6.0263500661422395E-4</v>
      </c>
      <c r="E208" s="233">
        <f t="shared" si="45"/>
        <v>6.0328337091812177E-4</v>
      </c>
      <c r="F208" s="233">
        <f t="shared" si="45"/>
        <v>6.0237222384249369E-4</v>
      </c>
      <c r="G208" s="233">
        <f t="shared" si="45"/>
        <v>6.0007819220223913E-4</v>
      </c>
      <c r="H208" s="233">
        <f t="shared" si="45"/>
        <v>6.3129886741785692E-4</v>
      </c>
      <c r="I208" s="233">
        <f t="shared" si="45"/>
        <v>5.997889428516832E-4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4.6393370893608203E-3</v>
      </c>
      <c r="C209" s="300">
        <f t="shared" si="46"/>
        <v>4.4490785321400711E-3</v>
      </c>
      <c r="D209" s="300">
        <f t="shared" si="46"/>
        <v>4.6004962160538969E-3</v>
      </c>
      <c r="E209" s="300">
        <f t="shared" si="46"/>
        <v>4.5991411409064317E-3</v>
      </c>
      <c r="F209" s="300">
        <f t="shared" si="46"/>
        <v>4.5957792162314281E-3</v>
      </c>
      <c r="G209" s="300">
        <f t="shared" si="46"/>
        <v>4.586652091683103E-3</v>
      </c>
      <c r="H209" s="300">
        <f t="shared" si="46"/>
        <v>4.4308290575694334E-3</v>
      </c>
      <c r="I209" s="300">
        <f t="shared" si="46"/>
        <v>4.6427462381711544E-3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0.47433359235183575</v>
      </c>
      <c r="C210" s="301">
        <f t="shared" si="47"/>
        <v>0.45586064823156031</v>
      </c>
      <c r="D210" s="301">
        <f t="shared" si="47"/>
        <v>0.47121808106273827</v>
      </c>
      <c r="E210" s="301">
        <f t="shared" si="47"/>
        <v>0.47140791478938365</v>
      </c>
      <c r="F210" s="301">
        <f t="shared" si="47"/>
        <v>0.4707796532338655</v>
      </c>
      <c r="G210" s="301">
        <f t="shared" si="47"/>
        <v>0.46936654620374946</v>
      </c>
      <c r="H210" s="301">
        <f t="shared" si="47"/>
        <v>0.45415785569511619</v>
      </c>
      <c r="I210" s="301">
        <f t="shared" si="47"/>
        <v>0.47513333941617897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0.25086603890625103</v>
      </c>
      <c r="C211" s="302">
        <f t="shared" si="48"/>
        <v>0.42035190532737493</v>
      </c>
      <c r="D211" s="302">
        <f t="shared" si="48"/>
        <v>0.27567333772767288</v>
      </c>
      <c r="E211" s="302">
        <f t="shared" si="48"/>
        <v>0.27417937111357665</v>
      </c>
      <c r="F211" s="302">
        <f t="shared" si="48"/>
        <v>0.27505195352143397</v>
      </c>
      <c r="G211" s="302">
        <f t="shared" si="48"/>
        <v>0.27169044332139636</v>
      </c>
      <c r="H211" s="302">
        <f t="shared" si="48"/>
        <v>0.41219909728042914</v>
      </c>
      <c r="I211" s="302">
        <f t="shared" si="48"/>
        <v>0.265412027541236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0.22346755344558478</v>
      </c>
      <c r="C212" s="302">
        <f t="shared" si="49"/>
        <v>3.5508742904185361E-2</v>
      </c>
      <c r="D212" s="302">
        <f t="shared" si="49"/>
        <v>0.19554474333506525</v>
      </c>
      <c r="E212" s="302">
        <f t="shared" si="49"/>
        <v>0.19722854367580681</v>
      </c>
      <c r="F212" s="302">
        <f t="shared" si="49"/>
        <v>0.19572769971243159</v>
      </c>
      <c r="G212" s="302">
        <f t="shared" si="49"/>
        <v>0.19767610288235291</v>
      </c>
      <c r="H212" s="302">
        <f t="shared" si="49"/>
        <v>4.195875841468702E-2</v>
      </c>
      <c r="I212" s="302">
        <f t="shared" si="49"/>
        <v>0.20972131187494311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0.32404860969118243</v>
      </c>
      <c r="C213" s="301">
        <f t="shared" si="50"/>
        <v>0.31145299077377153</v>
      </c>
      <c r="D213" s="301">
        <f t="shared" si="50"/>
        <v>0.32168561410117513</v>
      </c>
      <c r="E213" s="301">
        <f t="shared" si="50"/>
        <v>0.32161947407041186</v>
      </c>
      <c r="F213" s="301">
        <f t="shared" si="50"/>
        <v>0.32131687354590832</v>
      </c>
      <c r="G213" s="301">
        <f t="shared" si="50"/>
        <v>0.32068048679221911</v>
      </c>
      <c r="H213" s="301">
        <f t="shared" si="50"/>
        <v>0.31028960931015936</v>
      </c>
      <c r="I213" s="301">
        <f t="shared" si="50"/>
        <v>0.32462047371618985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0.17067164273677538</v>
      </c>
      <c r="C214" s="302">
        <f t="shared" si="51"/>
        <v>0.28719271689615478</v>
      </c>
      <c r="D214" s="302">
        <f t="shared" si="51"/>
        <v>0.18657656949628737</v>
      </c>
      <c r="E214" s="302">
        <f t="shared" si="51"/>
        <v>0.18379330606926514</v>
      </c>
      <c r="F214" s="302">
        <f t="shared" si="51"/>
        <v>0.18552417992874137</v>
      </c>
      <c r="G214" s="302">
        <f t="shared" si="51"/>
        <v>0.18562427238535747</v>
      </c>
      <c r="H214" s="302">
        <f t="shared" si="51"/>
        <v>0.28162255755189858</v>
      </c>
      <c r="I214" s="302">
        <f t="shared" si="51"/>
        <v>0.18133473482681189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0.15337696695440697</v>
      </c>
      <c r="C215" s="302">
        <f t="shared" si="52"/>
        <v>2.4260273877616544E-2</v>
      </c>
      <c r="D215" s="302">
        <f t="shared" si="52"/>
        <v>0.13510904460488782</v>
      </c>
      <c r="E215" s="302">
        <f t="shared" si="52"/>
        <v>0.13782616800114661</v>
      </c>
      <c r="F215" s="302">
        <f t="shared" si="52"/>
        <v>0.13579269361716689</v>
      </c>
      <c r="G215" s="302">
        <f t="shared" si="52"/>
        <v>0.13505621440686166</v>
      </c>
      <c r="H215" s="302">
        <f t="shared" si="52"/>
        <v>2.8667051758260734E-2</v>
      </c>
      <c r="I215" s="302">
        <f t="shared" si="52"/>
        <v>0.14328573888937801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0.16160296272073355</v>
      </c>
      <c r="C216" s="301">
        <f t="shared" si="53"/>
        <v>0.19070335889453191</v>
      </c>
      <c r="D216" s="301">
        <f t="shared" si="53"/>
        <v>0.16681167981367759</v>
      </c>
      <c r="E216" s="301">
        <f t="shared" si="53"/>
        <v>0.16665094927232804</v>
      </c>
      <c r="F216" s="301">
        <f t="shared" si="53"/>
        <v>0.16763912548566057</v>
      </c>
      <c r="G216" s="301">
        <f t="shared" si="53"/>
        <v>0.16983358403975043</v>
      </c>
      <c r="H216" s="301">
        <f t="shared" si="53"/>
        <v>0.19374028956904482</v>
      </c>
      <c r="I216" s="301">
        <f t="shared" si="53"/>
        <v>0.16008783722368519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2.2156206244447141E-2</v>
      </c>
      <c r="C217" s="302">
        <f t="shared" si="54"/>
        <v>3.7375528917129849E-2</v>
      </c>
      <c r="D217" s="302">
        <f t="shared" si="54"/>
        <v>2.4290316313772313E-2</v>
      </c>
      <c r="E217" s="302">
        <f t="shared" si="54"/>
        <v>2.3927964550046334E-2</v>
      </c>
      <c r="F217" s="302">
        <f t="shared" si="54"/>
        <v>2.4153306208216076E-2</v>
      </c>
      <c r="G217" s="302">
        <f t="shared" si="54"/>
        <v>2.416633719832588E-2</v>
      </c>
      <c r="H217" s="302">
        <f t="shared" si="54"/>
        <v>3.6664309042113062E-2</v>
      </c>
      <c r="I217" s="302">
        <f t="shared" si="54"/>
        <v>2.3607884309958502E-2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0.11937302712987033</v>
      </c>
      <c r="C218" s="302">
        <f t="shared" si="55"/>
        <v>0.15014733922177786</v>
      </c>
      <c r="D218" s="302">
        <f t="shared" si="55"/>
        <v>0.12493158017842769</v>
      </c>
      <c r="E218" s="302">
        <f t="shared" si="55"/>
        <v>0.12477946037674702</v>
      </c>
      <c r="F218" s="302">
        <f t="shared" si="55"/>
        <v>0.12580703201082694</v>
      </c>
      <c r="G218" s="302">
        <f t="shared" si="55"/>
        <v>0.1280843414587173</v>
      </c>
      <c r="H218" s="302">
        <f t="shared" si="55"/>
        <v>0.15334383046719294</v>
      </c>
      <c r="I218" s="302">
        <f t="shared" si="55"/>
        <v>0.11782564958790184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2.0073729346416078E-2</v>
      </c>
      <c r="C219" s="303">
        <f t="shared" si="56"/>
        <v>3.1804907556241754E-3</v>
      </c>
      <c r="D219" s="303">
        <f t="shared" si="56"/>
        <v>1.7589783321477582E-2</v>
      </c>
      <c r="E219" s="303">
        <f t="shared" si="56"/>
        <v>1.7943524345534676E-2</v>
      </c>
      <c r="F219" s="303">
        <f t="shared" si="56"/>
        <v>1.7678787266617573E-2</v>
      </c>
      <c r="G219" s="303">
        <f t="shared" si="56"/>
        <v>1.7582905382707244E-2</v>
      </c>
      <c r="H219" s="303">
        <f t="shared" si="56"/>
        <v>3.7321500597388342E-3</v>
      </c>
      <c r="I219" s="303">
        <f t="shared" si="56"/>
        <v>1.8654303325824819E-2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0.38719216391661221</v>
      </c>
      <c r="C224" s="304">
        <f>IF(C$5=0,0,C$5/NFM_fec!C$5)</f>
        <v>0.38217555146072768</v>
      </c>
      <c r="D224" s="304">
        <f>IF(D$5=0,0,D$5/NFM_fec!D$5)</f>
        <v>0.38651852571491874</v>
      </c>
      <c r="E224" s="304">
        <f>IF(E$5=0,0,E$5/NFM_fec!E$5)</f>
        <v>0.38621815366815343</v>
      </c>
      <c r="F224" s="304">
        <f>IF(F$5=0,0,F$5/NFM_fec!F$5)</f>
        <v>0.38682509219152739</v>
      </c>
      <c r="G224" s="304">
        <f>IF(G$5=0,0,G$5/NFM_fec!G$5)</f>
        <v>0.38810386241255634</v>
      </c>
      <c r="H224" s="304">
        <f>IF(H$5=0,0,H$5/NFM_fec!H$5)</f>
        <v>0.38343381178328279</v>
      </c>
      <c r="I224" s="304">
        <f>IF(I$5=0,0,I$5/NFM_fec!I$5)</f>
        <v>0.38699147211546742</v>
      </c>
      <c r="J224" s="304">
        <f>IF(J$5=0,0,J$5/NFM_fec!J$5)</f>
        <v>0.38698515037956088</v>
      </c>
      <c r="K224" s="304">
        <f>IF(K$5=0,0,K$5/NFM_fec!K$5)</f>
        <v>0.3891811821238042</v>
      </c>
      <c r="L224" s="304">
        <f>IF(L$5=0,0,L$5/NFM_fec!L$5)</f>
        <v>0.38857975672113471</v>
      </c>
      <c r="M224" s="304">
        <f>IF(M$5=0,0,M$5/NFM_fec!M$5)</f>
        <v>0.38779379610016801</v>
      </c>
      <c r="N224" s="304">
        <f>IF(N$5=0,0,N$5/NFM_fec!N$5)</f>
        <v>0.39243752612044358</v>
      </c>
      <c r="O224" s="304">
        <f>IF(O$5=0,0,O$5/NFM_fec!O$5)</f>
        <v>0.39047109764520743</v>
      </c>
      <c r="P224" s="304">
        <f>IF(P$5=0,0,P$5/NFM_fec!P$5)</f>
        <v>0.38392121226074266</v>
      </c>
      <c r="Q224" s="304">
        <f>IF(Q$5=0,0,Q$5/NFM_fec!Q$5)</f>
        <v>0.40634046994427409</v>
      </c>
      <c r="R224" s="304">
        <f>IF(R$5=0,0,R$5/NFM_fec!R$5)</f>
        <v>0.40794602837837796</v>
      </c>
      <c r="S224" s="304">
        <f>IF(S$5=0,0,S$5/NFM_fec!S$5)</f>
        <v>0.41895751858970393</v>
      </c>
      <c r="T224" s="304">
        <f>IF(T$5=0,0,T$5/NFM_fec!T$5)</f>
        <v>0.41934925870133399</v>
      </c>
      <c r="U224" s="304">
        <f>IF(U$5=0,0,U$5/NFM_fec!U$5)</f>
        <v>0.41874713406867786</v>
      </c>
      <c r="V224" s="304">
        <f>IF(V$5=0,0,V$5/NFM_fec!V$5)</f>
        <v>0.41891885613462465</v>
      </c>
      <c r="W224" s="304">
        <f>IF(W$5=0,0,W$5/NFM_fec!W$5)</f>
        <v>0.44070359364235595</v>
      </c>
      <c r="X224" s="304">
        <f>IF(X$5=0,0,X$5/NFM_fec!X$5)</f>
        <v>0.4454630588649216</v>
      </c>
      <c r="Y224" s="304">
        <f>IF(Y$5=0,0,Y$5/NFM_fec!Y$5)</f>
        <v>0.45985725654297305</v>
      </c>
      <c r="DA224" s="111"/>
    </row>
    <row r="225" spans="1:105" ht="12" customHeight="1" x14ac:dyDescent="0.25">
      <c r="A225" s="55" t="s">
        <v>91</v>
      </c>
      <c r="B225" s="305">
        <f>IF(B$6=0,0,B$6/NFM_fec!B$6)</f>
        <v>0.37491834198211821</v>
      </c>
      <c r="C225" s="305">
        <f>IF(C$6=0,0,C$6/NFM_fec!C$6)</f>
        <v>0.37491834198211815</v>
      </c>
      <c r="D225" s="305">
        <f>IF(D$6=0,0,D$6/NFM_fec!D$6)</f>
        <v>0.37491834198211832</v>
      </c>
      <c r="E225" s="305">
        <f>IF(E$6=0,0,E$6/NFM_fec!E$6)</f>
        <v>0.37491834198211821</v>
      </c>
      <c r="F225" s="305">
        <f>IF(F$6=0,0,F$6/NFM_fec!F$6)</f>
        <v>0.37491834198211815</v>
      </c>
      <c r="G225" s="305">
        <f>IF(G$6=0,0,G$6/NFM_fec!G$6)</f>
        <v>0.37491834198211826</v>
      </c>
      <c r="H225" s="305">
        <f>IF(H$6=0,0,H$6/NFM_fec!H$6)</f>
        <v>0.37491834198211821</v>
      </c>
      <c r="I225" s="305">
        <f>IF(I$6=0,0,I$6/NFM_fec!I$6)</f>
        <v>0.37491834198211826</v>
      </c>
      <c r="J225" s="305">
        <f>IF(J$6=0,0,J$6/NFM_fec!J$6)</f>
        <v>0.37491834198211821</v>
      </c>
      <c r="K225" s="305">
        <f>IF(K$6=0,0,K$6/NFM_fec!K$6)</f>
        <v>0.37491834198211821</v>
      </c>
      <c r="L225" s="305">
        <f>IF(L$6=0,0,L$6/NFM_fec!L$6)</f>
        <v>0.37491834198211815</v>
      </c>
      <c r="M225" s="305">
        <f>IF(M$6=0,0,M$6/NFM_fec!M$6)</f>
        <v>0.37491834198211815</v>
      </c>
      <c r="N225" s="305">
        <f>IF(N$6=0,0,N$6/NFM_fec!N$6)</f>
        <v>0.37491834198211821</v>
      </c>
      <c r="O225" s="305">
        <f>IF(O$6=0,0,O$6/NFM_fec!O$6)</f>
        <v>0.37491834198211832</v>
      </c>
      <c r="P225" s="305">
        <f>IF(P$6=0,0,P$6/NFM_fec!P$6)</f>
        <v>0.3749183419821181</v>
      </c>
      <c r="Q225" s="305">
        <f>IF(Q$6=0,0,Q$6/NFM_fec!Q$6)</f>
        <v>0.39242650778390636</v>
      </c>
      <c r="R225" s="305">
        <f>IF(R$6=0,0,R$6/NFM_fec!R$6)</f>
        <v>0.39975018422027053</v>
      </c>
      <c r="S225" s="305">
        <f>IF(S$6=0,0,S$6/NFM_fec!S$6)</f>
        <v>0.41081282749053283</v>
      </c>
      <c r="T225" s="305">
        <f>IF(T$6=0,0,T$6/NFM_fec!T$6)</f>
        <v>0.41081282749053283</v>
      </c>
      <c r="U225" s="305">
        <f>IF(U$6=0,0,U$6/NFM_fec!U$6)</f>
        <v>0.41081282749053277</v>
      </c>
      <c r="V225" s="305">
        <f>IF(V$6=0,0,V$6/NFM_fec!V$6)</f>
        <v>0.41081282749053283</v>
      </c>
      <c r="W225" s="305">
        <f>IF(W$6=0,0,W$6/NFM_fec!W$6)</f>
        <v>0.42473154474147934</v>
      </c>
      <c r="X225" s="305">
        <f>IF(X$6=0,0,X$6/NFM_fec!X$6)</f>
        <v>0.43480001993944262</v>
      </c>
      <c r="Y225" s="305">
        <f>IF(Y$6=0,0,Y$6/NFM_fec!Y$6)</f>
        <v>0.44585121461280769</v>
      </c>
      <c r="DA225" s="76"/>
    </row>
    <row r="226" spans="1:105" ht="12" customHeight="1" x14ac:dyDescent="0.25">
      <c r="A226" s="173" t="s">
        <v>92</v>
      </c>
      <c r="B226" s="306">
        <f>IF(B$7=0,0,B$7/NFM_fec!B$7)</f>
        <v>9.73158231606156E-2</v>
      </c>
      <c r="C226" s="306">
        <f>IF(C$7=0,0,C$7/NFM_fec!C$7)</f>
        <v>9.7315823160615586E-2</v>
      </c>
      <c r="D226" s="306">
        <f>IF(D$7=0,0,D$7/NFM_fec!D$7)</f>
        <v>9.7315823160615683E-2</v>
      </c>
      <c r="E226" s="306">
        <f>IF(E$7=0,0,E$7/NFM_fec!E$7)</f>
        <v>9.7315823160615642E-2</v>
      </c>
      <c r="F226" s="306">
        <f>IF(F$7=0,0,F$7/NFM_fec!F$7)</f>
        <v>9.7315823160615572E-2</v>
      </c>
      <c r="G226" s="306">
        <f>IF(G$7=0,0,G$7/NFM_fec!G$7)</f>
        <v>9.73158231606156E-2</v>
      </c>
      <c r="H226" s="306">
        <f>IF(H$7=0,0,H$7/NFM_fec!H$7)</f>
        <v>9.7315823160615628E-2</v>
      </c>
      <c r="I226" s="306">
        <f>IF(I$7=0,0,I$7/NFM_fec!I$7)</f>
        <v>9.7315823160615669E-2</v>
      </c>
      <c r="J226" s="306">
        <f>IF(J$7=0,0,J$7/NFM_fec!J$7)</f>
        <v>9.7315823160615586E-2</v>
      </c>
      <c r="K226" s="306">
        <f>IF(K$7=0,0,K$7/NFM_fec!K$7)</f>
        <v>9.7315823160615655E-2</v>
      </c>
      <c r="L226" s="306">
        <f>IF(L$7=0,0,L$7/NFM_fec!L$7)</f>
        <v>9.7315823160615628E-2</v>
      </c>
      <c r="M226" s="306">
        <f>IF(M$7=0,0,M$7/NFM_fec!M$7)</f>
        <v>9.7315823160615628E-2</v>
      </c>
      <c r="N226" s="306">
        <f>IF(N$7=0,0,N$7/NFM_fec!N$7)</f>
        <v>9.7315823160615628E-2</v>
      </c>
      <c r="O226" s="306">
        <f>IF(O$7=0,0,O$7/NFM_fec!O$7)</f>
        <v>9.7315823160615628E-2</v>
      </c>
      <c r="P226" s="306">
        <f>IF(P$7=0,0,P$7/NFM_fec!P$7)</f>
        <v>9.7315823160615614E-2</v>
      </c>
      <c r="Q226" s="306">
        <f>IF(Q$7=0,0,Q$7/NFM_fec!Q$7)</f>
        <v>0.10376130981038745</v>
      </c>
      <c r="R226" s="306">
        <f>IF(R$7=0,0,R$7/NFM_fec!R$7)</f>
        <v>0.10376130981038748</v>
      </c>
      <c r="S226" s="306">
        <f>IF(S$7=0,0,S$7/NFM_fec!S$7)</f>
        <v>0.10663278905167024</v>
      </c>
      <c r="T226" s="306">
        <f>IF(T$7=0,0,T$7/NFM_fec!T$7)</f>
        <v>0.10663278905167026</v>
      </c>
      <c r="U226" s="306">
        <f>IF(U$7=0,0,U$7/NFM_fec!U$7)</f>
        <v>0.10663278905167024</v>
      </c>
      <c r="V226" s="306">
        <f>IF(V$7=0,0,V$7/NFM_fec!V$7)</f>
        <v>0.10663278905167024</v>
      </c>
      <c r="W226" s="306">
        <f>IF(W$7=0,0,W$7/NFM_fec!W$7)</f>
        <v>0.11274489630176066</v>
      </c>
      <c r="X226" s="306">
        <f>IF(X$7=0,0,X$7/NFM_fec!X$7)</f>
        <v>0.112859033855103</v>
      </c>
      <c r="Y226" s="306">
        <f>IF(Y$7=0,0,Y$7/NFM_fec!Y$7)</f>
        <v>0.11572754143694335</v>
      </c>
      <c r="DA226" s="77"/>
    </row>
    <row r="227" spans="1:105" ht="12" customHeight="1" x14ac:dyDescent="0.25">
      <c r="A227" s="173" t="s">
        <v>93</v>
      </c>
      <c r="B227" s="306">
        <f>IF(B$8=0,0,B$8/NFM_fec!B$8)</f>
        <v>0.53506965162718012</v>
      </c>
      <c r="C227" s="306">
        <f>IF(C$8=0,0,C$8/NFM_fec!C$8)</f>
        <v>0.53506965162718023</v>
      </c>
      <c r="D227" s="306">
        <f>IF(D$8=0,0,D$8/NFM_fec!D$8)</f>
        <v>0.53506965162718012</v>
      </c>
      <c r="E227" s="306">
        <f>IF(E$8=0,0,E$8/NFM_fec!E$8)</f>
        <v>0.53506965162718034</v>
      </c>
      <c r="F227" s="306">
        <f>IF(F$8=0,0,F$8/NFM_fec!F$8)</f>
        <v>0.53506965162718034</v>
      </c>
      <c r="G227" s="306">
        <f>IF(G$8=0,0,G$8/NFM_fec!G$8)</f>
        <v>0.53506965162718012</v>
      </c>
      <c r="H227" s="306">
        <f>IF(H$8=0,0,H$8/NFM_fec!H$8)</f>
        <v>0.53506965162718012</v>
      </c>
      <c r="I227" s="306">
        <f>IF(I$8=0,0,I$8/NFM_fec!I$8)</f>
        <v>0.53506965162718023</v>
      </c>
      <c r="J227" s="306">
        <f>IF(J$8=0,0,J$8/NFM_fec!J$8)</f>
        <v>0.53506965162718023</v>
      </c>
      <c r="K227" s="306">
        <f>IF(K$8=0,0,K$8/NFM_fec!K$8)</f>
        <v>0.53506965162718023</v>
      </c>
      <c r="L227" s="306">
        <f>IF(L$8=0,0,L$8/NFM_fec!L$8)</f>
        <v>0.53506965162718012</v>
      </c>
      <c r="M227" s="306">
        <f>IF(M$8=0,0,M$8/NFM_fec!M$8)</f>
        <v>0.53506965162718001</v>
      </c>
      <c r="N227" s="306">
        <f>IF(N$8=0,0,N$8/NFM_fec!N$8)</f>
        <v>0.53506965162718034</v>
      </c>
      <c r="O227" s="306">
        <f>IF(O$8=0,0,O$8/NFM_fec!O$8)</f>
        <v>0.53506965162718001</v>
      </c>
      <c r="P227" s="306">
        <f>IF(P$8=0,0,P$8/NFM_fec!P$8)</f>
        <v>0.53506965162718023</v>
      </c>
      <c r="Q227" s="306">
        <f>IF(Q$8=0,0,Q$8/NFM_fec!Q$8)</f>
        <v>0.55817868838019502</v>
      </c>
      <c r="R227" s="306">
        <f>IF(R$8=0,0,R$8/NFM_fec!R$8)</f>
        <v>0.57050874245795868</v>
      </c>
      <c r="S227" s="306">
        <f>IF(S$8=0,0,S$8/NFM_fec!S$8)</f>
        <v>0.58629693956082884</v>
      </c>
      <c r="T227" s="306">
        <f>IF(T$8=0,0,T$8/NFM_fec!T$8)</f>
        <v>0.58629693956082907</v>
      </c>
      <c r="U227" s="306">
        <f>IF(U$8=0,0,U$8/NFM_fec!U$8)</f>
        <v>0.58629693956082896</v>
      </c>
      <c r="V227" s="306">
        <f>IF(V$8=0,0,V$8/NFM_fec!V$8)</f>
        <v>0.58629693956082918</v>
      </c>
      <c r="W227" s="306">
        <f>IF(W$8=0,0,W$8/NFM_fec!W$8)</f>
        <v>0.60428324752047879</v>
      </c>
      <c r="X227" s="306">
        <f>IF(X$8=0,0,X$8/NFM_fec!X$8)</f>
        <v>0.6204709246841642</v>
      </c>
      <c r="Y227" s="306">
        <f>IF(Y$8=0,0,Y$8/NFM_fec!Y$8)</f>
        <v>0.6350398341314808</v>
      </c>
      <c r="DA227" s="77"/>
    </row>
    <row r="228" spans="1:105" ht="12" customHeight="1" x14ac:dyDescent="0.25">
      <c r="A228" s="173" t="s">
        <v>94</v>
      </c>
      <c r="B228" s="306">
        <f>IF(B$9=0,0,B$9/NFM_fec!B$9)</f>
        <v>0.37159169668045733</v>
      </c>
      <c r="C228" s="306">
        <f>IF(C$9=0,0,C$9/NFM_fec!C$9)</f>
        <v>0.37159169668045722</v>
      </c>
      <c r="D228" s="306">
        <f>IF(D$9=0,0,D$9/NFM_fec!D$9)</f>
        <v>0.37159169668045738</v>
      </c>
      <c r="E228" s="306">
        <f>IF(E$9=0,0,E$9/NFM_fec!E$9)</f>
        <v>0.37159169668045727</v>
      </c>
      <c r="F228" s="306">
        <f>IF(F$9=0,0,F$9/NFM_fec!F$9)</f>
        <v>0.37159169668045733</v>
      </c>
      <c r="G228" s="306">
        <f>IF(G$9=0,0,G$9/NFM_fec!G$9)</f>
        <v>0.37159169668045733</v>
      </c>
      <c r="H228" s="306">
        <f>IF(H$9=0,0,H$9/NFM_fec!H$9)</f>
        <v>0.37159169668045738</v>
      </c>
      <c r="I228" s="306">
        <f>IF(I$9=0,0,I$9/NFM_fec!I$9)</f>
        <v>0.37159169668045733</v>
      </c>
      <c r="J228" s="306">
        <f>IF(J$9=0,0,J$9/NFM_fec!J$9)</f>
        <v>0.37159169668045727</v>
      </c>
      <c r="K228" s="306">
        <f>IF(K$9=0,0,K$9/NFM_fec!K$9)</f>
        <v>0.37159169668045722</v>
      </c>
      <c r="L228" s="306">
        <f>IF(L$9=0,0,L$9/NFM_fec!L$9)</f>
        <v>0.37159169668045738</v>
      </c>
      <c r="M228" s="306">
        <f>IF(M$9=0,0,M$9/NFM_fec!M$9)</f>
        <v>0.37159169668045727</v>
      </c>
      <c r="N228" s="306">
        <f>IF(N$9=0,0,N$9/NFM_fec!N$9)</f>
        <v>0.37159169668045727</v>
      </c>
      <c r="O228" s="306">
        <f>IF(O$9=0,0,O$9/NFM_fec!O$9)</f>
        <v>0.37159169668045716</v>
      </c>
      <c r="P228" s="306">
        <f>IF(P$9=0,0,P$9/NFM_fec!P$9)</f>
        <v>0.37159169668045733</v>
      </c>
      <c r="Q228" s="306">
        <f>IF(Q$9=0,0,Q$9/NFM_fec!Q$9)</f>
        <v>0.39620320632331296</v>
      </c>
      <c r="R228" s="306">
        <f>IF(R$9=0,0,R$9/NFM_fec!R$9)</f>
        <v>0.39620320632331307</v>
      </c>
      <c r="S228" s="306">
        <f>IF(S$9=0,0,S$9/NFM_fec!S$9)</f>
        <v>0.40716769091170241</v>
      </c>
      <c r="T228" s="306">
        <f>IF(T$9=0,0,T$9/NFM_fec!T$9)</f>
        <v>0.40716769091170246</v>
      </c>
      <c r="U228" s="306">
        <f>IF(U$9=0,0,U$9/NFM_fec!U$9)</f>
        <v>0.40716769091170241</v>
      </c>
      <c r="V228" s="306">
        <f>IF(V$9=0,0,V$9/NFM_fec!V$9)</f>
        <v>0.40716769091170241</v>
      </c>
      <c r="W228" s="306">
        <f>IF(W$9=0,0,W$9/NFM_fec!W$9)</f>
        <v>0.43094204533130093</v>
      </c>
      <c r="X228" s="306">
        <f>IF(X$9=0,0,X$9/NFM_fec!X$9)</f>
        <v>0.43094204533130087</v>
      </c>
      <c r="Y228" s="306">
        <f>IF(Y$9=0,0,Y$9/NFM_fec!Y$9)</f>
        <v>0.44189518290603613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0.58753401673723094</v>
      </c>
      <c r="C229" s="307">
        <f>IF(C$10=0,0,C$10/NFM_fec!C$10)</f>
        <v>0.54084637708174621</v>
      </c>
      <c r="D229" s="307">
        <f>IF(D$10=0,0,D$10/NFM_fec!D$10)</f>
        <v>0.5808612555220134</v>
      </c>
      <c r="E229" s="307">
        <f>IF(E$10=0,0,E$10/NFM_fec!E$10)</f>
        <v>0.58159521618498822</v>
      </c>
      <c r="F229" s="307">
        <f>IF(F$10=0,0,F$10/NFM_fec!F$10)</f>
        <v>0.58149701979863511</v>
      </c>
      <c r="G229" s="307">
        <f>IF(G$10=0,0,G$10/NFM_fec!G$10)</f>
        <v>0.58131431018523294</v>
      </c>
      <c r="H229" s="307">
        <f>IF(H$10=0,0,H$10/NFM_fec!H$10)</f>
        <v>0.5418294388227366</v>
      </c>
      <c r="I229" s="307">
        <f>IF(I$10=0,0,I$10/NFM_fec!I$10)</f>
        <v>0.58349407884000193</v>
      </c>
      <c r="J229" s="307">
        <f>IF(J$10=0,0,J$10/NFM_fec!J$10)</f>
        <v>0.58258949513972602</v>
      </c>
      <c r="K229" s="307">
        <f>IF(K$10=0,0,K$10/NFM_fec!K$10)</f>
        <v>0.58453363994317464</v>
      </c>
      <c r="L229" s="307">
        <f>IF(L$10=0,0,L$10/NFM_fec!L$10)</f>
        <v>0.58333496486034364</v>
      </c>
      <c r="M229" s="307">
        <f>IF(M$10=0,0,M$10/NFM_fec!M$10)</f>
        <v>0.58328129825503361</v>
      </c>
      <c r="N229" s="307">
        <f>IF(N$10=0,0,N$10/NFM_fec!N$10)</f>
        <v>0.59034793404854558</v>
      </c>
      <c r="O229" s="307">
        <f>IF(O$10=0,0,O$10/NFM_fec!O$10)</f>
        <v>0.58624544891300701</v>
      </c>
      <c r="P229" s="307">
        <f>IF(P$10=0,0,P$10/NFM_fec!P$10)</f>
        <v>0.58435969643615859</v>
      </c>
      <c r="Q229" s="307">
        <f>IF(Q$10=0,0,Q$10/NFM_fec!Q$10)</f>
        <v>0.64336425805876174</v>
      </c>
      <c r="R229" s="307">
        <f>IF(R$10=0,0,R$10/NFM_fec!R$10)</f>
        <v>0.64364258209734415</v>
      </c>
      <c r="S229" s="307">
        <f>IF(S$10=0,0,S$10/NFM_fec!S$10)</f>
        <v>0.67783177783859039</v>
      </c>
      <c r="T229" s="307">
        <f>IF(T$10=0,0,T$10/NFM_fec!T$10)</f>
        <v>0.67182195186994742</v>
      </c>
      <c r="U229" s="307">
        <f>IF(U$10=0,0,U$10/NFM_fec!U$10)</f>
        <v>0.67661689019484039</v>
      </c>
      <c r="V229" s="307">
        <f>IF(V$10=0,0,V$10/NFM_fec!V$10)</f>
        <v>0.69584904639101319</v>
      </c>
      <c r="W229" s="307">
        <f>IF(W$10=0,0,W$10/NFM_fec!W$10)</f>
        <v>0.74075091193715303</v>
      </c>
      <c r="X229" s="307">
        <f>IF(X$10=0,0,X$10/NFM_fec!X$10)</f>
        <v>0.81243680980394162</v>
      </c>
      <c r="Y229" s="307">
        <f>IF(Y$10=0,0,Y$10/NFM_fec!Y$10)</f>
        <v>0.865066020852573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0.41473619551052809</v>
      </c>
      <c r="C230" s="308">
        <f>IF(C$16=0,0,C$16/NFM_fec!C$16)</f>
        <v>0.41605967405382827</v>
      </c>
      <c r="D230" s="308">
        <f>IF(D$16=0,0,D$16/NFM_fec!D$16)</f>
        <v>0.41443386607433702</v>
      </c>
      <c r="E230" s="308">
        <f>IF(E$16=0,0,E$16/NFM_fec!E$16)</f>
        <v>0.41359609948746134</v>
      </c>
      <c r="F230" s="308">
        <f>IF(F$16=0,0,F$16/NFM_fec!F$16)</f>
        <v>0.41448943238671943</v>
      </c>
      <c r="G230" s="308">
        <f>IF(G$16=0,0,G$16/NFM_fec!G$16)</f>
        <v>0.41624847808739307</v>
      </c>
      <c r="H230" s="308">
        <f>IF(H$16=0,0,H$16/NFM_fec!H$16)</f>
        <v>0.41658100901728667</v>
      </c>
      <c r="I230" s="308">
        <f>IF(I$16=0,0,I$16/NFM_fec!I$16)</f>
        <v>0.41653384816830308</v>
      </c>
      <c r="J230" s="308">
        <f>IF(J$16=0,0,J$16/NFM_fec!J$16)</f>
        <v>0.41656098070887282</v>
      </c>
      <c r="K230" s="308">
        <f>IF(K$16=0,0,K$16/NFM_fec!K$16)</f>
        <v>0.41741856775216629</v>
      </c>
      <c r="L230" s="308">
        <f>IF(L$16=0,0,L$16/NFM_fec!L$16)</f>
        <v>0.4171777082895522</v>
      </c>
      <c r="M230" s="308">
        <f>IF(M$16=0,0,M$16/NFM_fec!M$16)</f>
        <v>0.41668756163476262</v>
      </c>
      <c r="N230" s="308">
        <f>IF(N$16=0,0,N$16/NFM_fec!N$16)</f>
        <v>0.41805521552318581</v>
      </c>
      <c r="O230" s="308">
        <f>IF(O$16=0,0,O$16/NFM_fec!O$16)</f>
        <v>0.41732990057360919</v>
      </c>
      <c r="P230" s="308">
        <f>IF(P$16=0,0,P$16/NFM_fec!P$16)</f>
        <v>0.41348099987952774</v>
      </c>
      <c r="Q230" s="308">
        <f>IF(Q$16=0,0,Q$16/NFM_fec!Q$16)</f>
        <v>0.43450113991767009</v>
      </c>
      <c r="R230" s="308">
        <f>IF(R$16=0,0,R$16/NFM_fec!R$16)</f>
        <v>0.43735409973810147</v>
      </c>
      <c r="S230" s="308">
        <f>IF(S$16=0,0,S$16/NFM_fec!S$16)</f>
        <v>0.44961566456843416</v>
      </c>
      <c r="T230" s="308">
        <f>IF(T$16=0,0,T$16/NFM_fec!T$16)</f>
        <v>0.44962155940968546</v>
      </c>
      <c r="U230" s="308">
        <f>IF(U$16=0,0,U$16/NFM_fec!U$16)</f>
        <v>0.44827044722028037</v>
      </c>
      <c r="V230" s="308">
        <f>IF(V$16=0,0,V$16/NFM_fec!V$16)</f>
        <v>0.4476305148791147</v>
      </c>
      <c r="W230" s="308">
        <f>IF(W$16=0,0,W$16/NFM_fec!W$16)</f>
        <v>0.46885433126421699</v>
      </c>
      <c r="X230" s="308">
        <f>IF(X$16=0,0,X$16/NFM_fec!X$16)</f>
        <v>0.47375591547485091</v>
      </c>
      <c r="Y230" s="308">
        <f>IF(Y$16=0,0,Y$16/NFM_fec!Y$16)</f>
        <v>0.48561859530748125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0.33642434254439257</v>
      </c>
      <c r="C231" s="309">
        <f>IF(C$27=0,0,C$27/NFM_fec!C$27)</f>
        <v>0.31012914796203983</v>
      </c>
      <c r="D231" s="309">
        <f>IF(D$27=0,0,D$27/NFM_fec!D$27)</f>
        <v>0.3330288512804695</v>
      </c>
      <c r="E231" s="309">
        <f>IF(E$27=0,0,E$27/NFM_fec!E$27)</f>
        <v>0.33347932507168465</v>
      </c>
      <c r="F231" s="309">
        <f>IF(F$27=0,0,F$27/NFM_fec!F$27)</f>
        <v>0.33335299203390728</v>
      </c>
      <c r="G231" s="309">
        <f>IF(G$27=0,0,G$27/NFM_fec!G$27)</f>
        <v>0.3332500610002207</v>
      </c>
      <c r="H231" s="309">
        <f>IF(H$27=0,0,H$27/NFM_fec!H$27)</f>
        <v>0.31111956533022567</v>
      </c>
      <c r="I231" s="309">
        <f>IF(I$27=0,0,I$27/NFM_fec!I$27)</f>
        <v>0.33451831621714107</v>
      </c>
      <c r="J231" s="309">
        <f>IF(J$27=0,0,J$27/NFM_fec!J$27)</f>
        <v>0.334008998273846</v>
      </c>
      <c r="K231" s="309">
        <f>IF(K$27=0,0,K$27/NFM_fec!K$27)</f>
        <v>0.33506369813508013</v>
      </c>
      <c r="L231" s="309">
        <f>IF(L$27=0,0,L$27/NFM_fec!L$27)</f>
        <v>0.33438841420758253</v>
      </c>
      <c r="M231" s="309">
        <f>IF(M$27=0,0,M$27/NFM_fec!M$27)</f>
        <v>0.33440455641674899</v>
      </c>
      <c r="N231" s="309">
        <f>IF(N$27=0,0,N$27/NFM_fec!N$27)</f>
        <v>0.33838943109755953</v>
      </c>
      <c r="O231" s="309">
        <f>IF(O$27=0,0,O$27/NFM_fec!O$27)</f>
        <v>0.33602806045547123</v>
      </c>
      <c r="P231" s="309">
        <f>IF(P$27=0,0,P$27/NFM_fec!P$27)</f>
        <v>0.33501769159763928</v>
      </c>
      <c r="Q231" s="309">
        <f>IF(Q$27=0,0,Q$27/NFM_fec!Q$27)</f>
        <v>0.36863066814987627</v>
      </c>
      <c r="R231" s="309">
        <f>IF(R$27=0,0,R$27/NFM_fec!R$27)</f>
        <v>0.36878585366307315</v>
      </c>
      <c r="S231" s="309">
        <f>IF(S$27=0,0,S$27/NFM_fec!S$27)</f>
        <v>0.3772436119087183</v>
      </c>
      <c r="T231" s="309">
        <f>IF(T$27=0,0,T$27/NFM_fec!T$27)</f>
        <v>0.37859803495026684</v>
      </c>
      <c r="U231" s="309">
        <f>IF(U$27=0,0,U$27/NFM_fec!U$27)</f>
        <v>0.38001940749960977</v>
      </c>
      <c r="V231" s="309">
        <f>IF(V$27=0,0,V$27/NFM_fec!V$27)</f>
        <v>0.38167654665647743</v>
      </c>
      <c r="W231" s="309">
        <f>IF(W$27=0,0,W$27/NFM_fec!W$27)</f>
        <v>0.40413502681120977</v>
      </c>
      <c r="X231" s="309">
        <f>IF(X$27=0,0,X$27/NFM_fec!X$27)</f>
        <v>0.40805206508973496</v>
      </c>
      <c r="Y231" s="309">
        <f>IF(Y$27=0,0,Y$27/NFM_fec!Y$27)</f>
        <v>0.42516708697607519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0.58053772966301531</v>
      </c>
      <c r="C233" s="304">
        <f>IF(C$34=0,0,C$34/NFM_fec!C$34)</f>
        <v>0.56405966563401877</v>
      </c>
      <c r="D233" s="304">
        <f>IF(D$34=0,0,D$34/NFM_fec!D$34)</f>
        <v>0.57927951457866667</v>
      </c>
      <c r="E233" s="304">
        <f>IF(E$34=0,0,E$34/NFM_fec!E$34)</f>
        <v>0.57938048220073934</v>
      </c>
      <c r="F233" s="304">
        <f>IF(F$34=0,0,F$34/NFM_fec!F$34)</f>
        <v>0.57932144895201554</v>
      </c>
      <c r="G233" s="304">
        <f>IF(G$34=0,0,G$34/NFM_fec!G$34)</f>
        <v>0.57946879080839997</v>
      </c>
      <c r="H233" s="304">
        <f>IF(H$34=0,0,H$34/NFM_fec!H$34)</f>
        <v>0.56531230660127496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0.48924980431911874</v>
      </c>
      <c r="C234" s="305">
        <f>IF(C$35=0,0,C$35/NFM_fec!C$35)</f>
        <v>0.48924980431911858</v>
      </c>
      <c r="D234" s="305">
        <f>IF(D$35=0,0,D$35/NFM_fec!D$35)</f>
        <v>0.48924980431911869</v>
      </c>
      <c r="E234" s="305">
        <f>IF(E$35=0,0,E$35/NFM_fec!E$35)</f>
        <v>0.48924980431911869</v>
      </c>
      <c r="F234" s="305">
        <f>IF(F$35=0,0,F$35/NFM_fec!F$35)</f>
        <v>0.48924980431911846</v>
      </c>
      <c r="G234" s="305">
        <f>IF(G$35=0,0,G$35/NFM_fec!G$35)</f>
        <v>0.48924980431911858</v>
      </c>
      <c r="H234" s="305">
        <f>IF(H$35=0,0,H$35/NFM_fec!H$35)</f>
        <v>0.48924980431911869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0.12695131755803404</v>
      </c>
      <c r="C235" s="306">
        <f>IF(C$36=0,0,C$36/NFM_fec!C$36)</f>
        <v>0.12695131755803402</v>
      </c>
      <c r="D235" s="306">
        <f>IF(D$36=0,0,D$36/NFM_fec!D$36)</f>
        <v>0.12695131755803402</v>
      </c>
      <c r="E235" s="306">
        <f>IF(E$36=0,0,E$36/NFM_fec!E$36)</f>
        <v>0.12695131755803404</v>
      </c>
      <c r="F235" s="306">
        <f>IF(F$36=0,0,F$36/NFM_fec!F$36)</f>
        <v>0.12695131755803404</v>
      </c>
      <c r="G235" s="306">
        <f>IF(G$36=0,0,G$36/NFM_fec!G$36)</f>
        <v>0.12695131755803404</v>
      </c>
      <c r="H235" s="306">
        <f>IF(H$36=0,0,H$36/NFM_fec!H$36)</f>
        <v>0.12695131755803407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0.69562576037150625</v>
      </c>
      <c r="C236" s="306">
        <f>IF(C$37=0,0,C$37/NFM_fec!C$37)</f>
        <v>0.69562576037150647</v>
      </c>
      <c r="D236" s="306">
        <f>IF(D$37=0,0,D$37/NFM_fec!D$37)</f>
        <v>0.69562576037150625</v>
      </c>
      <c r="E236" s="306">
        <f>IF(E$37=0,0,E$37/NFM_fec!E$37)</f>
        <v>0.69562576037150636</v>
      </c>
      <c r="F236" s="306">
        <f>IF(F$37=0,0,F$37/NFM_fec!F$37)</f>
        <v>0.69562576037150636</v>
      </c>
      <c r="G236" s="306">
        <f>IF(G$37=0,0,G$37/NFM_fec!G$37)</f>
        <v>0.69562576037150636</v>
      </c>
      <c r="H236" s="306">
        <f>IF(H$37=0,0,H$37/NFM_fec!H$37)</f>
        <v>0.69562576037150625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0.4852981605857617</v>
      </c>
      <c r="C237" s="306">
        <f>IF(C$38=0,0,C$38/NFM_fec!C$38)</f>
        <v>0.48529816058576175</v>
      </c>
      <c r="D237" s="306">
        <f>IF(D$38=0,0,D$38/NFM_fec!D$38)</f>
        <v>0.48529816058576147</v>
      </c>
      <c r="E237" s="306">
        <f>IF(E$38=0,0,E$38/NFM_fec!E$38)</f>
        <v>0.48529816058576181</v>
      </c>
      <c r="F237" s="306">
        <f>IF(F$38=0,0,F$38/NFM_fec!F$38)</f>
        <v>0.48529816058576142</v>
      </c>
      <c r="G237" s="306">
        <f>IF(G$38=0,0,G$38/NFM_fec!G$38)</f>
        <v>0.4852981605857617</v>
      </c>
      <c r="H237" s="306">
        <f>IF(H$38=0,0,H$38/NFM_fec!H$38)</f>
        <v>0.48529816058576186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0.7631778845816245</v>
      </c>
      <c r="C238" s="307">
        <f>IF(C$39=0,0,C$39/NFM_fec!C$39)</f>
        <v>0.70253292947544643</v>
      </c>
      <c r="D238" s="307">
        <f>IF(D$39=0,0,D$39/NFM_fec!D$39)</f>
        <v>0.75451029488728094</v>
      </c>
      <c r="E238" s="307">
        <f>IF(E$39=0,0,E$39/NFM_fec!E$39)</f>
        <v>0.75546367380693247</v>
      </c>
      <c r="F238" s="307">
        <f>IF(F$39=0,0,F$39/NFM_fec!F$39)</f>
        <v>0.7553361215150205</v>
      </c>
      <c r="G238" s="307">
        <f>IF(G$39=0,0,G$39/NFM_fec!G$39)</f>
        <v>0.75509879068433361</v>
      </c>
      <c r="H238" s="307">
        <f>IF(H$39=0,0,H$39/NFM_fec!H$39)</f>
        <v>0.70380987848355403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0.59180193391786762</v>
      </c>
      <c r="C239" s="308">
        <f>IF(C$45=0,0,C$45/NFM_fec!C$45)</f>
        <v>0.59180193391786751</v>
      </c>
      <c r="D239" s="308">
        <f>IF(D$45=0,0,D$45/NFM_fec!D$45)</f>
        <v>0.59180193391786762</v>
      </c>
      <c r="E239" s="308">
        <f>IF(E$45=0,0,E$45/NFM_fec!E$45)</f>
        <v>0.59180193391786762</v>
      </c>
      <c r="F239" s="308">
        <f>IF(F$45=0,0,F$45/NFM_fec!F$45)</f>
        <v>0.59180193391786762</v>
      </c>
      <c r="G239" s="308">
        <f>IF(G$45=0,0,G$45/NFM_fec!G$45)</f>
        <v>0.59180193391786751</v>
      </c>
      <c r="H239" s="308">
        <f>IF(H$45=0,0,H$45/NFM_fec!H$45)</f>
        <v>0.59180193391786773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0.48260102714025183</v>
      </c>
      <c r="C240" s="308">
        <f>IF(C$46=0,0,C$46/NFM_fec!C$46)</f>
        <v>0.44488054645707492</v>
      </c>
      <c r="D240" s="308">
        <f>IF(D$46=0,0,D$46/NFM_fec!D$46)</f>
        <v>0.47773019181596527</v>
      </c>
      <c r="E240" s="308">
        <f>IF(E$46=0,0,E$46/NFM_fec!E$46)</f>
        <v>0.47837639688155614</v>
      </c>
      <c r="F240" s="308">
        <f>IF(F$46=0,0,F$46/NFM_fec!F$46)</f>
        <v>0.47819517202329509</v>
      </c>
      <c r="G240" s="308">
        <f>IF(G$46=0,0,G$46/NFM_fec!G$46)</f>
        <v>0.47804751736131101</v>
      </c>
      <c r="H240" s="308">
        <f>IF(H$46=0,0,H$46/NFM_fec!H$46)</f>
        <v>0.44630130107776933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0.5543964302183273</v>
      </c>
      <c r="C241" s="309">
        <f>IF(C$53=0,0,C$53/NFM_fec!C$53)</f>
        <v>0.55530859855666814</v>
      </c>
      <c r="D241" s="309">
        <f>IF(D$53=0,0,D$53/NFM_fec!D$53)</f>
        <v>0.55278620376787635</v>
      </c>
      <c r="E241" s="309">
        <f>IF(E$53=0,0,E$53/NFM_fec!E$53)</f>
        <v>0.55242320649742538</v>
      </c>
      <c r="F241" s="309">
        <f>IF(F$53=0,0,F$53/NFM_fec!F$53)</f>
        <v>0.55346788102652078</v>
      </c>
      <c r="G241" s="309">
        <f>IF(G$53=0,0,G$53/NFM_fec!G$53)</f>
        <v>0.55594858813825876</v>
      </c>
      <c r="H241" s="309">
        <f>IF(H$53=0,0,H$53/NFM_fec!H$53)</f>
        <v>0.55662848452453084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0.30988120446738049</v>
      </c>
      <c r="C243" s="304">
        <f>IF(C$72=0,0,C$72/NFM_fec!C$72)</f>
        <v>0.29399898501937877</v>
      </c>
      <c r="D243" s="304">
        <f>IF(D$72=0,0,D$72/NFM_fec!D$72)</f>
        <v>0.30769085041688016</v>
      </c>
      <c r="E243" s="304">
        <f>IF(E$72=0,0,E$72/NFM_fec!E$72)</f>
        <v>0.30789019010774793</v>
      </c>
      <c r="F243" s="304">
        <f>IF(F$72=0,0,F$72/NFM_fec!F$72)</f>
        <v>0.30802677433470177</v>
      </c>
      <c r="G243" s="304">
        <f>IF(G$72=0,0,G$72/NFM_fec!G$72)</f>
        <v>0.3084869873786798</v>
      </c>
      <c r="H243" s="304">
        <f>IF(H$72=0,0,H$72/NFM_fec!H$72)</f>
        <v>0.29508619009870635</v>
      </c>
      <c r="I243" s="304">
        <f>IF(I$72=0,0,I$72/NFM_fec!I$72)</f>
        <v>0.32358632751600591</v>
      </c>
      <c r="J243" s="304">
        <f>IF(J$72=0,0,J$72/NFM_fec!J$72)</f>
        <v>0.33478510541303091</v>
      </c>
      <c r="K243" s="304">
        <f>IF(K$72=0,0,K$72/NFM_fec!K$72)</f>
        <v>0.33642501660503904</v>
      </c>
      <c r="L243" s="304">
        <f>IF(L$72=0,0,L$72/NFM_fec!L$72)</f>
        <v>0.33965600139581476</v>
      </c>
      <c r="M243" s="304">
        <f>IF(M$72=0,0,M$72/NFM_fec!M$72)</f>
        <v>0.33928283771296225</v>
      </c>
      <c r="N243" s="304">
        <f>IF(N$72=0,0,N$72/NFM_fec!N$72)</f>
        <v>0.3438597093001946</v>
      </c>
      <c r="O243" s="304">
        <f>IF(O$72=0,0,O$72/NFM_fec!O$72)</f>
        <v>0.34683331878728479</v>
      </c>
      <c r="P243" s="304">
        <f>IF(P$72=0,0,P$72/NFM_fec!P$72)</f>
        <v>0.34298562865718629</v>
      </c>
      <c r="Q243" s="304">
        <f>IF(Q$72=0,0,Q$72/NFM_fec!Q$72)</f>
        <v>0.34941013879631749</v>
      </c>
      <c r="R243" s="304">
        <f>IF(R$72=0,0,R$72/NFM_fec!R$72)</f>
        <v>0.34939031235478357</v>
      </c>
      <c r="S243" s="304">
        <f>IF(S$72=0,0,S$72/NFM_fec!S$72)</f>
        <v>0.34828730070920322</v>
      </c>
      <c r="T243" s="304">
        <f>IF(T$72=0,0,T$72/NFM_fec!T$72)</f>
        <v>0.34920704631003413</v>
      </c>
      <c r="U243" s="304">
        <f>IF(U$72=0,0,U$72/NFM_fec!U$72)</f>
        <v>0.34979834150459688</v>
      </c>
      <c r="V243" s="304">
        <f>IF(V$72=0,0,V$72/NFM_fec!V$72)</f>
        <v>0.35088277875947027</v>
      </c>
      <c r="W243" s="304">
        <f>IF(W$72=0,0,W$72/NFM_fec!W$72)</f>
        <v>0.35102219765359105</v>
      </c>
      <c r="X243" s="304">
        <f>IF(X$72=0,0,X$72/NFM_fec!X$72)</f>
        <v>0.35417569376501418</v>
      </c>
      <c r="Y243" s="304">
        <f>IF(Y$72=0,0,Y$72/NFM_fec!Y$72)</f>
        <v>0.35926688087839787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0.27552105263553917</v>
      </c>
      <c r="C244" s="305">
        <f>IF(C$73=0,0,C$73/NFM_fec!C$73)</f>
        <v>0.27552105263553917</v>
      </c>
      <c r="D244" s="305">
        <f>IF(D$73=0,0,D$73/NFM_fec!D$73)</f>
        <v>0.27552105263553911</v>
      </c>
      <c r="E244" s="305">
        <f>IF(E$73=0,0,E$73/NFM_fec!E$73)</f>
        <v>0.27552105263553922</v>
      </c>
      <c r="F244" s="305">
        <f>IF(F$73=0,0,F$73/NFM_fec!F$73)</f>
        <v>0.27552105263553922</v>
      </c>
      <c r="G244" s="305">
        <f>IF(G$73=0,0,G$73/NFM_fec!G$73)</f>
        <v>0.27552105263553917</v>
      </c>
      <c r="H244" s="305">
        <f>IF(H$73=0,0,H$73/NFM_fec!H$73)</f>
        <v>0.27552105263553917</v>
      </c>
      <c r="I244" s="305">
        <f>IF(I$73=0,0,I$73/NFM_fec!I$73)</f>
        <v>0.28868898824556843</v>
      </c>
      <c r="J244" s="305">
        <f>IF(J$73=0,0,J$73/NFM_fec!J$73)</f>
        <v>0.29895097915332047</v>
      </c>
      <c r="K244" s="305">
        <f>IF(K$73=0,0,K$73/NFM_fec!K$73)</f>
        <v>0.29895097915332042</v>
      </c>
      <c r="L244" s="305">
        <f>IF(L$73=0,0,L$73/NFM_fec!L$73)</f>
        <v>0.30244000880913707</v>
      </c>
      <c r="M244" s="305">
        <f>IF(M$73=0,0,M$73/NFM_fec!M$73)</f>
        <v>0.30244000880913707</v>
      </c>
      <c r="N244" s="305">
        <f>IF(N$73=0,0,N$73/NFM_fec!N$73)</f>
        <v>0.30244000880913718</v>
      </c>
      <c r="O244" s="305">
        <f>IF(O$73=0,0,O$73/NFM_fec!O$73)</f>
        <v>0.30719505927982793</v>
      </c>
      <c r="P244" s="305">
        <f>IF(P$73=0,0,P$73/NFM_fec!P$73)</f>
        <v>0.30719505927982788</v>
      </c>
      <c r="Q244" s="305">
        <f>IF(Q$73=0,0,Q$73/NFM_fec!Q$73)</f>
        <v>0.30719505927982793</v>
      </c>
      <c r="R244" s="305">
        <f>IF(R$73=0,0,R$73/NFM_fec!R$73)</f>
        <v>0.30719505927982788</v>
      </c>
      <c r="S244" s="305">
        <f>IF(S$73=0,0,S$73/NFM_fec!S$73)</f>
        <v>0.30719505927982788</v>
      </c>
      <c r="T244" s="305">
        <f>IF(T$73=0,0,T$73/NFM_fec!T$73)</f>
        <v>0.30719505927982788</v>
      </c>
      <c r="U244" s="305">
        <f>IF(U$73=0,0,U$73/NFM_fec!U$73)</f>
        <v>0.30719505927982788</v>
      </c>
      <c r="V244" s="305">
        <f>IF(V$73=0,0,V$73/NFM_fec!V$73)</f>
        <v>0.30719505927982788</v>
      </c>
      <c r="W244" s="305">
        <f>IF(W$73=0,0,W$73/NFM_fec!W$73)</f>
        <v>0.30719505927982804</v>
      </c>
      <c r="X244" s="305">
        <f>IF(X$73=0,0,X$73/NFM_fec!X$73)</f>
        <v>0.30719505927982799</v>
      </c>
      <c r="Y244" s="305">
        <f>IF(Y$73=0,0,Y$73/NFM_fec!Y$73)</f>
        <v>0.30719505927982793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7.1510039273091311E-2</v>
      </c>
      <c r="C245" s="306">
        <f>IF(C$74=0,0,C$74/NFM_fec!C$74)</f>
        <v>7.1510039273091283E-2</v>
      </c>
      <c r="D245" s="306">
        <f>IF(D$74=0,0,D$74/NFM_fec!D$74)</f>
        <v>7.1510039273091353E-2</v>
      </c>
      <c r="E245" s="306">
        <f>IF(E$74=0,0,E$74/NFM_fec!E$74)</f>
        <v>7.1510039273091297E-2</v>
      </c>
      <c r="F245" s="306">
        <f>IF(F$74=0,0,F$74/NFM_fec!F$74)</f>
        <v>7.1510039273091325E-2</v>
      </c>
      <c r="G245" s="306">
        <f>IF(G$74=0,0,G$74/NFM_fec!G$74)</f>
        <v>7.1510039273091353E-2</v>
      </c>
      <c r="H245" s="306">
        <f>IF(H$74=0,0,H$74/NFM_fec!H$74)</f>
        <v>7.1510039273091297E-2</v>
      </c>
      <c r="I245" s="306">
        <f>IF(I$74=0,0,I$74/NFM_fec!I$74)</f>
        <v>7.492770766398682E-2</v>
      </c>
      <c r="J245" s="306">
        <f>IF(J$74=0,0,J$74/NFM_fec!J$74)</f>
        <v>7.7591153400034349E-2</v>
      </c>
      <c r="K245" s="306">
        <f>IF(K$74=0,0,K$74/NFM_fec!K$74)</f>
        <v>7.7591153400034349E-2</v>
      </c>
      <c r="L245" s="306">
        <f>IF(L$74=0,0,L$74/NFM_fec!L$74)</f>
        <v>7.8496712686069975E-2</v>
      </c>
      <c r="M245" s="306">
        <f>IF(M$74=0,0,M$74/NFM_fec!M$74)</f>
        <v>7.8496712686069975E-2</v>
      </c>
      <c r="N245" s="306">
        <f>IF(N$74=0,0,N$74/NFM_fec!N$74)</f>
        <v>7.8496712686069975E-2</v>
      </c>
      <c r="O245" s="306">
        <f>IF(O$74=0,0,O$74/NFM_fec!O$74)</f>
        <v>7.9730861012130672E-2</v>
      </c>
      <c r="P245" s="306">
        <f>IF(P$74=0,0,P$74/NFM_fec!P$74)</f>
        <v>7.9730861012130699E-2</v>
      </c>
      <c r="Q245" s="306">
        <f>IF(Q$74=0,0,Q$74/NFM_fec!Q$74)</f>
        <v>7.9730861012130685E-2</v>
      </c>
      <c r="R245" s="306">
        <f>IF(R$74=0,0,R$74/NFM_fec!R$74)</f>
        <v>7.9730861012130699E-2</v>
      </c>
      <c r="S245" s="306">
        <f>IF(S$74=0,0,S$74/NFM_fec!S$74)</f>
        <v>7.9730861012130713E-2</v>
      </c>
      <c r="T245" s="306">
        <f>IF(T$74=0,0,T$74/NFM_fec!T$74)</f>
        <v>7.9730861012130713E-2</v>
      </c>
      <c r="U245" s="306">
        <f>IF(U$74=0,0,U$74/NFM_fec!U$74)</f>
        <v>7.9730861012130699E-2</v>
      </c>
      <c r="V245" s="306">
        <f>IF(V$74=0,0,V$74/NFM_fec!V$74)</f>
        <v>7.9730861012130685E-2</v>
      </c>
      <c r="W245" s="306">
        <f>IF(W$74=0,0,W$74/NFM_fec!W$74)</f>
        <v>7.9730861012130685E-2</v>
      </c>
      <c r="X245" s="306">
        <f>IF(X$74=0,0,X$74/NFM_fec!X$74)</f>
        <v>7.9730861012130699E-2</v>
      </c>
      <c r="Y245" s="306">
        <f>IF(Y$74=0,0,Y$74/NFM_fec!Y$74)</f>
        <v>7.9730861012130699E-2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0.39329436340535978</v>
      </c>
      <c r="C246" s="306">
        <f>IF(C$75=0,0,C$75/NFM_fec!C$75)</f>
        <v>0.39329436340535978</v>
      </c>
      <c r="D246" s="306">
        <f>IF(D$75=0,0,D$75/NFM_fec!D$75)</f>
        <v>0.39329436340535984</v>
      </c>
      <c r="E246" s="306">
        <f>IF(E$75=0,0,E$75/NFM_fec!E$75)</f>
        <v>0.39329436340536006</v>
      </c>
      <c r="F246" s="306">
        <f>IF(F$75=0,0,F$75/NFM_fec!F$75)</f>
        <v>0.39329436340535967</v>
      </c>
      <c r="G246" s="306">
        <f>IF(G$75=0,0,G$75/NFM_fec!G$75)</f>
        <v>0.39329436340535978</v>
      </c>
      <c r="H246" s="306">
        <f>IF(H$75=0,0,H$75/NFM_fec!H$75)</f>
        <v>0.39329436340535989</v>
      </c>
      <c r="I246" s="306">
        <f>IF(I$75=0,0,I$75/NFM_fec!I$75)</f>
        <v>0.41209102087879051</v>
      </c>
      <c r="J246" s="306">
        <f>IF(J$75=0,0,J$75/NFM_fec!J$75)</f>
        <v>0.42673956821384551</v>
      </c>
      <c r="K246" s="306">
        <f>IF(K$75=0,0,K$75/NFM_fec!K$75)</f>
        <v>0.42673956821384557</v>
      </c>
      <c r="L246" s="306">
        <f>IF(L$75=0,0,L$75/NFM_fec!L$75)</f>
        <v>0.43172000685641265</v>
      </c>
      <c r="M246" s="306">
        <f>IF(M$75=0,0,M$75/NFM_fec!M$75)</f>
        <v>0.43172000685641254</v>
      </c>
      <c r="N246" s="306">
        <f>IF(N$75=0,0,N$75/NFM_fec!N$75)</f>
        <v>0.43172000685641276</v>
      </c>
      <c r="O246" s="306">
        <f>IF(O$75=0,0,O$75/NFM_fec!O$75)</f>
        <v>0.43850763535137388</v>
      </c>
      <c r="P246" s="306">
        <f>IF(P$75=0,0,P$75/NFM_fec!P$75)</f>
        <v>0.4385076353513741</v>
      </c>
      <c r="Q246" s="306">
        <f>IF(Q$75=0,0,Q$75/NFM_fec!Q$75)</f>
        <v>0.43850763535137416</v>
      </c>
      <c r="R246" s="306">
        <f>IF(R$75=0,0,R$75/NFM_fec!R$75)</f>
        <v>0.43850763535137388</v>
      </c>
      <c r="S246" s="306">
        <f>IF(S$75=0,0,S$75/NFM_fec!S$75)</f>
        <v>0.43850763535137399</v>
      </c>
      <c r="T246" s="306">
        <f>IF(T$75=0,0,T$75/NFM_fec!T$75)</f>
        <v>0.43850763535137394</v>
      </c>
      <c r="U246" s="306">
        <f>IF(U$75=0,0,U$75/NFM_fec!U$75)</f>
        <v>0.43850763535137399</v>
      </c>
      <c r="V246" s="306">
        <f>IF(V$75=0,0,V$75/NFM_fec!V$75)</f>
        <v>0.4385076353513741</v>
      </c>
      <c r="W246" s="306">
        <f>IF(W$75=0,0,W$75/NFM_fec!W$75)</f>
        <v>0.43850763535137416</v>
      </c>
      <c r="X246" s="306">
        <f>IF(X$75=0,0,X$75/NFM_fec!X$75)</f>
        <v>0.43850763535137433</v>
      </c>
      <c r="Y246" s="306">
        <f>IF(Y$75=0,0,Y$75/NFM_fec!Y$75)</f>
        <v>0.43850763535137394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0.27295595057972127</v>
      </c>
      <c r="C247" s="306">
        <f>IF(C$76=0,0,C$76/NFM_fec!C$76)</f>
        <v>0.27295595057972127</v>
      </c>
      <c r="D247" s="306">
        <f>IF(D$76=0,0,D$76/NFM_fec!D$76)</f>
        <v>0.27295595057972133</v>
      </c>
      <c r="E247" s="306">
        <f>IF(E$76=0,0,E$76/NFM_fec!E$76)</f>
        <v>0.27295595057972122</v>
      </c>
      <c r="F247" s="306">
        <f>IF(F$76=0,0,F$76/NFM_fec!F$76)</f>
        <v>0.27295595057972127</v>
      </c>
      <c r="G247" s="306">
        <f>IF(G$76=0,0,G$76/NFM_fec!G$76)</f>
        <v>0.27295595057972133</v>
      </c>
      <c r="H247" s="306">
        <f>IF(H$76=0,0,H$76/NFM_fec!H$76)</f>
        <v>0.27295595057972122</v>
      </c>
      <c r="I247" s="306">
        <f>IF(I$76=0,0,I$76/NFM_fec!I$76)</f>
        <v>0.28600129265876245</v>
      </c>
      <c r="J247" s="306">
        <f>IF(J$76=0,0,J$76/NFM_fec!J$76)</f>
        <v>0.2961677443918399</v>
      </c>
      <c r="K247" s="306">
        <f>IF(K$76=0,0,K$76/NFM_fec!K$76)</f>
        <v>0.29616774439183985</v>
      </c>
      <c r="L247" s="306">
        <f>IF(L$76=0,0,L$76/NFM_fec!L$76)</f>
        <v>0.29962429116819111</v>
      </c>
      <c r="M247" s="306">
        <f>IF(M$76=0,0,M$76/NFM_fec!M$76)</f>
        <v>0.299624291168191</v>
      </c>
      <c r="N247" s="306">
        <f>IF(N$76=0,0,N$76/NFM_fec!N$76)</f>
        <v>0.29962429116819095</v>
      </c>
      <c r="O247" s="306">
        <f>IF(O$76=0,0,O$76/NFM_fec!O$76)</f>
        <v>0.3043350721007787</v>
      </c>
      <c r="P247" s="306">
        <f>IF(P$76=0,0,P$76/NFM_fec!P$76)</f>
        <v>0.30433507210077865</v>
      </c>
      <c r="Q247" s="306">
        <f>IF(Q$76=0,0,Q$76/NFM_fec!Q$76)</f>
        <v>0.30433507210077876</v>
      </c>
      <c r="R247" s="306">
        <f>IF(R$76=0,0,R$76/NFM_fec!R$76)</f>
        <v>0.30433507210077865</v>
      </c>
      <c r="S247" s="306">
        <f>IF(S$76=0,0,S$76/NFM_fec!S$76)</f>
        <v>0.30433507210077876</v>
      </c>
      <c r="T247" s="306">
        <f>IF(T$76=0,0,T$76/NFM_fec!T$76)</f>
        <v>0.3043350721007787</v>
      </c>
      <c r="U247" s="306">
        <f>IF(U$76=0,0,U$76/NFM_fec!U$76)</f>
        <v>0.3043350721007787</v>
      </c>
      <c r="V247" s="306">
        <f>IF(V$76=0,0,V$76/NFM_fec!V$76)</f>
        <v>0.30433507210077876</v>
      </c>
      <c r="W247" s="306">
        <f>IF(W$76=0,0,W$76/NFM_fec!W$76)</f>
        <v>0.30433507210077876</v>
      </c>
      <c r="X247" s="306">
        <f>IF(X$76=0,0,X$76/NFM_fec!X$76)</f>
        <v>0.30433507210077881</v>
      </c>
      <c r="Y247" s="306">
        <f>IF(Y$76=0,0,Y$76/NFM_fec!Y$76)</f>
        <v>0.30433507210077893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0.4315148795298504</v>
      </c>
      <c r="C248" s="307">
        <f>IF(C$77=0,0,C$77/NFM_fec!C$77)</f>
        <v>0.39722510118927168</v>
      </c>
      <c r="D248" s="307">
        <f>IF(D$77=0,0,D$77/NFM_fec!D$77)</f>
        <v>0.42661406413892844</v>
      </c>
      <c r="E248" s="307">
        <f>IF(E$77=0,0,E$77/NFM_fec!E$77)</f>
        <v>0.42715312219861706</v>
      </c>
      <c r="F248" s="307">
        <f>IF(F$77=0,0,F$77/NFM_fec!F$77)</f>
        <v>0.42708100177559366</v>
      </c>
      <c r="G248" s="307">
        <f>IF(G$77=0,0,G$77/NFM_fec!G$77)</f>
        <v>0.42694681053803091</v>
      </c>
      <c r="H248" s="307">
        <f>IF(H$77=0,0,H$77/NFM_fec!H$77)</f>
        <v>0.39794711175657416</v>
      </c>
      <c r="I248" s="307">
        <f>IF(I$77=0,0,I$77/NFM_fec!I$77)</f>
        <v>0.44902926044887664</v>
      </c>
      <c r="J248" s="307">
        <f>IF(J$77=0,0,J$77/NFM_fec!J$77)</f>
        <v>0.46426997711264228</v>
      </c>
      <c r="K248" s="307">
        <f>IF(K$77=0,0,K$77/NFM_fec!K$77)</f>
        <v>0.46581928081779095</v>
      </c>
      <c r="L248" s="307">
        <f>IF(L$77=0,0,L$77/NFM_fec!L$77)</f>
        <v>0.47028943354358688</v>
      </c>
      <c r="M248" s="307">
        <f>IF(M$77=0,0,M$77/NFM_fec!M$77)</f>
        <v>0.47024616708617961</v>
      </c>
      <c r="N248" s="307">
        <f>IF(N$77=0,0,N$77/NFM_fec!N$77)</f>
        <v>0.4759433468278142</v>
      </c>
      <c r="O248" s="307">
        <f>IF(O$77=0,0,O$77/NFM_fec!O$77)</f>
        <v>0.48006680965823162</v>
      </c>
      <c r="P248" s="307">
        <f>IF(P$77=0,0,P$77/NFM_fec!P$77)</f>
        <v>0.47852259779774836</v>
      </c>
      <c r="Q248" s="307">
        <f>IF(Q$77=0,0,Q$77/NFM_fec!Q$77)</f>
        <v>0.49411398078632773</v>
      </c>
      <c r="R248" s="307">
        <f>IF(R$77=0,0,R$77/NFM_fec!R$77)</f>
        <v>0.49432773807378944</v>
      </c>
      <c r="S248" s="307">
        <f>IF(S$77=0,0,S$77/NFM_fec!S$77)</f>
        <v>0.50656690640753144</v>
      </c>
      <c r="T248" s="307">
        <f>IF(T$77=0,0,T$77/NFM_fec!T$77)</f>
        <v>0.50207555759722522</v>
      </c>
      <c r="U248" s="307">
        <f>IF(U$77=0,0,U$77/NFM_fec!U$77)</f>
        <v>0.50565897925591663</v>
      </c>
      <c r="V248" s="307">
        <f>IF(V$77=0,0,V$77/NFM_fec!V$77)</f>
        <v>0.52003182837034923</v>
      </c>
      <c r="W248" s="307">
        <f>IF(W$77=0,0,W$77/NFM_fec!W$77)</f>
        <v>0.52304797398188008</v>
      </c>
      <c r="X248" s="307">
        <f>IF(X$77=0,0,X$77/NFM_fec!X$77)</f>
        <v>0.57366574986046937</v>
      </c>
      <c r="Y248" s="307">
        <f>IF(Y$77=0,0,Y$77/NFM_fec!Y$77)</f>
        <v>0.59568708482514587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0.2911411046527721</v>
      </c>
      <c r="C249" s="308">
        <f>IF(C$83=0,0,C$83/NFM_fec!C$83)</f>
        <v>0.2683852840130822</v>
      </c>
      <c r="D249" s="308">
        <f>IF(D$83=0,0,D$83/NFM_fec!D$83)</f>
        <v>0.28820265177525189</v>
      </c>
      <c r="E249" s="308">
        <f>IF(E$83=0,0,E$83/NFM_fec!E$83)</f>
        <v>0.28859249109603252</v>
      </c>
      <c r="F249" s="308">
        <f>IF(F$83=0,0,F$83/NFM_fec!F$83)</f>
        <v>0.28848316268092883</v>
      </c>
      <c r="G249" s="308">
        <f>IF(G$83=0,0,G$83/NFM_fec!G$83)</f>
        <v>0.28839408632389751</v>
      </c>
      <c r="H249" s="308">
        <f>IF(H$83=0,0,H$83/NFM_fec!H$83)</f>
        <v>0.26924238966857689</v>
      </c>
      <c r="I249" s="308">
        <f>IF(I$83=0,0,I$83/NFM_fec!I$83)</f>
        <v>0.30332726182029057</v>
      </c>
      <c r="J249" s="308">
        <f>IF(J$83=0,0,J$83/NFM_fec!J$83)</f>
        <v>0.31363135275829013</v>
      </c>
      <c r="K249" s="308">
        <f>IF(K$83=0,0,K$83/NFM_fec!K$83)</f>
        <v>0.31462170614979251</v>
      </c>
      <c r="L249" s="308">
        <f>IF(L$83=0,0,L$83/NFM_fec!L$83)</f>
        <v>0.31765214173377404</v>
      </c>
      <c r="M249" s="308">
        <f>IF(M$83=0,0,M$83/NFM_fec!M$83)</f>
        <v>0.31766747601898299</v>
      </c>
      <c r="N249" s="308">
        <f>IF(N$83=0,0,N$83/NFM_fec!N$83)</f>
        <v>0.32145290614490357</v>
      </c>
      <c r="O249" s="308">
        <f>IF(O$83=0,0,O$83/NFM_fec!O$83)</f>
        <v>0.32422843187141454</v>
      </c>
      <c r="P249" s="308">
        <f>IF(P$83=0,0,P$83/NFM_fec!P$83)</f>
        <v>0.3232535421257709</v>
      </c>
      <c r="Q249" s="308">
        <f>IF(Q$83=0,0,Q$83/NFM_fec!Q$83)</f>
        <v>0.3335915407667655</v>
      </c>
      <c r="R249" s="308">
        <f>IF(R$83=0,0,R$83/NFM_fec!R$83)</f>
        <v>0.33373197556756989</v>
      </c>
      <c r="S249" s="308">
        <f>IF(S$83=0,0,S$83/NFM_fec!S$83)</f>
        <v>0.33219274005846561</v>
      </c>
      <c r="T249" s="308">
        <f>IF(T$83=0,0,T$83/NFM_fec!T$83)</f>
        <v>0.33338541632167329</v>
      </c>
      <c r="U249" s="308">
        <f>IF(U$83=0,0,U$83/NFM_fec!U$83)</f>
        <v>0.3346370469044182</v>
      </c>
      <c r="V249" s="308">
        <f>IF(V$83=0,0,V$83/NFM_fec!V$83)</f>
        <v>0.33609628857160728</v>
      </c>
      <c r="W249" s="308">
        <f>IF(W$83=0,0,W$83/NFM_fec!W$83)</f>
        <v>0.33623984429280601</v>
      </c>
      <c r="X249" s="308">
        <f>IF(X$83=0,0,X$83/NFM_fec!X$83)</f>
        <v>0.33949881531358711</v>
      </c>
      <c r="Y249" s="308">
        <f>IF(Y$83=0,0,Y$83/NFM_fec!Y$83)</f>
        <v>0.34497047113902701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0.29970407831903007</v>
      </c>
      <c r="C250" s="308">
        <f>IF(C$90=0,0,C$90/NFM_fec!C$90)</f>
        <v>0.27627896883699637</v>
      </c>
      <c r="D250" s="308">
        <f>IF(D$90=0,0,D$90/NFM_fec!D$90)</f>
        <v>0.29667920035687695</v>
      </c>
      <c r="E250" s="308">
        <f>IF(E$90=0,0,E$90/NFM_fec!E$90)</f>
        <v>0.2970805055400334</v>
      </c>
      <c r="F250" s="308">
        <f>IF(F$90=0,0,F$90/NFM_fec!F$90)</f>
        <v>0.2969679615833089</v>
      </c>
      <c r="G250" s="308">
        <f>IF(G$90=0,0,G$90/NFM_fec!G$90)</f>
        <v>0.29687626533342371</v>
      </c>
      <c r="H250" s="308">
        <f>IF(H$90=0,0,H$90/NFM_fec!H$90)</f>
        <v>0.27716128348235852</v>
      </c>
      <c r="I250" s="308">
        <f>IF(I$90=0,0,I$90/NFM_fec!I$90)</f>
        <v>0.31224865187382855</v>
      </c>
      <c r="J250" s="308">
        <f>IF(J$90=0,0,J$90/NFM_fec!J$90)</f>
        <v>0.32285580431000449</v>
      </c>
      <c r="K250" s="308">
        <f>IF(K$90=0,0,K$90/NFM_fec!K$90)</f>
        <v>0.32387528574243341</v>
      </c>
      <c r="L250" s="308">
        <f>IF(L$90=0,0,L$90/NFM_fec!L$90)</f>
        <v>0.32699485178476728</v>
      </c>
      <c r="M250" s="308">
        <f>IF(M$90=0,0,M$90/NFM_fec!M$90)</f>
        <v>0.32701063707836503</v>
      </c>
      <c r="N250" s="308">
        <f>IF(N$90=0,0,N$90/NFM_fec!N$90)</f>
        <v>0.33090740338445934</v>
      </c>
      <c r="O250" s="308">
        <f>IF(O$90=0,0,O$90/NFM_fec!O$90)</f>
        <v>0.33376456222057388</v>
      </c>
      <c r="P250" s="308">
        <f>IF(P$90=0,0,P$90/NFM_fec!P$90)</f>
        <v>0.332760999247117</v>
      </c>
      <c r="Q250" s="308">
        <f>IF(Q$90=0,0,Q$90/NFM_fec!Q$90)</f>
        <v>0.34340305667167037</v>
      </c>
      <c r="R250" s="308">
        <f>IF(R$90=0,0,R$90/NFM_fec!R$90)</f>
        <v>0.34354762190779253</v>
      </c>
      <c r="S250" s="308">
        <f>IF(S$90=0,0,S$90/NFM_fec!S$90)</f>
        <v>0.34196311476606733</v>
      </c>
      <c r="T250" s="308">
        <f>IF(T$90=0,0,T$90/NFM_fec!T$90)</f>
        <v>0.34319086974289914</v>
      </c>
      <c r="U250" s="308">
        <f>IF(U$90=0,0,U$90/NFM_fec!U$90)</f>
        <v>0.34447931298984225</v>
      </c>
      <c r="V250" s="308">
        <f>IF(V$90=0,0,V$90/NFM_fec!V$90)</f>
        <v>0.34598147352959568</v>
      </c>
      <c r="W250" s="308">
        <f>IF(W$90=0,0,W$90/NFM_fec!W$90)</f>
        <v>0.34612925147788853</v>
      </c>
      <c r="X250" s="308">
        <f>IF(X$90=0,0,X$90/NFM_fec!X$90)</f>
        <v>0.34948407458751618</v>
      </c>
      <c r="Y250" s="308">
        <f>IF(Y$90=0,0,Y$90/NFM_fec!Y$90)</f>
        <v>0.35511666146664533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0.32979229984933334</v>
      </c>
      <c r="C251" s="309">
        <f>IF(C$97=0,0,C$97/NFM_fec!C$97)</f>
        <v>0.32259987450982253</v>
      </c>
      <c r="D251" s="309">
        <f>IF(D$97=0,0,D$97/NFM_fec!D$97)</f>
        <v>0.32830605689521336</v>
      </c>
      <c r="E251" s="309">
        <f>IF(E$97=0,0,E$97/NFM_fec!E$97)</f>
        <v>0.32812142725896759</v>
      </c>
      <c r="F251" s="309">
        <f>IF(F$97=0,0,F$97/NFM_fec!F$97)</f>
        <v>0.32862564509486447</v>
      </c>
      <c r="G251" s="309">
        <f>IF(G$97=0,0,G$97/NFM_fec!G$97)</f>
        <v>0.3299062330082419</v>
      </c>
      <c r="H251" s="309">
        <f>IF(H$97=0,0,H$97/NFM_fec!H$97)</f>
        <v>0.32353692962887892</v>
      </c>
      <c r="I251" s="309">
        <f>IF(I$97=0,0,I$97/NFM_fec!I$97)</f>
        <v>0.34610000907093469</v>
      </c>
      <c r="J251" s="309">
        <f>IF(J$97=0,0,J$97/NFM_fec!J$97)</f>
        <v>0.35827368454013303</v>
      </c>
      <c r="K251" s="309">
        <f>IF(K$97=0,0,K$97/NFM_fec!K$97)</f>
        <v>0.36000520458316992</v>
      </c>
      <c r="L251" s="309">
        <f>IF(L$97=0,0,L$97/NFM_fec!L$97)</f>
        <v>0.36358656100456088</v>
      </c>
      <c r="M251" s="309">
        <f>IF(M$97=0,0,M$97/NFM_fec!M$97)</f>
        <v>0.36293631081419259</v>
      </c>
      <c r="N251" s="309">
        <f>IF(N$97=0,0,N$97/NFM_fec!N$97)</f>
        <v>0.36680765346680927</v>
      </c>
      <c r="O251" s="309">
        <f>IF(O$97=0,0,O$97/NFM_fec!O$97)</f>
        <v>0.37048307854441442</v>
      </c>
      <c r="P251" s="309">
        <f>IF(P$97=0,0,P$97/NFM_fec!P$97)</f>
        <v>0.36454459867364108</v>
      </c>
      <c r="Q251" s="309">
        <f>IF(Q$97=0,0,Q$97/NFM_fec!Q$97)</f>
        <v>0.36556360154310164</v>
      </c>
      <c r="R251" s="309">
        <f>IF(R$97=0,0,R$97/NFM_fec!R$97)</f>
        <v>0.36525696774563621</v>
      </c>
      <c r="S251" s="309">
        <f>IF(S$97=0,0,S$97/NFM_fec!S$97)</f>
        <v>0.36472435613281357</v>
      </c>
      <c r="T251" s="309">
        <f>IF(T$97=0,0,T$97/NFM_fec!T$97)</f>
        <v>0.36523674429791464</v>
      </c>
      <c r="U251" s="309">
        <f>IF(U$97=0,0,U$97/NFM_fec!U$97)</f>
        <v>0.36455585663907053</v>
      </c>
      <c r="V251" s="309">
        <f>IF(V$97=0,0,V$97/NFM_fec!V$97)</f>
        <v>0.36473448352422355</v>
      </c>
      <c r="W251" s="309">
        <f>IF(W$97=0,0,W$97/NFM_fec!W$97)</f>
        <v>0.364832043275093</v>
      </c>
      <c r="X251" s="309">
        <f>IF(X$97=0,0,X$97/NFM_fec!X$97)</f>
        <v>0.36655485064437077</v>
      </c>
      <c r="Y251" s="309">
        <f>IF(Y$97=0,0,Y$97/NFM_fec!Y$97)</f>
        <v>0.3696636516870454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0.40464428211192821</v>
      </c>
      <c r="C253" s="304">
        <f>IF(C$115=0,0,C$115/NFM_fec!C$115)</f>
        <v>0.38137481220201969</v>
      </c>
      <c r="D253" s="304">
        <f>IF(D$115=0,0,D$115/NFM_fec!D$115)</f>
        <v>0.40114452925742328</v>
      </c>
      <c r="E253" s="304">
        <f>IF(E$115=0,0,E$115/NFM_fec!E$115)</f>
        <v>0.40071340881550688</v>
      </c>
      <c r="F253" s="304">
        <f>IF(F$115=0,0,F$115/NFM_fec!F$115)</f>
        <v>0.40131952715260766</v>
      </c>
      <c r="G253" s="304">
        <f>IF(G$115=0,0,G$115/NFM_fec!G$115)</f>
        <v>0.40285372670393049</v>
      </c>
      <c r="H253" s="304">
        <f>IF(H$115=0,0,H$115/NFM_fec!H$115)</f>
        <v>0.38659352160290189</v>
      </c>
      <c r="I253" s="304">
        <f>IF(I$115=0,0,I$115/NFM_fec!I$115)</f>
        <v>0.40690322029005721</v>
      </c>
      <c r="J253" s="304">
        <f>IF(J$115=0,0,J$115/NFM_fec!J$115)</f>
        <v>0</v>
      </c>
      <c r="K253" s="304">
        <f>IF(K$115=0,0,K$115/NFM_fec!K$115)</f>
        <v>0</v>
      </c>
      <c r="L253" s="304">
        <f>IF(L$115=0,0,L$115/NFM_fec!L$115)</f>
        <v>0</v>
      </c>
      <c r="M253" s="304">
        <f>IF(M$115=0,0,M$115/NFM_fec!M$115)</f>
        <v>0</v>
      </c>
      <c r="N253" s="304">
        <f>IF(N$115=0,0,N$115/NFM_fec!N$115)</f>
        <v>0</v>
      </c>
      <c r="O253" s="304">
        <f>IF(O$115=0,0,O$115/NFM_fec!O$115)</f>
        <v>0</v>
      </c>
      <c r="P253" s="304">
        <f>IF(P$115=0,0,P$115/NFM_fec!P$115)</f>
        <v>0</v>
      </c>
      <c r="Q253" s="304">
        <f>IF(Q$115=0,0,Q$115/NFM_fec!Q$115)</f>
        <v>0</v>
      </c>
      <c r="R253" s="304">
        <f>IF(R$115=0,0,R$115/NFM_fec!R$115)</f>
        <v>0</v>
      </c>
      <c r="S253" s="304">
        <f>IF(S$115=0,0,S$115/NFM_fec!S$115)</f>
        <v>0</v>
      </c>
      <c r="T253" s="304">
        <f>IF(T$115=0,0,T$115/NFM_fec!T$115)</f>
        <v>0</v>
      </c>
      <c r="U253" s="304">
        <f>IF(U$115=0,0,U$115/NFM_fec!U$115)</f>
        <v>0</v>
      </c>
      <c r="V253" s="304">
        <f>IF(V$115=0,0,V$115/NFM_fec!V$115)</f>
        <v>0</v>
      </c>
      <c r="W253" s="304">
        <f>IF(W$115=0,0,W$115/NFM_fec!W$115)</f>
        <v>0</v>
      </c>
      <c r="X253" s="304">
        <f>IF(X$115=0,0,X$115/NFM_fec!X$115)</f>
        <v>0</v>
      </c>
      <c r="Y253" s="304">
        <f>IF(Y$115=0,0,Y$115/NFM_fec!Y$115)</f>
        <v>0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0.45660861178327811</v>
      </c>
      <c r="C254" s="305">
        <f>IF(C$116=0,0,C$116/NFM_fec!C$116)</f>
        <v>0.45660861178327811</v>
      </c>
      <c r="D254" s="305">
        <f>IF(D$116=0,0,D$116/NFM_fec!D$116)</f>
        <v>0.45660861178327805</v>
      </c>
      <c r="E254" s="305">
        <f>IF(E$116=0,0,E$116/NFM_fec!E$116)</f>
        <v>0.45660861178327811</v>
      </c>
      <c r="F254" s="305">
        <f>IF(F$116=0,0,F$116/NFM_fec!F$116)</f>
        <v>0.45660861178327816</v>
      </c>
      <c r="G254" s="305">
        <f>IF(G$116=0,0,G$116/NFM_fec!G$116)</f>
        <v>0.45660861178327811</v>
      </c>
      <c r="H254" s="305">
        <f>IF(H$116=0,0,H$116/NFM_fec!H$116)</f>
        <v>0.46097614391358693</v>
      </c>
      <c r="I254" s="305">
        <f>IF(I$116=0,0,I$116/NFM_fec!I$116)</f>
        <v>0.46097614391358693</v>
      </c>
      <c r="J254" s="305">
        <f>IF(J$116=0,0,J$116/NFM_fec!J$116)</f>
        <v>0</v>
      </c>
      <c r="K254" s="305">
        <f>IF(K$116=0,0,K$116/NFM_fec!K$116)</f>
        <v>0</v>
      </c>
      <c r="L254" s="305">
        <f>IF(L$116=0,0,L$116/NFM_fec!L$116)</f>
        <v>0</v>
      </c>
      <c r="M254" s="305">
        <f>IF(M$116=0,0,M$116/NFM_fec!M$116)</f>
        <v>0</v>
      </c>
      <c r="N254" s="305">
        <f>IF(N$116=0,0,N$116/NFM_fec!N$116)</f>
        <v>0</v>
      </c>
      <c r="O254" s="305">
        <f>IF(O$116=0,0,O$116/NFM_fec!O$116)</f>
        <v>0</v>
      </c>
      <c r="P254" s="305">
        <f>IF(P$116=0,0,P$116/NFM_fec!P$116)</f>
        <v>0</v>
      </c>
      <c r="Q254" s="305">
        <f>IF(Q$116=0,0,Q$116/NFM_fec!Q$116)</f>
        <v>0</v>
      </c>
      <c r="R254" s="305">
        <f>IF(R$116=0,0,R$116/NFM_fec!R$116)</f>
        <v>0</v>
      </c>
      <c r="S254" s="305">
        <f>IF(S$116=0,0,S$116/NFM_fec!S$116)</f>
        <v>0</v>
      </c>
      <c r="T254" s="305">
        <f>IF(T$116=0,0,T$116/NFM_fec!T$116)</f>
        <v>0</v>
      </c>
      <c r="U254" s="305">
        <f>IF(U$116=0,0,U$116/NFM_fec!U$116)</f>
        <v>0</v>
      </c>
      <c r="V254" s="305">
        <f>IF(V$116=0,0,V$116/NFM_fec!V$116)</f>
        <v>0</v>
      </c>
      <c r="W254" s="305">
        <f>IF(W$116=0,0,W$116/NFM_fec!W$116)</f>
        <v>0</v>
      </c>
      <c r="X254" s="305">
        <f>IF(X$116=0,0,X$116/NFM_fec!X$116)</f>
        <v>0</v>
      </c>
      <c r="Y254" s="305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0.11849761336890881</v>
      </c>
      <c r="C255" s="306">
        <f>IF(C$117=0,0,C$117/NFM_fec!C$117)</f>
        <v>0.11849761336890885</v>
      </c>
      <c r="D255" s="306">
        <f>IF(D$117=0,0,D$117/NFM_fec!D$117)</f>
        <v>0.11849761336890885</v>
      </c>
      <c r="E255" s="306">
        <f>IF(E$117=0,0,E$117/NFM_fec!E$117)</f>
        <v>0.11849761336890878</v>
      </c>
      <c r="F255" s="306">
        <f>IF(F$117=0,0,F$117/NFM_fec!F$117)</f>
        <v>0.11849761336890885</v>
      </c>
      <c r="G255" s="306">
        <f>IF(G$117=0,0,G$117/NFM_fec!G$117)</f>
        <v>0.11849761336890884</v>
      </c>
      <c r="H255" s="306">
        <f>IF(H$117=0,0,H$117/NFM_fec!H$117)</f>
        <v>0.11963106140382956</v>
      </c>
      <c r="I255" s="306">
        <f>IF(I$117=0,0,I$117/NFM_fec!I$117)</f>
        <v>0.11963106140382956</v>
      </c>
      <c r="J255" s="306">
        <f>IF(J$117=0,0,J$117/NFM_fec!J$117)</f>
        <v>0</v>
      </c>
      <c r="K255" s="306">
        <f>IF(K$117=0,0,K$117/NFM_fec!K$117)</f>
        <v>0</v>
      </c>
      <c r="L255" s="306">
        <f>IF(L$117=0,0,L$117/NFM_fec!L$117)</f>
        <v>0</v>
      </c>
      <c r="M255" s="306">
        <f>IF(M$117=0,0,M$117/NFM_fec!M$117)</f>
        <v>0</v>
      </c>
      <c r="N255" s="306">
        <f>IF(N$117=0,0,N$117/NFM_fec!N$117)</f>
        <v>0</v>
      </c>
      <c r="O255" s="306">
        <f>IF(O$117=0,0,O$117/NFM_fec!O$117)</f>
        <v>0</v>
      </c>
      <c r="P255" s="306">
        <f>IF(P$117=0,0,P$117/NFM_fec!P$117)</f>
        <v>0</v>
      </c>
      <c r="Q255" s="306">
        <f>IF(Q$117=0,0,Q$117/NFM_fec!Q$117)</f>
        <v>0</v>
      </c>
      <c r="R255" s="306">
        <f>IF(R$117=0,0,R$117/NFM_fec!R$117)</f>
        <v>0</v>
      </c>
      <c r="S255" s="306">
        <f>IF(S$117=0,0,S$117/NFM_fec!S$117)</f>
        <v>0</v>
      </c>
      <c r="T255" s="306">
        <f>IF(T$117=0,0,T$117/NFM_fec!T$117)</f>
        <v>0</v>
      </c>
      <c r="U255" s="306">
        <f>IF(U$117=0,0,U$117/NFM_fec!U$117)</f>
        <v>0</v>
      </c>
      <c r="V255" s="306">
        <f>IF(V$117=0,0,V$117/NFM_fec!V$117)</f>
        <v>0</v>
      </c>
      <c r="W255" s="306">
        <f>IF(W$117=0,0,W$117/NFM_fec!W$117)</f>
        <v>0</v>
      </c>
      <c r="X255" s="306">
        <f>IF(X$117=0,0,X$117/NFM_fec!X$117)</f>
        <v>0</v>
      </c>
      <c r="Y255" s="306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0.65125132206865155</v>
      </c>
      <c r="C256" s="306">
        <f>IF(C$118=0,0,C$118/NFM_fec!C$118)</f>
        <v>0.65125132206865177</v>
      </c>
      <c r="D256" s="306">
        <f>IF(D$118=0,0,D$118/NFM_fec!D$118)</f>
        <v>0.65125132206865155</v>
      </c>
      <c r="E256" s="306">
        <f>IF(E$118=0,0,E$118/NFM_fec!E$118)</f>
        <v>0.65125132206865177</v>
      </c>
      <c r="F256" s="306">
        <f>IF(F$118=0,0,F$118/NFM_fec!F$118)</f>
        <v>0.65125132206865133</v>
      </c>
      <c r="G256" s="306">
        <f>IF(G$118=0,0,G$118/NFM_fec!G$118)</f>
        <v>0.65125132206865166</v>
      </c>
      <c r="H256" s="306">
        <f>IF(H$118=0,0,H$118/NFM_fec!H$118)</f>
        <v>0.65748064188575361</v>
      </c>
      <c r="I256" s="306">
        <f>IF(I$118=0,0,I$118/NFM_fec!I$118)</f>
        <v>0.65748064188575361</v>
      </c>
      <c r="J256" s="306">
        <f>IF(J$118=0,0,J$118/NFM_fec!J$118)</f>
        <v>0</v>
      </c>
      <c r="K256" s="306">
        <f>IF(K$118=0,0,K$118/NFM_fec!K$118)</f>
        <v>0</v>
      </c>
      <c r="L256" s="306">
        <f>IF(L$118=0,0,L$118/NFM_fec!L$118)</f>
        <v>0</v>
      </c>
      <c r="M256" s="306">
        <f>IF(M$118=0,0,M$118/NFM_fec!M$118)</f>
        <v>0</v>
      </c>
      <c r="N256" s="306">
        <f>IF(N$118=0,0,N$118/NFM_fec!N$118)</f>
        <v>0</v>
      </c>
      <c r="O256" s="306">
        <f>IF(O$118=0,0,O$118/NFM_fec!O$118)</f>
        <v>0</v>
      </c>
      <c r="P256" s="306">
        <f>IF(P$118=0,0,P$118/NFM_fec!P$118)</f>
        <v>0</v>
      </c>
      <c r="Q256" s="306">
        <f>IF(Q$118=0,0,Q$118/NFM_fec!Q$118)</f>
        <v>0</v>
      </c>
      <c r="R256" s="306">
        <f>IF(R$118=0,0,R$118/NFM_fec!R$118)</f>
        <v>0</v>
      </c>
      <c r="S256" s="306">
        <f>IF(S$118=0,0,S$118/NFM_fec!S$118)</f>
        <v>0</v>
      </c>
      <c r="T256" s="306">
        <f>IF(T$118=0,0,T$118/NFM_fec!T$118)</f>
        <v>0</v>
      </c>
      <c r="U256" s="306">
        <f>IF(U$118=0,0,U$118/NFM_fec!U$118)</f>
        <v>0</v>
      </c>
      <c r="V256" s="306">
        <f>IF(V$118=0,0,V$118/NFM_fec!V$118)</f>
        <v>0</v>
      </c>
      <c r="W256" s="306">
        <f>IF(W$118=0,0,W$118/NFM_fec!W$118)</f>
        <v>0</v>
      </c>
      <c r="X256" s="306">
        <f>IF(X$118=0,0,X$118/NFM_fec!X$118)</f>
        <v>0</v>
      </c>
      <c r="Y256" s="306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0.45242790305197905</v>
      </c>
      <c r="C257" s="306">
        <f>IF(C$119=0,0,C$119/NFM_fec!C$119)</f>
        <v>0.45242790305197905</v>
      </c>
      <c r="D257" s="306">
        <f>IF(D$119=0,0,D$119/NFM_fec!D$119)</f>
        <v>0.452427903051979</v>
      </c>
      <c r="E257" s="306">
        <f>IF(E$119=0,0,E$119/NFM_fec!E$119)</f>
        <v>0.452427903051979</v>
      </c>
      <c r="F257" s="306">
        <f>IF(F$119=0,0,F$119/NFM_fec!F$119)</f>
        <v>0.45242790305197905</v>
      </c>
      <c r="G257" s="306">
        <f>IF(G$119=0,0,G$119/NFM_fec!G$119)</f>
        <v>0.45242790305197905</v>
      </c>
      <c r="H257" s="306">
        <f>IF(H$119=0,0,H$119/NFM_fec!H$119)</f>
        <v>0.45675544605540724</v>
      </c>
      <c r="I257" s="306">
        <f>IF(I$119=0,0,I$119/NFM_fec!I$119)</f>
        <v>0.45675544605540741</v>
      </c>
      <c r="J257" s="306">
        <f>IF(J$119=0,0,J$119/NFM_fec!J$119)</f>
        <v>0</v>
      </c>
      <c r="K257" s="306">
        <f>IF(K$119=0,0,K$119/NFM_fec!K$119)</f>
        <v>0</v>
      </c>
      <c r="L257" s="306">
        <f>IF(L$119=0,0,L$119/NFM_fec!L$119)</f>
        <v>0</v>
      </c>
      <c r="M257" s="306">
        <f>IF(M$119=0,0,M$119/NFM_fec!M$119)</f>
        <v>0</v>
      </c>
      <c r="N257" s="306">
        <f>IF(N$119=0,0,N$119/NFM_fec!N$119)</f>
        <v>0</v>
      </c>
      <c r="O257" s="306">
        <f>IF(O$119=0,0,O$119/NFM_fec!O$119)</f>
        <v>0</v>
      </c>
      <c r="P257" s="306">
        <f>IF(P$119=0,0,P$119/NFM_fec!P$119)</f>
        <v>0</v>
      </c>
      <c r="Q257" s="306">
        <f>IF(Q$119=0,0,Q$119/NFM_fec!Q$119)</f>
        <v>0</v>
      </c>
      <c r="R257" s="306">
        <f>IF(R$119=0,0,R$119/NFM_fec!R$119)</f>
        <v>0</v>
      </c>
      <c r="S257" s="306">
        <f>IF(S$119=0,0,S$119/NFM_fec!S$119)</f>
        <v>0</v>
      </c>
      <c r="T257" s="306">
        <f>IF(T$119=0,0,T$119/NFM_fec!T$119)</f>
        <v>0</v>
      </c>
      <c r="U257" s="306">
        <f>IF(U$119=0,0,U$119/NFM_fec!U$119)</f>
        <v>0</v>
      </c>
      <c r="V257" s="306">
        <f>IF(V$119=0,0,V$119/NFM_fec!V$119)</f>
        <v>0</v>
      </c>
      <c r="W257" s="306">
        <f>IF(W$119=0,0,W$119/NFM_fec!W$119)</f>
        <v>0</v>
      </c>
      <c r="X257" s="306">
        <f>IF(X$119=0,0,X$119/NFM_fec!X$119)</f>
        <v>0</v>
      </c>
      <c r="Y257" s="306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0.71475707284924228</v>
      </c>
      <c r="C258" s="307">
        <f>IF(C$120=0,0,C$120/NFM_fec!C$120)</f>
        <v>0.6579598156560148</v>
      </c>
      <c r="D258" s="307">
        <f>IF(D$120=0,0,D$120/NFM_fec!D$120)</f>
        <v>0.70663940963631577</v>
      </c>
      <c r="E258" s="307">
        <f>IF(E$120=0,0,E$120/NFM_fec!E$120)</f>
        <v>0.70753230019262348</v>
      </c>
      <c r="F258" s="307">
        <f>IF(F$120=0,0,F$120/NFM_fec!F$120)</f>
        <v>0.70741284062147558</v>
      </c>
      <c r="G258" s="307">
        <f>IF(G$120=0,0,G$120/NFM_fec!G$120)</f>
        <v>0.70719056755347187</v>
      </c>
      <c r="H258" s="307">
        <f>IF(H$120=0,0,H$120/NFM_fec!H$120)</f>
        <v>0.66546067384267971</v>
      </c>
      <c r="I258" s="307">
        <f>IF(I$120=0,0,I$120/NFM_fec!I$120)</f>
        <v>0.71663208948510804</v>
      </c>
      <c r="J258" s="307">
        <f>IF(J$120=0,0,J$120/NFM_fec!J$120)</f>
        <v>0</v>
      </c>
      <c r="K258" s="307">
        <f>IF(K$120=0,0,K$120/NFM_fec!K$120)</f>
        <v>0</v>
      </c>
      <c r="L258" s="307">
        <f>IF(L$120=0,0,L$120/NFM_fec!L$120)</f>
        <v>0</v>
      </c>
      <c r="M258" s="307">
        <f>IF(M$120=0,0,M$120/NFM_fec!M$120)</f>
        <v>0</v>
      </c>
      <c r="N258" s="307">
        <f>IF(N$120=0,0,N$120/NFM_fec!N$120)</f>
        <v>0</v>
      </c>
      <c r="O258" s="307">
        <f>IF(O$120=0,0,O$120/NFM_fec!O$120)</f>
        <v>0</v>
      </c>
      <c r="P258" s="307">
        <f>IF(P$120=0,0,P$120/NFM_fec!P$120)</f>
        <v>0</v>
      </c>
      <c r="Q258" s="307">
        <f>IF(Q$120=0,0,Q$120/NFM_fec!Q$120)</f>
        <v>0</v>
      </c>
      <c r="R258" s="307">
        <f>IF(R$120=0,0,R$120/NFM_fec!R$120)</f>
        <v>0</v>
      </c>
      <c r="S258" s="307">
        <f>IF(S$120=0,0,S$120/NFM_fec!S$120)</f>
        <v>0</v>
      </c>
      <c r="T258" s="307">
        <f>IF(T$120=0,0,T$120/NFM_fec!T$120)</f>
        <v>0</v>
      </c>
      <c r="U258" s="307">
        <f>IF(U$120=0,0,U$120/NFM_fec!U$120)</f>
        <v>0</v>
      </c>
      <c r="V258" s="307">
        <f>IF(V$120=0,0,V$120/NFM_fec!V$120)</f>
        <v>0</v>
      </c>
      <c r="W258" s="307">
        <f>IF(W$120=0,0,W$120/NFM_fec!W$120)</f>
        <v>0</v>
      </c>
      <c r="X258" s="307">
        <f>IF(X$120=0,0,X$120/NFM_fec!X$120)</f>
        <v>0</v>
      </c>
      <c r="Y258" s="307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0.34137701555909483</v>
      </c>
      <c r="C259" s="308">
        <f>IF(C$126=0,0,C$126/NFM_fec!C$126)</f>
        <v>0.31516339148945466</v>
      </c>
      <c r="D259" s="308">
        <f>IF(D$126=0,0,D$126/NFM_fec!D$126)</f>
        <v>0.3371931651314139</v>
      </c>
      <c r="E259" s="308">
        <f>IF(E$126=0,0,E$126/NFM_fec!E$126)</f>
        <v>0.33642515095892372</v>
      </c>
      <c r="F259" s="308">
        <f>IF(F$126=0,0,F$126/NFM_fec!F$126)</f>
        <v>0.3370734655242254</v>
      </c>
      <c r="G259" s="308">
        <f>IF(G$126=0,0,G$126/NFM_fec!G$126)</f>
        <v>0.33865962012623496</v>
      </c>
      <c r="H259" s="308">
        <f>IF(H$126=0,0,H$126/NFM_fec!H$126)</f>
        <v>0.31919409999332238</v>
      </c>
      <c r="I259" s="308">
        <f>IF(I$126=0,0,I$126/NFM_fec!I$126)</f>
        <v>0.34320012231592867</v>
      </c>
      <c r="J259" s="308">
        <f>IF(J$126=0,0,J$126/NFM_fec!J$126)</f>
        <v>0</v>
      </c>
      <c r="K259" s="308">
        <f>IF(K$126=0,0,K$126/NFM_fec!K$126)</f>
        <v>0</v>
      </c>
      <c r="L259" s="308">
        <f>IF(L$126=0,0,L$126/NFM_fec!L$126)</f>
        <v>0</v>
      </c>
      <c r="M259" s="308">
        <f>IF(M$126=0,0,M$126/NFM_fec!M$126)</f>
        <v>0</v>
      </c>
      <c r="N259" s="308">
        <f>IF(N$126=0,0,N$126/NFM_fec!N$126)</f>
        <v>0</v>
      </c>
      <c r="O259" s="308">
        <f>IF(O$126=0,0,O$126/NFM_fec!O$126)</f>
        <v>0</v>
      </c>
      <c r="P259" s="308">
        <f>IF(P$126=0,0,P$126/NFM_fec!P$126)</f>
        <v>0</v>
      </c>
      <c r="Q259" s="308">
        <f>IF(Q$126=0,0,Q$126/NFM_fec!Q$126)</f>
        <v>0</v>
      </c>
      <c r="R259" s="308">
        <f>IF(R$126=0,0,R$126/NFM_fec!R$126)</f>
        <v>0</v>
      </c>
      <c r="S259" s="308">
        <f>IF(S$126=0,0,S$126/NFM_fec!S$126)</f>
        <v>0</v>
      </c>
      <c r="T259" s="308">
        <f>IF(T$126=0,0,T$126/NFM_fec!T$126)</f>
        <v>0</v>
      </c>
      <c r="U259" s="308">
        <f>IF(U$126=0,0,U$126/NFM_fec!U$126)</f>
        <v>0</v>
      </c>
      <c r="V259" s="308">
        <f>IF(V$126=0,0,V$126/NFM_fec!V$126)</f>
        <v>0</v>
      </c>
      <c r="W259" s="308">
        <f>IF(W$126=0,0,W$126/NFM_fec!W$126)</f>
        <v>0</v>
      </c>
      <c r="X259" s="308">
        <f>IF(X$126=0,0,X$126/NFM_fec!X$126)</f>
        <v>0</v>
      </c>
      <c r="Y259" s="308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0.45584723857850712</v>
      </c>
      <c r="C260" s="308">
        <f>IF(C$134=0,0,C$134/NFM_fec!C$134)</f>
        <v>0.42021785531927303</v>
      </c>
      <c r="D260" s="308">
        <f>IF(D$134=0,0,D$134/NFM_fec!D$134)</f>
        <v>0.45124642609100818</v>
      </c>
      <c r="E260" s="308">
        <f>IF(E$134=0,0,E$134/NFM_fec!E$134)</f>
        <v>0.4518568077067513</v>
      </c>
      <c r="F260" s="308">
        <f>IF(F$134=0,0,F$134/NFM_fec!F$134)</f>
        <v>0.45168562934915513</v>
      </c>
      <c r="G260" s="308">
        <f>IF(G$134=0,0,G$134/NFM_fec!G$134)</f>
        <v>0.45154616016831289</v>
      </c>
      <c r="H260" s="308">
        <f>IF(H$134=0,0,H$134/NFM_fec!H$134)</f>
        <v>0.42559213332442991</v>
      </c>
      <c r="I260" s="308">
        <f>IF(I$134=0,0,I$134/NFM_fec!I$134)</f>
        <v>0.45760016308790491</v>
      </c>
      <c r="J260" s="308">
        <f>IF(J$134=0,0,J$134/NFM_fec!J$134)</f>
        <v>0</v>
      </c>
      <c r="K260" s="308">
        <f>IF(K$134=0,0,K$134/NFM_fec!K$134)</f>
        <v>0</v>
      </c>
      <c r="L260" s="308">
        <f>IF(L$134=0,0,L$134/NFM_fec!L$134)</f>
        <v>0</v>
      </c>
      <c r="M260" s="308">
        <f>IF(M$134=0,0,M$134/NFM_fec!M$134)</f>
        <v>0</v>
      </c>
      <c r="N260" s="308">
        <f>IF(N$134=0,0,N$134/NFM_fec!N$134)</f>
        <v>0</v>
      </c>
      <c r="O260" s="308">
        <f>IF(O$134=0,0,O$134/NFM_fec!O$134)</f>
        <v>0</v>
      </c>
      <c r="P260" s="308">
        <f>IF(P$134=0,0,P$134/NFM_fec!P$134)</f>
        <v>0</v>
      </c>
      <c r="Q260" s="308">
        <f>IF(Q$134=0,0,Q$134/NFM_fec!Q$134)</f>
        <v>0</v>
      </c>
      <c r="R260" s="308">
        <f>IF(R$134=0,0,R$134/NFM_fec!R$134)</f>
        <v>0</v>
      </c>
      <c r="S260" s="308">
        <f>IF(S$134=0,0,S$134/NFM_fec!S$134)</f>
        <v>0</v>
      </c>
      <c r="T260" s="308">
        <f>IF(T$134=0,0,T$134/NFM_fec!T$134)</f>
        <v>0</v>
      </c>
      <c r="U260" s="308">
        <f>IF(U$134=0,0,U$134/NFM_fec!U$134)</f>
        <v>0</v>
      </c>
      <c r="V260" s="308">
        <f>IF(V$134=0,0,V$134/NFM_fec!V$134)</f>
        <v>0</v>
      </c>
      <c r="W260" s="308">
        <f>IF(W$134=0,0,W$134/NFM_fec!W$134)</f>
        <v>0</v>
      </c>
      <c r="X260" s="308">
        <f>IF(X$134=0,0,X$134/NFM_fec!X$134)</f>
        <v>0</v>
      </c>
      <c r="Y260" s="308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0.52648106704054987</v>
      </c>
      <c r="C261" s="309">
        <f>IF(C$141=0,0,C$141/NFM_fec!C$141)</f>
        <v>0.52005270493125477</v>
      </c>
      <c r="D261" s="309">
        <f>IF(D$141=0,0,D$141/NFM_fec!D$141)</f>
        <v>0.52460403925379573</v>
      </c>
      <c r="E261" s="309">
        <f>IF(E$141=0,0,E$141/NFM_fec!E$141)</f>
        <v>0.52412397916686659</v>
      </c>
      <c r="F261" s="309">
        <f>IF(F$141=0,0,F$141/NFM_fec!F$141)</f>
        <v>0.52511550030146348</v>
      </c>
      <c r="G261" s="309">
        <f>IF(G$141=0,0,G$141/NFM_fec!G$141)</f>
        <v>0.52761641872040366</v>
      </c>
      <c r="H261" s="309">
        <f>IF(H$141=0,0,H$141/NFM_fec!H$141)</f>
        <v>0.52657678358192306</v>
      </c>
      <c r="I261" s="309">
        <f>IF(I$141=0,0,I$141/NFM_fec!I$141)</f>
        <v>0.53347425060795917</v>
      </c>
      <c r="J261" s="309">
        <f>IF(J$141=0,0,J$141/NFM_fec!J$141)</f>
        <v>0</v>
      </c>
      <c r="K261" s="309">
        <f>IF(K$141=0,0,K$141/NFM_fec!K$141)</f>
        <v>0</v>
      </c>
      <c r="L261" s="309">
        <f>IF(L$141=0,0,L$141/NFM_fec!L$141)</f>
        <v>0</v>
      </c>
      <c r="M261" s="309">
        <f>IF(M$141=0,0,M$141/NFM_fec!M$141)</f>
        <v>0</v>
      </c>
      <c r="N261" s="309">
        <f>IF(N$141=0,0,N$141/NFM_fec!N$141)</f>
        <v>0</v>
      </c>
      <c r="O261" s="309">
        <f>IF(O$141=0,0,O$141/NFM_fec!O$141)</f>
        <v>0</v>
      </c>
      <c r="P261" s="309">
        <f>IF(P$141=0,0,P$141/NFM_fec!P$141)</f>
        <v>0</v>
      </c>
      <c r="Q261" s="309">
        <f>IF(Q$141=0,0,Q$141/NFM_fec!Q$141)</f>
        <v>0</v>
      </c>
      <c r="R261" s="309">
        <f>IF(R$141=0,0,R$141/NFM_fec!R$141)</f>
        <v>0</v>
      </c>
      <c r="S261" s="309">
        <f>IF(S$141=0,0,S$141/NFM_fec!S$141)</f>
        <v>0</v>
      </c>
      <c r="T261" s="309">
        <f>IF(T$141=0,0,T$141/NFM_fec!T$141)</f>
        <v>0</v>
      </c>
      <c r="U261" s="309">
        <f>IF(U$141=0,0,U$141/NFM_fec!U$141)</f>
        <v>0</v>
      </c>
      <c r="V261" s="309">
        <f>IF(V$141=0,0,V$141/NFM_fec!V$141)</f>
        <v>0</v>
      </c>
      <c r="W261" s="309">
        <f>IF(W$141=0,0,W$141/NFM_fec!W$141)</f>
        <v>0</v>
      </c>
      <c r="X261" s="309">
        <f>IF(X$141=0,0,X$141/NFM_fec!X$141)</f>
        <v>0</v>
      </c>
      <c r="Y261" s="309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HU: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202.26448641334639</v>
      </c>
      <c r="C5" s="223">
        <v>189.98266902639531</v>
      </c>
      <c r="D5" s="223">
        <v>211.83857080621979</v>
      </c>
      <c r="E5" s="223">
        <v>217.9712149516794</v>
      </c>
      <c r="F5" s="223">
        <v>214.13152348175521</v>
      </c>
      <c r="G5" s="223">
        <v>183.05579292226281</v>
      </c>
      <c r="H5" s="223">
        <v>175.87207263263491</v>
      </c>
      <c r="I5" s="223">
        <v>164.09702421576949</v>
      </c>
      <c r="J5" s="223">
        <v>156.15865959598071</v>
      </c>
      <c r="K5" s="223">
        <v>91.232191465565592</v>
      </c>
      <c r="L5" s="223">
        <v>110.8866488902803</v>
      </c>
      <c r="M5" s="223">
        <v>113.5978673025518</v>
      </c>
      <c r="N5" s="223">
        <v>66.404046854417373</v>
      </c>
      <c r="O5" s="223">
        <v>58.053218846111847</v>
      </c>
      <c r="P5" s="223">
        <v>66.336975937328518</v>
      </c>
      <c r="Q5" s="223">
        <v>155.57716573277449</v>
      </c>
      <c r="R5" s="223">
        <v>165.5517554984319</v>
      </c>
      <c r="S5" s="223">
        <v>180.811662976805</v>
      </c>
      <c r="T5" s="223">
        <v>174.99948915648221</v>
      </c>
      <c r="U5" s="223">
        <v>167.73334442824819</v>
      </c>
      <c r="V5" s="223">
        <v>143.47851917296549</v>
      </c>
      <c r="W5" s="223">
        <v>152.31271280210601</v>
      </c>
      <c r="X5" s="223">
        <v>155.46688675024461</v>
      </c>
      <c r="Y5" s="223">
        <v>144.1110708835468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0.51233413817628837</v>
      </c>
      <c r="C10" s="260">
        <v>0.60340592383567448</v>
      </c>
      <c r="D10" s="260">
        <v>0.53998446925266586</v>
      </c>
      <c r="E10" s="260">
        <v>0.54834355894790143</v>
      </c>
      <c r="F10" s="260">
        <v>0.55042683666141534</v>
      </c>
      <c r="G10" s="260">
        <v>0.50436353690148594</v>
      </c>
      <c r="H10" s="260">
        <v>0.57114064207258963</v>
      </c>
      <c r="I10" s="260">
        <v>0.48446274092070768</v>
      </c>
      <c r="J10" s="260">
        <v>0.46262112794286719</v>
      </c>
      <c r="K10" s="260">
        <v>0.2801247885657242</v>
      </c>
      <c r="L10" s="260">
        <v>0.33588406906262042</v>
      </c>
      <c r="M10" s="260">
        <v>0.33449465262379618</v>
      </c>
      <c r="N10" s="260">
        <v>0.20504915959393241</v>
      </c>
      <c r="O10" s="260">
        <v>0.17014309615328749</v>
      </c>
      <c r="P10" s="260">
        <v>0.15879473221952201</v>
      </c>
      <c r="Q10" s="260">
        <v>0.30239398803813161</v>
      </c>
      <c r="R10" s="260">
        <v>0.31645365853764218</v>
      </c>
      <c r="S10" s="260">
        <v>0.33350436174563142</v>
      </c>
      <c r="T10" s="260">
        <v>0.32596893262270421</v>
      </c>
      <c r="U10" s="260">
        <v>0.28883803230602467</v>
      </c>
      <c r="V10" s="260">
        <v>0.2228820208979958</v>
      </c>
      <c r="W10" s="260">
        <v>0.23301944207907241</v>
      </c>
      <c r="X10" s="260">
        <v>0.1578987995254664</v>
      </c>
      <c r="Y10" s="260">
        <v>9.6450407480144801E-2</v>
      </c>
      <c r="DA10" s="68" t="s">
        <v>794</v>
      </c>
    </row>
    <row r="11" spans="1:105" ht="12" customHeight="1" x14ac:dyDescent="0.25">
      <c r="A11" s="37" t="s">
        <v>159</v>
      </c>
      <c r="B11" s="226">
        <v>1.3263946757350899E-2</v>
      </c>
      <c r="C11" s="226">
        <v>6.9547613859554033E-3</v>
      </c>
      <c r="D11" s="226">
        <v>6.1808773007374224E-3</v>
      </c>
      <c r="E11" s="226">
        <v>1.3227580616167601E-2</v>
      </c>
      <c r="F11" s="226">
        <v>0</v>
      </c>
      <c r="G11" s="226">
        <v>0</v>
      </c>
      <c r="H11" s="226">
        <v>1.487181689403938E-2</v>
      </c>
      <c r="I11" s="226">
        <v>6.7783773890496991E-3</v>
      </c>
      <c r="J11" s="226">
        <v>6.4464416608121461E-3</v>
      </c>
      <c r="K11" s="226">
        <v>0</v>
      </c>
      <c r="L11" s="226">
        <v>0</v>
      </c>
      <c r="M11" s="226">
        <v>5.376986247414969E-3</v>
      </c>
      <c r="N11" s="226">
        <v>3.9111937246302754E-3</v>
      </c>
      <c r="O11" s="226">
        <v>0</v>
      </c>
      <c r="P11" s="226">
        <v>2.9005673879703132E-3</v>
      </c>
      <c r="Q11" s="226">
        <v>5.5831317498744523E-3</v>
      </c>
      <c r="R11" s="226">
        <v>5.6460581837564161E-3</v>
      </c>
      <c r="S11" s="226">
        <v>5.4401499136373828E-3</v>
      </c>
      <c r="T11" s="226">
        <v>5.3828188735984897E-3</v>
      </c>
      <c r="U11" s="226">
        <v>4.9800455069663931E-3</v>
      </c>
      <c r="V11" s="226">
        <v>4.5338728553210306E-3</v>
      </c>
      <c r="W11" s="226">
        <v>4.5055510796689529E-3</v>
      </c>
      <c r="X11" s="226">
        <v>3.0617511154460851E-3</v>
      </c>
      <c r="Y11" s="226">
        <v>2.0611216087224791E-3</v>
      </c>
      <c r="DA11" s="69" t="s">
        <v>795</v>
      </c>
    </row>
    <row r="12" spans="1:105" ht="12" customHeight="1" x14ac:dyDescent="0.25">
      <c r="A12" s="37" t="s">
        <v>35</v>
      </c>
      <c r="B12" s="226">
        <v>0.49907019141893738</v>
      </c>
      <c r="C12" s="226">
        <v>0.59645116244971907</v>
      </c>
      <c r="D12" s="226">
        <v>0.53380359195192839</v>
      </c>
      <c r="E12" s="226">
        <v>0.53511597833173385</v>
      </c>
      <c r="F12" s="226">
        <v>0.55042683666141534</v>
      </c>
      <c r="G12" s="226">
        <v>0.50436353690148594</v>
      </c>
      <c r="H12" s="226">
        <v>0.55626882517855025</v>
      </c>
      <c r="I12" s="226">
        <v>0.477684363531658</v>
      </c>
      <c r="J12" s="226">
        <v>0.4561746862820551</v>
      </c>
      <c r="K12" s="226">
        <v>0.2801247885657242</v>
      </c>
      <c r="L12" s="226">
        <v>0.33588406906262042</v>
      </c>
      <c r="M12" s="226">
        <v>0.32911766637638118</v>
      </c>
      <c r="N12" s="226">
        <v>0.2011379658693021</v>
      </c>
      <c r="O12" s="226">
        <v>0.17014309615328749</v>
      </c>
      <c r="P12" s="226">
        <v>0.15589416483155161</v>
      </c>
      <c r="Q12" s="226">
        <v>0.2968108562882571</v>
      </c>
      <c r="R12" s="226">
        <v>0.31080760035388583</v>
      </c>
      <c r="S12" s="226">
        <v>0.32806421183199402</v>
      </c>
      <c r="T12" s="226">
        <v>0.32058611374910567</v>
      </c>
      <c r="U12" s="226">
        <v>0.28385798679905833</v>
      </c>
      <c r="V12" s="226">
        <v>0.21834814804267469</v>
      </c>
      <c r="W12" s="226">
        <v>0.2285138909994035</v>
      </c>
      <c r="X12" s="226">
        <v>0.1548370484100203</v>
      </c>
      <c r="Y12" s="226">
        <v>9.4389285871422327E-2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113.8332588155556</v>
      </c>
      <c r="C16" s="294">
        <v>86.132417881678734</v>
      </c>
      <c r="D16" s="294">
        <v>119.3392312232378</v>
      </c>
      <c r="E16" s="294">
        <v>124.0399633039036</v>
      </c>
      <c r="F16" s="294">
        <v>119.8434063616544</v>
      </c>
      <c r="G16" s="294">
        <v>96.658319051037921</v>
      </c>
      <c r="H16" s="294">
        <v>78.035680645599896</v>
      </c>
      <c r="I16" s="294">
        <v>81.10855669605192</v>
      </c>
      <c r="J16" s="294">
        <v>76.911660379367191</v>
      </c>
      <c r="K16" s="294">
        <v>43.246815184256839</v>
      </c>
      <c r="L16" s="294">
        <v>53.349707859853169</v>
      </c>
      <c r="M16" s="294">
        <v>56.298933308095258</v>
      </c>
      <c r="N16" s="294">
        <v>31.27912581597662</v>
      </c>
      <c r="O16" s="294">
        <v>28.907706475053612</v>
      </c>
      <c r="P16" s="294">
        <v>39.135438308124307</v>
      </c>
      <c r="Q16" s="294">
        <v>103.7770755818423</v>
      </c>
      <c r="R16" s="294">
        <v>111.3432437909336</v>
      </c>
      <c r="S16" s="294">
        <v>119.77620348331899</v>
      </c>
      <c r="T16" s="294">
        <v>117.22210745053439</v>
      </c>
      <c r="U16" s="294">
        <v>116.12761898272259</v>
      </c>
      <c r="V16" s="294">
        <v>101.2438785742751</v>
      </c>
      <c r="W16" s="294">
        <v>107.50884959642271</v>
      </c>
      <c r="X16" s="294">
        <v>112.1602433343744</v>
      </c>
      <c r="Y16" s="294">
        <v>108.115925749005</v>
      </c>
      <c r="DA16" s="70" t="s">
        <v>800</v>
      </c>
    </row>
    <row r="17" spans="1:105" ht="12" customHeight="1" x14ac:dyDescent="0.25">
      <c r="A17" s="46" t="s">
        <v>28</v>
      </c>
      <c r="B17" s="229">
        <v>2.1313299505525598</v>
      </c>
      <c r="C17" s="229">
        <v>0</v>
      </c>
      <c r="D17" s="229">
        <v>5.3205942461049034</v>
      </c>
      <c r="E17" s="229">
        <v>10.936141665386319</v>
      </c>
      <c r="F17" s="229">
        <v>7.334501655761672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1.7664029569926161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2.0738059808244809</v>
      </c>
      <c r="DA19" s="73" t="s">
        <v>803</v>
      </c>
    </row>
    <row r="20" spans="1:105" ht="12" customHeight="1" x14ac:dyDescent="0.25">
      <c r="A20" s="46" t="s">
        <v>159</v>
      </c>
      <c r="B20" s="229">
        <v>2.854789065933566</v>
      </c>
      <c r="C20" s="229">
        <v>0.98121540732838364</v>
      </c>
      <c r="D20" s="229">
        <v>1.305102730321724</v>
      </c>
      <c r="E20" s="229">
        <v>2.7283805824046761</v>
      </c>
      <c r="F20" s="229">
        <v>0</v>
      </c>
      <c r="G20" s="229">
        <v>0</v>
      </c>
      <c r="H20" s="229">
        <v>2.031955473439405</v>
      </c>
      <c r="I20" s="229">
        <v>1.134833208684169</v>
      </c>
      <c r="J20" s="229">
        <v>1.0717334374166729</v>
      </c>
      <c r="K20" s="229">
        <v>0</v>
      </c>
      <c r="L20" s="229">
        <v>0</v>
      </c>
      <c r="M20" s="229">
        <v>0.90500277887020886</v>
      </c>
      <c r="N20" s="229">
        <v>0.59663117296184587</v>
      </c>
      <c r="O20" s="229">
        <v>0</v>
      </c>
      <c r="P20" s="229">
        <v>0.71485353754394976</v>
      </c>
      <c r="Q20" s="229">
        <v>1.916046973516691</v>
      </c>
      <c r="R20" s="229">
        <v>1.98654815911066</v>
      </c>
      <c r="S20" s="229">
        <v>1.924985336867393</v>
      </c>
      <c r="T20" s="229">
        <v>1.9357224239466619</v>
      </c>
      <c r="U20" s="229">
        <v>2.0022322632944691</v>
      </c>
      <c r="V20" s="229">
        <v>2.0595060605871049</v>
      </c>
      <c r="W20" s="229">
        <v>2.07873904877327</v>
      </c>
      <c r="X20" s="229">
        <v>2.174853457846206</v>
      </c>
      <c r="Y20" s="229">
        <v>2.2660941534531909</v>
      </c>
      <c r="DA20" s="73" t="s">
        <v>804</v>
      </c>
    </row>
    <row r="21" spans="1:105" ht="12" customHeight="1" x14ac:dyDescent="0.25">
      <c r="A21" s="46" t="s">
        <v>32</v>
      </c>
      <c r="B21" s="229">
        <v>1.4326460846279729</v>
      </c>
      <c r="C21" s="229">
        <v>1.0006417525332509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107.41449371444141</v>
      </c>
      <c r="C23" s="229">
        <v>84.150560721817101</v>
      </c>
      <c r="D23" s="229">
        <v>112.71353424681119</v>
      </c>
      <c r="E23" s="229">
        <v>110.37544105611261</v>
      </c>
      <c r="F23" s="229">
        <v>112.5089047058927</v>
      </c>
      <c r="G23" s="229">
        <v>96.658319051037921</v>
      </c>
      <c r="H23" s="229">
        <v>76.003725172160486</v>
      </c>
      <c r="I23" s="229">
        <v>79.973723487367749</v>
      </c>
      <c r="J23" s="229">
        <v>75.839926941950523</v>
      </c>
      <c r="K23" s="229">
        <v>43.246815184256839</v>
      </c>
      <c r="L23" s="229">
        <v>53.349707859853169</v>
      </c>
      <c r="M23" s="229">
        <v>55.393930529225052</v>
      </c>
      <c r="N23" s="229">
        <v>30.682494643014781</v>
      </c>
      <c r="O23" s="229">
        <v>28.907706475053612</v>
      </c>
      <c r="P23" s="229">
        <v>38.420584770580362</v>
      </c>
      <c r="Q23" s="229">
        <v>101.8610286083257</v>
      </c>
      <c r="R23" s="229">
        <v>109.3566956318229</v>
      </c>
      <c r="S23" s="229">
        <v>116.08481518945899</v>
      </c>
      <c r="T23" s="229">
        <v>115.28638502658769</v>
      </c>
      <c r="U23" s="229">
        <v>114.12538671942811</v>
      </c>
      <c r="V23" s="229">
        <v>99.184372513687975</v>
      </c>
      <c r="W23" s="229">
        <v>105.43011054764941</v>
      </c>
      <c r="X23" s="229">
        <v>109.9853898765282</v>
      </c>
      <c r="Y23" s="229">
        <v>103.7760256147273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87.918893459614523</v>
      </c>
      <c r="C27" s="261">
        <v>103.2468452208808</v>
      </c>
      <c r="D27" s="261">
        <v>91.95935511372933</v>
      </c>
      <c r="E27" s="261">
        <v>93.382908088827932</v>
      </c>
      <c r="F27" s="261">
        <v>93.737690283439392</v>
      </c>
      <c r="G27" s="261">
        <v>85.893110334323353</v>
      </c>
      <c r="H27" s="261">
        <v>97.26525134496238</v>
      </c>
      <c r="I27" s="261">
        <v>82.504004778796812</v>
      </c>
      <c r="J27" s="261">
        <v>78.784378088670579</v>
      </c>
      <c r="K27" s="261">
        <v>47.705251492743017</v>
      </c>
      <c r="L27" s="261">
        <v>57.201056961364472</v>
      </c>
      <c r="M27" s="261">
        <v>56.964439341832723</v>
      </c>
      <c r="N27" s="261">
        <v>34.919871878846827</v>
      </c>
      <c r="O27" s="261">
        <v>28.97536927490496</v>
      </c>
      <c r="P27" s="261">
        <v>27.042742896984681</v>
      </c>
      <c r="Q27" s="261">
        <v>51.497696162893988</v>
      </c>
      <c r="R27" s="261">
        <v>53.892058048960664</v>
      </c>
      <c r="S27" s="261">
        <v>60.701955131740412</v>
      </c>
      <c r="T27" s="261">
        <v>57.451412773325103</v>
      </c>
      <c r="U27" s="261">
        <v>51.316887413219547</v>
      </c>
      <c r="V27" s="261">
        <v>42.011758577792392</v>
      </c>
      <c r="W27" s="261">
        <v>44.570843763604309</v>
      </c>
      <c r="X27" s="261">
        <v>43.148744616344743</v>
      </c>
      <c r="Y27" s="261">
        <v>35.898694727061653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0.89520380444244407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0.68858428869770671</v>
      </c>
      <c r="DA28" s="122" t="s">
        <v>812</v>
      </c>
    </row>
    <row r="29" spans="1:105" ht="12" customHeight="1" x14ac:dyDescent="0.25">
      <c r="A29" s="18" t="s">
        <v>159</v>
      </c>
      <c r="B29" s="295">
        <v>2.2469611607228259</v>
      </c>
      <c r="C29" s="295">
        <v>1.176181950771944</v>
      </c>
      <c r="D29" s="295">
        <v>1.052603404315587</v>
      </c>
      <c r="E29" s="295">
        <v>2.2526569789333521</v>
      </c>
      <c r="F29" s="295">
        <v>0</v>
      </c>
      <c r="G29" s="295">
        <v>0</v>
      </c>
      <c r="H29" s="295">
        <v>2.5326704170549159</v>
      </c>
      <c r="I29" s="295">
        <v>1.154357669355168</v>
      </c>
      <c r="J29" s="295">
        <v>1.0978290148363119</v>
      </c>
      <c r="K29" s="295">
        <v>0</v>
      </c>
      <c r="L29" s="295">
        <v>0</v>
      </c>
      <c r="M29" s="295">
        <v>0.91570075793477301</v>
      </c>
      <c r="N29" s="295">
        <v>0.6660762913045386</v>
      </c>
      <c r="O29" s="295">
        <v>0</v>
      </c>
      <c r="P29" s="295">
        <v>0.49396662617134612</v>
      </c>
      <c r="Q29" s="295">
        <v>0.95080733700362263</v>
      </c>
      <c r="R29" s="295">
        <v>0.96152370869372128</v>
      </c>
      <c r="S29" s="295">
        <v>0.97557252734309818</v>
      </c>
      <c r="T29" s="295">
        <v>0.94871172692121775</v>
      </c>
      <c r="U29" s="295">
        <v>0.88478803346415713</v>
      </c>
      <c r="V29" s="295">
        <v>0.85460447214504776</v>
      </c>
      <c r="W29" s="295">
        <v>0.86180024915139464</v>
      </c>
      <c r="X29" s="295">
        <v>0.83667967936567256</v>
      </c>
      <c r="Y29" s="295">
        <v>0.75243144498851922</v>
      </c>
      <c r="DA29" s="122" t="s">
        <v>813</v>
      </c>
    </row>
    <row r="30" spans="1:105" ht="12" customHeight="1" x14ac:dyDescent="0.25">
      <c r="A30" s="18" t="s">
        <v>32</v>
      </c>
      <c r="B30" s="295">
        <v>1.127613996997</v>
      </c>
      <c r="C30" s="295">
        <v>1.199468291802444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84.544318301894691</v>
      </c>
      <c r="C31" s="295">
        <v>100.87119497830641</v>
      </c>
      <c r="D31" s="295">
        <v>90.90675170941374</v>
      </c>
      <c r="E31" s="295">
        <v>91.130251109894587</v>
      </c>
      <c r="F31" s="295">
        <v>93.737690283439392</v>
      </c>
      <c r="G31" s="295">
        <v>85.893110334323353</v>
      </c>
      <c r="H31" s="295">
        <v>94.732580927907463</v>
      </c>
      <c r="I31" s="295">
        <v>81.349647109441648</v>
      </c>
      <c r="J31" s="295">
        <v>77.686549073834271</v>
      </c>
      <c r="K31" s="295">
        <v>47.705251492743017</v>
      </c>
      <c r="L31" s="295">
        <v>57.201056961364472</v>
      </c>
      <c r="M31" s="295">
        <v>56.048738583897951</v>
      </c>
      <c r="N31" s="295">
        <v>34.253795587542292</v>
      </c>
      <c r="O31" s="295">
        <v>28.97536927490496</v>
      </c>
      <c r="P31" s="295">
        <v>26.548776270813331</v>
      </c>
      <c r="Q31" s="295">
        <v>50.546888825890363</v>
      </c>
      <c r="R31" s="295">
        <v>52.930534340266938</v>
      </c>
      <c r="S31" s="295">
        <v>58.83117879995487</v>
      </c>
      <c r="T31" s="295">
        <v>56.502701046403878</v>
      </c>
      <c r="U31" s="295">
        <v>50.4320993797554</v>
      </c>
      <c r="V31" s="295">
        <v>41.157154105647336</v>
      </c>
      <c r="W31" s="295">
        <v>43.709043514452922</v>
      </c>
      <c r="X31" s="295">
        <v>42.312064936979063</v>
      </c>
      <c r="Y31" s="295">
        <v>34.457678993375417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66.593815559873491</v>
      </c>
      <c r="C34" s="223">
        <f t="shared" si="0"/>
        <v>81.655860794721917</v>
      </c>
      <c r="D34" s="223">
        <f t="shared" si="0"/>
        <v>72.777333552030257</v>
      </c>
      <c r="E34" s="223">
        <f t="shared" si="0"/>
        <v>71.933875233348203</v>
      </c>
      <c r="F34" s="223">
        <f t="shared" si="0"/>
        <v>71.004910891976834</v>
      </c>
      <c r="G34" s="223">
        <f t="shared" si="0"/>
        <v>64.142587091552215</v>
      </c>
      <c r="H34" s="223">
        <f t="shared" si="0"/>
        <v>21.306113814460154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0.12838237792313381</v>
      </c>
      <c r="C39" s="260">
        <v>0.35525474373884619</v>
      </c>
      <c r="D39" s="260">
        <v>0.18330707008154221</v>
      </c>
      <c r="E39" s="260">
        <v>0.17686665936648349</v>
      </c>
      <c r="F39" s="260">
        <v>0.18128751267205631</v>
      </c>
      <c r="G39" s="260">
        <v>0.14750645634217691</v>
      </c>
      <c r="H39" s="260">
        <v>0.33316719276979889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3.3237235203885918E-3</v>
      </c>
      <c r="C40" s="226">
        <v>4.0946100731441603E-3</v>
      </c>
      <c r="D40" s="226">
        <v>2.098205731916233E-3</v>
      </c>
      <c r="E40" s="226">
        <v>4.2665186029926467E-3</v>
      </c>
      <c r="F40" s="226">
        <v>0</v>
      </c>
      <c r="G40" s="226">
        <v>0</v>
      </c>
      <c r="H40" s="226">
        <v>8.6752738659838444E-3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0.12505865440274519</v>
      </c>
      <c r="C41" s="226">
        <v>0.35116013366570209</v>
      </c>
      <c r="D41" s="226">
        <v>0.18120886434962599</v>
      </c>
      <c r="E41" s="226">
        <v>0.17260014076349089</v>
      </c>
      <c r="F41" s="226">
        <v>0.18128751267205631</v>
      </c>
      <c r="G41" s="226">
        <v>0.14750645634217691</v>
      </c>
      <c r="H41" s="226">
        <v>0.32449191890381512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6.9337952049463389</v>
      </c>
      <c r="C46" s="294">
        <v>19.13126921065847</v>
      </c>
      <c r="D46" s="294">
        <v>9.8249543271308202</v>
      </c>
      <c r="E46" s="294">
        <v>9.4797590158137659</v>
      </c>
      <c r="F46" s="294">
        <v>9.7167094061881016</v>
      </c>
      <c r="G46" s="294">
        <v>7.9061009260260597</v>
      </c>
      <c r="H46" s="294">
        <v>17.85720785786139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6.9337952049463389</v>
      </c>
      <c r="C47" s="262">
        <v>19.13126921065847</v>
      </c>
      <c r="D47" s="262">
        <v>9.8249543271308202</v>
      </c>
      <c r="E47" s="262">
        <v>9.4797590158137659</v>
      </c>
      <c r="F47" s="262">
        <v>9.7167094061881016</v>
      </c>
      <c r="G47" s="262">
        <v>7.9061009260260597</v>
      </c>
      <c r="H47" s="262">
        <v>17.85720785786139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0.17720842368287129</v>
      </c>
      <c r="C49" s="297">
        <v>0.2179422866896924</v>
      </c>
      <c r="D49" s="297">
        <v>0.1124603403231027</v>
      </c>
      <c r="E49" s="297">
        <v>0.2286783067974946</v>
      </c>
      <c r="F49" s="297">
        <v>0</v>
      </c>
      <c r="G49" s="297">
        <v>0</v>
      </c>
      <c r="H49" s="297">
        <v>0.46498026219461908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8.8930197113998771E-2</v>
      </c>
      <c r="C50" s="297">
        <v>0.22225716196004711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6.6676565841494693</v>
      </c>
      <c r="C51" s="297">
        <v>18.69106976200873</v>
      </c>
      <c r="D51" s="297">
        <v>9.7124939868077167</v>
      </c>
      <c r="E51" s="297">
        <v>9.2510807090162714</v>
      </c>
      <c r="F51" s="297">
        <v>9.7167094061881016</v>
      </c>
      <c r="G51" s="297">
        <v>7.9061009260260597</v>
      </c>
      <c r="H51" s="297">
        <v>17.392227595666771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1.9862979770040128</v>
      </c>
      <c r="C53" s="294">
        <f t="shared" si="1"/>
        <v>3.3648068403246061</v>
      </c>
      <c r="D53" s="294">
        <f t="shared" si="1"/>
        <v>2.7697821548179</v>
      </c>
      <c r="E53" s="294">
        <f t="shared" si="1"/>
        <v>2.7129895581679571</v>
      </c>
      <c r="F53" s="294">
        <f t="shared" si="1"/>
        <v>2.71293397311667</v>
      </c>
      <c r="G53" s="294">
        <f t="shared" si="1"/>
        <v>2.0587297091839827</v>
      </c>
      <c r="H53" s="294">
        <f t="shared" si="1"/>
        <v>3.1157387638289658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0.83964005145328058</v>
      </c>
      <c r="C54" s="262">
        <v>1.3263123461392521</v>
      </c>
      <c r="D54" s="262">
        <v>1.1412596282914249</v>
      </c>
      <c r="E54" s="262">
        <v>1.104688145763971</v>
      </c>
      <c r="F54" s="262">
        <v>1.126233239745339</v>
      </c>
      <c r="G54" s="262">
        <v>0.92236124202792669</v>
      </c>
      <c r="H54" s="262">
        <v>1.285848802888677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2.173765148162661E-2</v>
      </c>
      <c r="C56" s="230">
        <v>1.528686664527544E-2</v>
      </c>
      <c r="D56" s="230">
        <v>1.3063312247696969E-2</v>
      </c>
      <c r="E56" s="230">
        <v>2.664816840714631E-2</v>
      </c>
      <c r="F56" s="230">
        <v>0</v>
      </c>
      <c r="G56" s="230">
        <v>0</v>
      </c>
      <c r="H56" s="230">
        <v>3.3481959680869131E-2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0.81790239997165393</v>
      </c>
      <c r="C57" s="230">
        <v>1.311025479493976</v>
      </c>
      <c r="D57" s="230">
        <v>1.1281963160437281</v>
      </c>
      <c r="E57" s="230">
        <v>1.078039977356825</v>
      </c>
      <c r="F57" s="230">
        <v>1.126233239745339</v>
      </c>
      <c r="G57" s="230">
        <v>0.92236124202792669</v>
      </c>
      <c r="H57" s="230">
        <v>1.2523668432078079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1.1466579255507321</v>
      </c>
      <c r="C58" s="262">
        <v>2.038494494185354</v>
      </c>
      <c r="D58" s="262">
        <v>1.6285225265264749</v>
      </c>
      <c r="E58" s="262">
        <v>1.6083014124039861</v>
      </c>
      <c r="F58" s="262">
        <v>1.586700733371331</v>
      </c>
      <c r="G58" s="262">
        <v>1.1363684671560561</v>
      </c>
      <c r="H58" s="262">
        <v>1.829889960940289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2.146917698038156E-2</v>
      </c>
      <c r="C59" s="229">
        <v>0</v>
      </c>
      <c r="D59" s="229">
        <v>7.2605692993619547E-2</v>
      </c>
      <c r="E59" s="229">
        <v>0.14179794655048389</v>
      </c>
      <c r="F59" s="229">
        <v>9.7107212732180176E-2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2.8756679219140189E-2</v>
      </c>
      <c r="C62" s="229">
        <v>2.3222408642892791E-2</v>
      </c>
      <c r="D62" s="229">
        <v>1.7809643769066599E-2</v>
      </c>
      <c r="E62" s="229">
        <v>3.5376166095003658E-2</v>
      </c>
      <c r="F62" s="229">
        <v>0</v>
      </c>
      <c r="G62" s="229">
        <v>0</v>
      </c>
      <c r="H62" s="229">
        <v>4.7648138533076222E-2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1.4431239204964259E-2</v>
      </c>
      <c r="C63" s="229">
        <v>2.368217163011865E-2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1.082000830146246</v>
      </c>
      <c r="C65" s="229">
        <v>1.991589913912343</v>
      </c>
      <c r="D65" s="229">
        <v>1.538107189763789</v>
      </c>
      <c r="E65" s="229">
        <v>1.4311272997584989</v>
      </c>
      <c r="F65" s="229">
        <v>1.4895935206391511</v>
      </c>
      <c r="G65" s="229">
        <v>1.1363684671560561</v>
      </c>
      <c r="H65" s="229">
        <v>1.782241822407213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57.545340000000003</v>
      </c>
      <c r="C70" s="279">
        <v>58.80453</v>
      </c>
      <c r="D70" s="279">
        <v>59.999290000000002</v>
      </c>
      <c r="E70" s="279">
        <v>59.564259999999997</v>
      </c>
      <c r="F70" s="279">
        <v>58.393979999999999</v>
      </c>
      <c r="G70" s="279">
        <v>54.030250000000002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23.540080104798349</v>
      </c>
      <c r="C72" s="223">
        <v>45.871157588593917</v>
      </c>
      <c r="D72" s="223">
        <v>41.560045717317792</v>
      </c>
      <c r="E72" s="223">
        <v>27.712336411023522</v>
      </c>
      <c r="F72" s="223">
        <v>27.695832614573529</v>
      </c>
      <c r="G72" s="223">
        <v>24.56427660436594</v>
      </c>
      <c r="H72" s="223">
        <v>28.521109192448542</v>
      </c>
      <c r="I72" s="223">
        <v>43.920702788221533</v>
      </c>
      <c r="J72" s="223">
        <v>67.191009324224325</v>
      </c>
      <c r="K72" s="223">
        <v>61.550548534675677</v>
      </c>
      <c r="L72" s="223">
        <v>78.450851110173588</v>
      </c>
      <c r="M72" s="223">
        <v>80.01319161792469</v>
      </c>
      <c r="N72" s="223">
        <v>96.761542065905473</v>
      </c>
      <c r="O72" s="223">
        <v>114.1176811544404</v>
      </c>
      <c r="P72" s="223">
        <v>104.0486829822006</v>
      </c>
      <c r="Q72" s="223">
        <v>12.99085318771294</v>
      </c>
      <c r="R72" s="223">
        <v>12.62556342204825</v>
      </c>
      <c r="S72" s="223">
        <v>16.9847952383438</v>
      </c>
      <c r="T72" s="223">
        <v>17.510864568212359</v>
      </c>
      <c r="U72" s="223">
        <v>16.644492023067539</v>
      </c>
      <c r="V72" s="223">
        <v>12.79786278590336</v>
      </c>
      <c r="W72" s="223">
        <v>12.09867244770064</v>
      </c>
      <c r="X72" s="223">
        <v>8.4775150843081057</v>
      </c>
      <c r="Y72" s="223">
        <v>7.556783452893697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6.2822402271187613E-2</v>
      </c>
      <c r="C77" s="260">
        <v>0.1301438986836374</v>
      </c>
      <c r="D77" s="260">
        <v>0.11142557145492279</v>
      </c>
      <c r="E77" s="260">
        <v>7.3980473865631932E-2</v>
      </c>
      <c r="F77" s="260">
        <v>7.4430988958332223E-2</v>
      </c>
      <c r="G77" s="260">
        <v>6.7415546423012132E-2</v>
      </c>
      <c r="H77" s="260">
        <v>8.1545569642891461E-2</v>
      </c>
      <c r="I77" s="260">
        <v>0.1234391387516883</v>
      </c>
      <c r="J77" s="260">
        <v>0.1889667615251194</v>
      </c>
      <c r="K77" s="260">
        <v>0.17443850155543991</v>
      </c>
      <c r="L77" s="260">
        <v>0.2215778512749017</v>
      </c>
      <c r="M77" s="260">
        <v>0.22438799273892079</v>
      </c>
      <c r="N77" s="260">
        <v>0.2736723801845623</v>
      </c>
      <c r="O77" s="260">
        <v>0.31850429492608417</v>
      </c>
      <c r="P77" s="260">
        <v>0.27466901555641621</v>
      </c>
      <c r="Q77" s="260">
        <v>3.202500842080893E-2</v>
      </c>
      <c r="R77" s="260">
        <v>3.0930983866591551E-2</v>
      </c>
      <c r="S77" s="260">
        <v>3.9382245133923917E-2</v>
      </c>
      <c r="T77" s="260">
        <v>4.1580816884848062E-2</v>
      </c>
      <c r="U77" s="260">
        <v>3.816079587728833E-2</v>
      </c>
      <c r="V77" s="260">
        <v>2.7180090262344889E-2</v>
      </c>
      <c r="W77" s="260">
        <v>2.531660788547772E-2</v>
      </c>
      <c r="X77" s="260">
        <v>1.2155026116507961E-2</v>
      </c>
      <c r="Y77" s="260">
        <v>7.5937396732903414E-3</v>
      </c>
      <c r="DA77" s="68" t="s">
        <v>857</v>
      </c>
    </row>
    <row r="78" spans="1:105" ht="12" customHeight="1" x14ac:dyDescent="0.25">
      <c r="A78" s="37" t="s">
        <v>159</v>
      </c>
      <c r="B78" s="226">
        <v>1.6264248989146871E-3</v>
      </c>
      <c r="C78" s="226">
        <v>1.5000180234046639E-3</v>
      </c>
      <c r="D78" s="226">
        <v>1.2754214695852161E-3</v>
      </c>
      <c r="E78" s="226">
        <v>1.784615987753223E-3</v>
      </c>
      <c r="F78" s="226">
        <v>0</v>
      </c>
      <c r="G78" s="226">
        <v>0</v>
      </c>
      <c r="H78" s="226">
        <v>2.1233487707132651E-3</v>
      </c>
      <c r="I78" s="226">
        <v>1.727103028497207E-3</v>
      </c>
      <c r="J78" s="226">
        <v>2.6331767626374472E-3</v>
      </c>
      <c r="K78" s="226">
        <v>0</v>
      </c>
      <c r="L78" s="226">
        <v>0</v>
      </c>
      <c r="M78" s="226">
        <v>3.607026723979364E-3</v>
      </c>
      <c r="N78" s="226">
        <v>5.2201418338032783E-3</v>
      </c>
      <c r="O78" s="226">
        <v>0</v>
      </c>
      <c r="P78" s="226">
        <v>5.0171436915645174E-3</v>
      </c>
      <c r="Q78" s="226">
        <v>5.9128107163846299E-4</v>
      </c>
      <c r="R78" s="226">
        <v>5.5186005874801312E-4</v>
      </c>
      <c r="S78" s="226">
        <v>6.4240634318171372E-4</v>
      </c>
      <c r="T78" s="226">
        <v>6.8663600578914013E-4</v>
      </c>
      <c r="U78" s="226">
        <v>6.5795525102317848E-4</v>
      </c>
      <c r="V78" s="226">
        <v>5.5289822368408505E-4</v>
      </c>
      <c r="W78" s="226">
        <v>4.8950966912564709E-4</v>
      </c>
      <c r="X78" s="226">
        <v>2.3569314575119541E-4</v>
      </c>
      <c r="Y78" s="226">
        <v>1.62276358810137E-4</v>
      </c>
      <c r="DA78" s="69" t="s">
        <v>858</v>
      </c>
    </row>
    <row r="79" spans="1:105" ht="12" customHeight="1" x14ac:dyDescent="0.25">
      <c r="A79" s="37" t="s">
        <v>35</v>
      </c>
      <c r="B79" s="226">
        <v>6.1195977372272933E-2</v>
      </c>
      <c r="C79" s="226">
        <v>0.1286438806602328</v>
      </c>
      <c r="D79" s="226">
        <v>0.11015014998533761</v>
      </c>
      <c r="E79" s="226">
        <v>7.2195857877878702E-2</v>
      </c>
      <c r="F79" s="226">
        <v>7.4430988958332223E-2</v>
      </c>
      <c r="G79" s="226">
        <v>6.7415546423012132E-2</v>
      </c>
      <c r="H79" s="226">
        <v>7.9422220872178192E-2</v>
      </c>
      <c r="I79" s="226">
        <v>0.121712035723191</v>
      </c>
      <c r="J79" s="226">
        <v>0.18633358476248199</v>
      </c>
      <c r="K79" s="226">
        <v>0.17443850155543991</v>
      </c>
      <c r="L79" s="226">
        <v>0.2215778512749017</v>
      </c>
      <c r="M79" s="226">
        <v>0.2207809660149414</v>
      </c>
      <c r="N79" s="226">
        <v>0.26845223835075899</v>
      </c>
      <c r="O79" s="226">
        <v>0.31850429492608417</v>
      </c>
      <c r="P79" s="226">
        <v>0.26965187186485162</v>
      </c>
      <c r="Q79" s="226">
        <v>3.1433727349170458E-2</v>
      </c>
      <c r="R79" s="226">
        <v>3.0379123807843529E-2</v>
      </c>
      <c r="S79" s="226">
        <v>3.8739838790742213E-2</v>
      </c>
      <c r="T79" s="226">
        <v>4.0894180879058932E-2</v>
      </c>
      <c r="U79" s="226">
        <v>3.7502840626265153E-2</v>
      </c>
      <c r="V79" s="226">
        <v>2.6627192038660812E-2</v>
      </c>
      <c r="W79" s="226">
        <v>2.4827098216352071E-2</v>
      </c>
      <c r="X79" s="226">
        <v>1.1919332970756759E-2</v>
      </c>
      <c r="Y79" s="226">
        <v>7.4314633144802042E-3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5.4603282113778828</v>
      </c>
      <c r="C83" s="261">
        <v>11.278889033592851</v>
      </c>
      <c r="D83" s="261">
        <v>9.6111378979027879</v>
      </c>
      <c r="E83" s="261">
        <v>6.3812689205047626</v>
      </c>
      <c r="F83" s="261">
        <v>6.4201286061630123</v>
      </c>
      <c r="G83" s="261">
        <v>5.8150037255690528</v>
      </c>
      <c r="H83" s="261">
        <v>7.0338047592417272</v>
      </c>
      <c r="I83" s="261">
        <v>10.647381647226149</v>
      </c>
      <c r="J83" s="261">
        <v>16.299540396548661</v>
      </c>
      <c r="K83" s="261">
        <v>15.04638900444062</v>
      </c>
      <c r="L83" s="261">
        <v>19.11244659477121</v>
      </c>
      <c r="M83" s="261">
        <v>19.35483850508982</v>
      </c>
      <c r="N83" s="261">
        <v>23.605918735316472</v>
      </c>
      <c r="O83" s="261">
        <v>27.4729459282809</v>
      </c>
      <c r="P83" s="261">
        <v>23.691884639441898</v>
      </c>
      <c r="Q83" s="261">
        <v>2.7623530944906269</v>
      </c>
      <c r="R83" s="261">
        <v>2.6679867769839798</v>
      </c>
      <c r="S83" s="261">
        <v>3.630587621943222</v>
      </c>
      <c r="T83" s="261">
        <v>3.7118704467379811</v>
      </c>
      <c r="U83" s="261">
        <v>3.4339869712568469</v>
      </c>
      <c r="V83" s="261">
        <v>2.5949082647552419</v>
      </c>
      <c r="W83" s="261">
        <v>2.4526721693908522</v>
      </c>
      <c r="X83" s="261">
        <v>1.682366156641051</v>
      </c>
      <c r="Y83" s="261">
        <v>1.4315469178525579</v>
      </c>
      <c r="DA83" s="70" t="s">
        <v>863</v>
      </c>
    </row>
    <row r="84" spans="1:105" ht="12" customHeight="1" x14ac:dyDescent="0.25">
      <c r="A84" s="60" t="s">
        <v>560</v>
      </c>
      <c r="B84" s="262">
        <v>5.4603282113778828</v>
      </c>
      <c r="C84" s="262">
        <v>11.278889033592851</v>
      </c>
      <c r="D84" s="262">
        <v>9.6111378979027879</v>
      </c>
      <c r="E84" s="262">
        <v>6.3812689205047626</v>
      </c>
      <c r="F84" s="262">
        <v>6.4201286061630123</v>
      </c>
      <c r="G84" s="262">
        <v>5.8150037255690528</v>
      </c>
      <c r="H84" s="262">
        <v>7.0338047592417272</v>
      </c>
      <c r="I84" s="262">
        <v>10.647381647226149</v>
      </c>
      <c r="J84" s="262">
        <v>16.299540396548661</v>
      </c>
      <c r="K84" s="262">
        <v>15.04638900444062</v>
      </c>
      <c r="L84" s="262">
        <v>19.11244659477121</v>
      </c>
      <c r="M84" s="262">
        <v>19.35483850508982</v>
      </c>
      <c r="N84" s="262">
        <v>23.605918735316472</v>
      </c>
      <c r="O84" s="262">
        <v>27.4729459282809</v>
      </c>
      <c r="P84" s="262">
        <v>23.691884639441898</v>
      </c>
      <c r="Q84" s="262">
        <v>2.7623530944906269</v>
      </c>
      <c r="R84" s="262">
        <v>2.6679867769839798</v>
      </c>
      <c r="S84" s="262">
        <v>3.630587621943222</v>
      </c>
      <c r="T84" s="262">
        <v>3.7118704467379811</v>
      </c>
      <c r="U84" s="262">
        <v>3.4339869712568469</v>
      </c>
      <c r="V84" s="262">
        <v>2.5949082647552419</v>
      </c>
      <c r="W84" s="262">
        <v>2.4526721693908522</v>
      </c>
      <c r="X84" s="262">
        <v>1.682366156641051</v>
      </c>
      <c r="Y84" s="262">
        <v>1.4315469178525579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5.3542193895922248E-2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2.7458957036223759E-2</v>
      </c>
      <c r="DA85" s="71" t="s">
        <v>865</v>
      </c>
    </row>
    <row r="86" spans="1:105" ht="12" customHeight="1" x14ac:dyDescent="0.25">
      <c r="A86" s="59" t="s">
        <v>159</v>
      </c>
      <c r="B86" s="230">
        <v>0.1395507260495841</v>
      </c>
      <c r="C86" s="230">
        <v>0.12848843640394911</v>
      </c>
      <c r="D86" s="230">
        <v>0.1100129123150911</v>
      </c>
      <c r="E86" s="230">
        <v>0.15393405776731539</v>
      </c>
      <c r="F86" s="230">
        <v>0</v>
      </c>
      <c r="G86" s="230">
        <v>0</v>
      </c>
      <c r="H86" s="230">
        <v>0.18315183466591889</v>
      </c>
      <c r="I86" s="230">
        <v>0.14897321282742959</v>
      </c>
      <c r="J86" s="230">
        <v>0.22712762110894821</v>
      </c>
      <c r="K86" s="230">
        <v>0</v>
      </c>
      <c r="L86" s="230">
        <v>0</v>
      </c>
      <c r="M86" s="230">
        <v>0.31112814404197142</v>
      </c>
      <c r="N86" s="230">
        <v>0.45026920083233579</v>
      </c>
      <c r="O86" s="230">
        <v>0</v>
      </c>
      <c r="P86" s="230">
        <v>0.43275936792235531</v>
      </c>
      <c r="Q86" s="230">
        <v>5.1001613379528542E-2</v>
      </c>
      <c r="R86" s="230">
        <v>4.7601309607082608E-2</v>
      </c>
      <c r="S86" s="230">
        <v>5.8349052092190268E-2</v>
      </c>
      <c r="T86" s="230">
        <v>6.1295185821220829E-2</v>
      </c>
      <c r="U86" s="230">
        <v>5.9207616291575477E-2</v>
      </c>
      <c r="V86" s="230">
        <v>5.2785702930279607E-2</v>
      </c>
      <c r="W86" s="230">
        <v>4.7423681227092798E-2</v>
      </c>
      <c r="X86" s="230">
        <v>3.2622074848984002E-2</v>
      </c>
      <c r="Y86" s="230">
        <v>3.0005016175606969E-2</v>
      </c>
      <c r="DA86" s="71" t="s">
        <v>866</v>
      </c>
    </row>
    <row r="87" spans="1:105" ht="12" customHeight="1" x14ac:dyDescent="0.25">
      <c r="A87" s="59" t="s">
        <v>32</v>
      </c>
      <c r="B87" s="230">
        <v>7.0032074757350932E-2</v>
      </c>
      <c r="C87" s="230">
        <v>0.13103228223206639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5.2507454105709481</v>
      </c>
      <c r="C88" s="230">
        <v>11.01936831495683</v>
      </c>
      <c r="D88" s="230">
        <v>9.5011249855876976</v>
      </c>
      <c r="E88" s="230">
        <v>6.2273348627374476</v>
      </c>
      <c r="F88" s="230">
        <v>6.4201286061630123</v>
      </c>
      <c r="G88" s="230">
        <v>5.8150037255690528</v>
      </c>
      <c r="H88" s="230">
        <v>6.8506529245758081</v>
      </c>
      <c r="I88" s="230">
        <v>10.498408434398719</v>
      </c>
      <c r="J88" s="230">
        <v>16.072412775439719</v>
      </c>
      <c r="K88" s="230">
        <v>15.04638900444062</v>
      </c>
      <c r="L88" s="230">
        <v>19.11244659477121</v>
      </c>
      <c r="M88" s="230">
        <v>19.04371036104785</v>
      </c>
      <c r="N88" s="230">
        <v>23.155649534484141</v>
      </c>
      <c r="O88" s="230">
        <v>27.4729459282809</v>
      </c>
      <c r="P88" s="230">
        <v>23.259125271519551</v>
      </c>
      <c r="Q88" s="230">
        <v>2.711351481111099</v>
      </c>
      <c r="R88" s="230">
        <v>2.6203854673768978</v>
      </c>
      <c r="S88" s="230">
        <v>3.51869637595511</v>
      </c>
      <c r="T88" s="230">
        <v>3.6505752609167601</v>
      </c>
      <c r="U88" s="230">
        <v>3.374779354965272</v>
      </c>
      <c r="V88" s="230">
        <v>2.5421225618249621</v>
      </c>
      <c r="W88" s="230">
        <v>2.405248488163759</v>
      </c>
      <c r="X88" s="230">
        <v>1.649744081792067</v>
      </c>
      <c r="Y88" s="230">
        <v>1.3740829446407281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10.472528461661881</v>
      </c>
      <c r="C90" s="294">
        <v>21.632122071728109</v>
      </c>
      <c r="D90" s="294">
        <v>18.433491777107829</v>
      </c>
      <c r="E90" s="294">
        <v>12.23882847412955</v>
      </c>
      <c r="F90" s="294">
        <v>12.31335863940776</v>
      </c>
      <c r="G90" s="294">
        <v>11.152771346930541</v>
      </c>
      <c r="H90" s="294">
        <v>13.49034667576213</v>
      </c>
      <c r="I90" s="294">
        <v>20.420934974275951</v>
      </c>
      <c r="J90" s="294">
        <v>31.261381020865219</v>
      </c>
      <c r="K90" s="294">
        <v>28.85792410168655</v>
      </c>
      <c r="L90" s="294">
        <v>36.656338811037529</v>
      </c>
      <c r="M90" s="294">
        <v>37.121229579764361</v>
      </c>
      <c r="N90" s="294">
        <v>45.274504800673192</v>
      </c>
      <c r="O90" s="294">
        <v>52.691193097166831</v>
      </c>
      <c r="P90" s="294">
        <v>45.439381405674723</v>
      </c>
      <c r="Q90" s="294">
        <v>5.2980004650513228</v>
      </c>
      <c r="R90" s="294">
        <v>5.1170124534055512</v>
      </c>
      <c r="S90" s="294">
        <v>6.9632136991566007</v>
      </c>
      <c r="T90" s="294">
        <v>7.1191084848095256</v>
      </c>
      <c r="U90" s="294">
        <v>6.5861473708717719</v>
      </c>
      <c r="V90" s="294">
        <v>4.9768529667181678</v>
      </c>
      <c r="W90" s="294">
        <v>4.7040540617227933</v>
      </c>
      <c r="X90" s="294">
        <v>3.2266608848983762</v>
      </c>
      <c r="Y90" s="294">
        <v>2.7456070882655119</v>
      </c>
      <c r="DA90" s="70" t="s">
        <v>870</v>
      </c>
    </row>
    <row r="91" spans="1:105" ht="12" customHeight="1" x14ac:dyDescent="0.25">
      <c r="A91" s="60" t="s">
        <v>519</v>
      </c>
      <c r="B91" s="262">
        <v>10.472528461661881</v>
      </c>
      <c r="C91" s="262">
        <v>21.632122071728109</v>
      </c>
      <c r="D91" s="262">
        <v>18.433491777107829</v>
      </c>
      <c r="E91" s="262">
        <v>12.23882847412955</v>
      </c>
      <c r="F91" s="262">
        <v>12.31335863940776</v>
      </c>
      <c r="G91" s="262">
        <v>11.152771346930541</v>
      </c>
      <c r="H91" s="262">
        <v>13.49034667576213</v>
      </c>
      <c r="I91" s="262">
        <v>20.420934974275951</v>
      </c>
      <c r="J91" s="262">
        <v>31.261381020865219</v>
      </c>
      <c r="K91" s="262">
        <v>28.85792410168655</v>
      </c>
      <c r="L91" s="262">
        <v>36.656338811037529</v>
      </c>
      <c r="M91" s="262">
        <v>37.121229579764361</v>
      </c>
      <c r="N91" s="262">
        <v>45.274504800673192</v>
      </c>
      <c r="O91" s="262">
        <v>52.691193097166831</v>
      </c>
      <c r="P91" s="262">
        <v>45.439381405674723</v>
      </c>
      <c r="Q91" s="262">
        <v>5.2980004650513228</v>
      </c>
      <c r="R91" s="262">
        <v>5.1170124534055512</v>
      </c>
      <c r="S91" s="262">
        <v>6.9632136991566007</v>
      </c>
      <c r="T91" s="262">
        <v>7.1191084848095256</v>
      </c>
      <c r="U91" s="262">
        <v>6.5861473708717719</v>
      </c>
      <c r="V91" s="262">
        <v>4.9768529667181678</v>
      </c>
      <c r="W91" s="262">
        <v>4.7040540617227933</v>
      </c>
      <c r="X91" s="262">
        <v>3.2266608848983762</v>
      </c>
      <c r="Y91" s="262">
        <v>2.7456070882655119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0.10269019146256959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5.2664363378412897E-2</v>
      </c>
      <c r="DA92" s="71" t="s">
        <v>872</v>
      </c>
    </row>
    <row r="93" spans="1:105" ht="12" customHeight="1" x14ac:dyDescent="0.25">
      <c r="A93" s="59" t="s">
        <v>159</v>
      </c>
      <c r="B93" s="297">
        <v>0.26764855404746107</v>
      </c>
      <c r="C93" s="297">
        <v>0.24643185448649699</v>
      </c>
      <c r="D93" s="297">
        <v>0.2109970885943091</v>
      </c>
      <c r="E93" s="297">
        <v>0.295234780544541</v>
      </c>
      <c r="F93" s="297">
        <v>0</v>
      </c>
      <c r="G93" s="297">
        <v>0</v>
      </c>
      <c r="H93" s="297">
        <v>0.35127243768015459</v>
      </c>
      <c r="I93" s="297">
        <v>0.28572022614127462</v>
      </c>
      <c r="J93" s="297">
        <v>0.43561492723764123</v>
      </c>
      <c r="K93" s="297">
        <v>0</v>
      </c>
      <c r="L93" s="297">
        <v>0</v>
      </c>
      <c r="M93" s="297">
        <v>0.59672206826581409</v>
      </c>
      <c r="N93" s="297">
        <v>0.8635849052627681</v>
      </c>
      <c r="O93" s="297">
        <v>0</v>
      </c>
      <c r="P93" s="297">
        <v>0.83000226766112761</v>
      </c>
      <c r="Q93" s="297">
        <v>9.7817535325959298E-2</v>
      </c>
      <c r="R93" s="297">
        <v>9.1295989979832501E-2</v>
      </c>
      <c r="S93" s="297">
        <v>0.111909410037507</v>
      </c>
      <c r="T93" s="297">
        <v>0.1175598889345161</v>
      </c>
      <c r="U93" s="297">
        <v>0.1135560762572206</v>
      </c>
      <c r="V93" s="297">
        <v>0.1012392945820168</v>
      </c>
      <c r="W93" s="297">
        <v>9.0955311142768072E-2</v>
      </c>
      <c r="X93" s="297">
        <v>6.2566863036286127E-2</v>
      </c>
      <c r="Y93" s="297">
        <v>5.7547527131592613E-2</v>
      </c>
      <c r="DA93" s="71" t="s">
        <v>873</v>
      </c>
    </row>
    <row r="94" spans="1:105" ht="12" customHeight="1" x14ac:dyDescent="0.25">
      <c r="A94" s="59" t="s">
        <v>32</v>
      </c>
      <c r="B94" s="297">
        <v>0.13431663221220869</v>
      </c>
      <c r="C94" s="297">
        <v>0.25131077326312429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10.070563275402209</v>
      </c>
      <c r="C95" s="297">
        <v>21.134379443978489</v>
      </c>
      <c r="D95" s="297">
        <v>18.222494688513521</v>
      </c>
      <c r="E95" s="297">
        <v>11.94359369358501</v>
      </c>
      <c r="F95" s="297">
        <v>12.31335863940776</v>
      </c>
      <c r="G95" s="297">
        <v>11.152771346930541</v>
      </c>
      <c r="H95" s="297">
        <v>13.139074238081969</v>
      </c>
      <c r="I95" s="297">
        <v>20.135214748134679</v>
      </c>
      <c r="J95" s="297">
        <v>30.825766093627571</v>
      </c>
      <c r="K95" s="297">
        <v>28.85792410168655</v>
      </c>
      <c r="L95" s="297">
        <v>36.656338811037529</v>
      </c>
      <c r="M95" s="297">
        <v>36.524507511498548</v>
      </c>
      <c r="N95" s="297">
        <v>44.410919895410423</v>
      </c>
      <c r="O95" s="297">
        <v>52.691193097166831</v>
      </c>
      <c r="P95" s="297">
        <v>44.609379138013587</v>
      </c>
      <c r="Q95" s="297">
        <v>5.2001829297253632</v>
      </c>
      <c r="R95" s="297">
        <v>5.0257164634257183</v>
      </c>
      <c r="S95" s="297">
        <v>6.7486140976565236</v>
      </c>
      <c r="T95" s="297">
        <v>7.0015485958750094</v>
      </c>
      <c r="U95" s="297">
        <v>6.472591294614551</v>
      </c>
      <c r="V95" s="297">
        <v>4.8756136721361507</v>
      </c>
      <c r="W95" s="297">
        <v>4.6130987505800256</v>
      </c>
      <c r="X95" s="297">
        <v>3.164094021862089</v>
      </c>
      <c r="Y95" s="297">
        <v>2.635395197755507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7.5444010294873962</v>
      </c>
      <c r="C97" s="294">
        <f t="shared" si="2"/>
        <v>12.83000258458932</v>
      </c>
      <c r="D97" s="294">
        <f t="shared" si="2"/>
        <v>13.403990470852243</v>
      </c>
      <c r="E97" s="294">
        <f t="shared" si="2"/>
        <v>9.018258542523574</v>
      </c>
      <c r="F97" s="294">
        <f t="shared" si="2"/>
        <v>8.8879143800444211</v>
      </c>
      <c r="G97" s="294">
        <f t="shared" si="2"/>
        <v>7.5290859854433325</v>
      </c>
      <c r="H97" s="294">
        <f t="shared" si="2"/>
        <v>7.9154121878017927</v>
      </c>
      <c r="I97" s="294">
        <f t="shared" si="2"/>
        <v>12.728947027967731</v>
      </c>
      <c r="J97" s="294">
        <f t="shared" si="2"/>
        <v>19.441121145285319</v>
      </c>
      <c r="K97" s="294">
        <f t="shared" si="2"/>
        <v>17.471796926993083</v>
      </c>
      <c r="L97" s="294">
        <f t="shared" si="2"/>
        <v>22.460487853089951</v>
      </c>
      <c r="M97" s="294">
        <f t="shared" si="2"/>
        <v>23.31273554033158</v>
      </c>
      <c r="N97" s="294">
        <f t="shared" si="2"/>
        <v>27.607446149731249</v>
      </c>
      <c r="O97" s="294">
        <f t="shared" si="2"/>
        <v>33.635037834066594</v>
      </c>
      <c r="P97" s="294">
        <f t="shared" si="2"/>
        <v>34.642747921527608</v>
      </c>
      <c r="Q97" s="294">
        <f t="shared" si="2"/>
        <v>4.8984746197501829</v>
      </c>
      <c r="R97" s="294">
        <f t="shared" si="2"/>
        <v>4.8096332077921247</v>
      </c>
      <c r="S97" s="294">
        <f t="shared" si="2"/>
        <v>6.3516116721100522</v>
      </c>
      <c r="T97" s="294">
        <f t="shared" si="2"/>
        <v>6.6383048197800099</v>
      </c>
      <c r="U97" s="294">
        <f t="shared" si="2"/>
        <v>6.5861968850616304</v>
      </c>
      <c r="V97" s="294">
        <f t="shared" si="2"/>
        <v>5.1989214641676007</v>
      </c>
      <c r="W97" s="294">
        <f t="shared" si="2"/>
        <v>4.916629608701518</v>
      </c>
      <c r="X97" s="294">
        <f t="shared" si="2"/>
        <v>3.5563330166521698</v>
      </c>
      <c r="Y97" s="294">
        <f t="shared" si="2"/>
        <v>3.3720357071023352</v>
      </c>
      <c r="DA97" s="70"/>
    </row>
    <row r="98" spans="1:105" ht="12" customHeight="1" x14ac:dyDescent="0.25">
      <c r="A98" s="60" t="s">
        <v>528</v>
      </c>
      <c r="B98" s="262">
        <v>3.3116052817115751</v>
      </c>
      <c r="C98" s="262">
        <v>7.1965093022221236</v>
      </c>
      <c r="D98" s="262">
        <v>5.9363442396277328</v>
      </c>
      <c r="E98" s="262">
        <v>3.943412279963042</v>
      </c>
      <c r="F98" s="262">
        <v>3.973574009063082</v>
      </c>
      <c r="G98" s="262">
        <v>3.611193495550816</v>
      </c>
      <c r="H98" s="262">
        <v>4.5367293402593916</v>
      </c>
      <c r="I98" s="262">
        <v>6.4619992871555478</v>
      </c>
      <c r="J98" s="262">
        <v>9.9142773809117379</v>
      </c>
      <c r="K98" s="262">
        <v>9.3051865760296231</v>
      </c>
      <c r="L98" s="262">
        <v>11.787994691750139</v>
      </c>
      <c r="M98" s="262">
        <v>11.86004569692788</v>
      </c>
      <c r="N98" s="262">
        <v>14.94771503742958</v>
      </c>
      <c r="O98" s="262">
        <v>17.224927666886138</v>
      </c>
      <c r="P98" s="262">
        <v>14.115029552584859</v>
      </c>
      <c r="Q98" s="262">
        <v>1.565634910449643</v>
      </c>
      <c r="R98" s="262">
        <v>1.509401884712297</v>
      </c>
      <c r="S98" s="262">
        <v>2.062509468824417</v>
      </c>
      <c r="T98" s="262">
        <v>2.1038693000737938</v>
      </c>
      <c r="U98" s="262">
        <v>1.9335995621969431</v>
      </c>
      <c r="V98" s="262">
        <v>1.4548724038569869</v>
      </c>
      <c r="W98" s="262">
        <v>1.374581377414094</v>
      </c>
      <c r="X98" s="262">
        <v>0.93807217910205998</v>
      </c>
      <c r="Y98" s="262">
        <v>0.7907373314670012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3.041691687167317E-2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1.5167384415357961E-2</v>
      </c>
      <c r="DA99" s="71" t="s">
        <v>878</v>
      </c>
    </row>
    <row r="100" spans="1:105" ht="12" customHeight="1" x14ac:dyDescent="0.25">
      <c r="A100" s="59" t="s">
        <v>159</v>
      </c>
      <c r="B100" s="230">
        <v>8.5734978142077853E-2</v>
      </c>
      <c r="C100" s="230">
        <v>8.2945829717100045E-2</v>
      </c>
      <c r="D100" s="230">
        <v>6.794976050118548E-2</v>
      </c>
      <c r="E100" s="230">
        <v>9.512613576801833E-2</v>
      </c>
      <c r="F100" s="230">
        <v>0</v>
      </c>
      <c r="G100" s="230">
        <v>0</v>
      </c>
      <c r="H100" s="230">
        <v>0.1181309874942829</v>
      </c>
      <c r="I100" s="230">
        <v>9.0413289106332978E-2</v>
      </c>
      <c r="J100" s="230">
        <v>0.13815151726717059</v>
      </c>
      <c r="K100" s="230">
        <v>0</v>
      </c>
      <c r="L100" s="230">
        <v>0</v>
      </c>
      <c r="M100" s="230">
        <v>0.19064969232203971</v>
      </c>
      <c r="N100" s="230">
        <v>0.28511898984484402</v>
      </c>
      <c r="O100" s="230">
        <v>0</v>
      </c>
      <c r="P100" s="230">
        <v>0.25782715728797689</v>
      </c>
      <c r="Q100" s="230">
        <v>2.8906480694123451E-2</v>
      </c>
      <c r="R100" s="230">
        <v>2.6930233333812149E-2</v>
      </c>
      <c r="S100" s="230">
        <v>3.3147656789690248E-2</v>
      </c>
      <c r="T100" s="230">
        <v>3.4741799731968927E-2</v>
      </c>
      <c r="U100" s="230">
        <v>3.3338455241201347E-2</v>
      </c>
      <c r="V100" s="230">
        <v>2.9595058736575541E-2</v>
      </c>
      <c r="W100" s="230">
        <v>2.6578239797687371E-2</v>
      </c>
      <c r="X100" s="230">
        <v>1.8189774395792321E-2</v>
      </c>
      <c r="Y100" s="230">
        <v>1.657374000491357E-2</v>
      </c>
      <c r="DA100" s="71" t="s">
        <v>879</v>
      </c>
    </row>
    <row r="101" spans="1:105" ht="12" customHeight="1" x14ac:dyDescent="0.25">
      <c r="A101" s="59" t="s">
        <v>35</v>
      </c>
      <c r="B101" s="230">
        <v>3.2258703035694971</v>
      </c>
      <c r="C101" s="230">
        <v>7.1135634725050236</v>
      </c>
      <c r="D101" s="230">
        <v>5.8683944791265477</v>
      </c>
      <c r="E101" s="230">
        <v>3.8482861441950238</v>
      </c>
      <c r="F101" s="230">
        <v>3.973574009063082</v>
      </c>
      <c r="G101" s="230">
        <v>3.611193495550816</v>
      </c>
      <c r="H101" s="230">
        <v>4.4185983527651098</v>
      </c>
      <c r="I101" s="230">
        <v>6.3715859980492144</v>
      </c>
      <c r="J101" s="230">
        <v>9.7761258636445678</v>
      </c>
      <c r="K101" s="230">
        <v>9.3051865760296231</v>
      </c>
      <c r="L101" s="230">
        <v>11.787994691750139</v>
      </c>
      <c r="M101" s="230">
        <v>11.66939600460584</v>
      </c>
      <c r="N101" s="230">
        <v>14.66259604758474</v>
      </c>
      <c r="O101" s="230">
        <v>17.224927666886138</v>
      </c>
      <c r="P101" s="230">
        <v>13.857202395296881</v>
      </c>
      <c r="Q101" s="230">
        <v>1.536728429755519</v>
      </c>
      <c r="R101" s="230">
        <v>1.4824716513784839</v>
      </c>
      <c r="S101" s="230">
        <v>1.998944895163054</v>
      </c>
      <c r="T101" s="230">
        <v>2.0691275003418248</v>
      </c>
      <c r="U101" s="230">
        <v>1.900261106955742</v>
      </c>
      <c r="V101" s="230">
        <v>1.425277345120411</v>
      </c>
      <c r="W101" s="230">
        <v>1.348003137616407</v>
      </c>
      <c r="X101" s="230">
        <v>0.9198824047062677</v>
      </c>
      <c r="Y101" s="230">
        <v>0.75899620704672965</v>
      </c>
      <c r="DA101" s="71" t="s">
        <v>880</v>
      </c>
    </row>
    <row r="102" spans="1:105" ht="12" customHeight="1" x14ac:dyDescent="0.25">
      <c r="A102" s="60" t="s">
        <v>533</v>
      </c>
      <c r="B102" s="262">
        <v>4.2327957477758211</v>
      </c>
      <c r="C102" s="262">
        <v>5.633493282367195</v>
      </c>
      <c r="D102" s="262">
        <v>7.46764623122451</v>
      </c>
      <c r="E102" s="262">
        <v>5.0748462625605324</v>
      </c>
      <c r="F102" s="262">
        <v>4.91434037098134</v>
      </c>
      <c r="G102" s="262">
        <v>3.9178924898925169</v>
      </c>
      <c r="H102" s="262">
        <v>3.3786828475424011</v>
      </c>
      <c r="I102" s="262">
        <v>6.2669477408121832</v>
      </c>
      <c r="J102" s="262">
        <v>9.5268437643735808</v>
      </c>
      <c r="K102" s="262">
        <v>8.1666103509634596</v>
      </c>
      <c r="L102" s="262">
        <v>10.67249316133981</v>
      </c>
      <c r="M102" s="262">
        <v>11.4526898434037</v>
      </c>
      <c r="N102" s="262">
        <v>12.659731112301669</v>
      </c>
      <c r="O102" s="262">
        <v>16.410110167180459</v>
      </c>
      <c r="P102" s="262">
        <v>20.52771836894275</v>
      </c>
      <c r="Q102" s="262">
        <v>3.33283970930054</v>
      </c>
      <c r="R102" s="262">
        <v>3.3002313230798279</v>
      </c>
      <c r="S102" s="262">
        <v>4.2891022032856352</v>
      </c>
      <c r="T102" s="262">
        <v>4.5344355197062161</v>
      </c>
      <c r="U102" s="262">
        <v>4.6525973228646871</v>
      </c>
      <c r="V102" s="262">
        <v>3.7440490603106138</v>
      </c>
      <c r="W102" s="262">
        <v>3.5420482312874242</v>
      </c>
      <c r="X102" s="262">
        <v>2.61826083755011</v>
      </c>
      <c r="Y102" s="262">
        <v>2.5812983756353338</v>
      </c>
      <c r="DA102" s="72" t="s">
        <v>881</v>
      </c>
    </row>
    <row r="103" spans="1:105" ht="12" customHeight="1" x14ac:dyDescent="0.25">
      <c r="A103" s="64" t="s">
        <v>28</v>
      </c>
      <c r="B103" s="229">
        <v>7.9251744575139255E-2</v>
      </c>
      <c r="C103" s="229">
        <v>0</v>
      </c>
      <c r="D103" s="229">
        <v>0.33293591019935609</v>
      </c>
      <c r="E103" s="229">
        <v>0.44743029729412759</v>
      </c>
      <c r="F103" s="229">
        <v>0.30076112388834719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6.3253656355725357E-2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4.9512705668474002E-2</v>
      </c>
      <c r="DA105" s="73" t="s">
        <v>884</v>
      </c>
    </row>
    <row r="106" spans="1:105" ht="12" customHeight="1" x14ac:dyDescent="0.25">
      <c r="A106" s="64" t="s">
        <v>159</v>
      </c>
      <c r="B106" s="229">
        <v>0.1061529744892908</v>
      </c>
      <c r="C106" s="229">
        <v>6.4176422091541369E-2</v>
      </c>
      <c r="D106" s="229">
        <v>8.1666735955561315E-2</v>
      </c>
      <c r="E106" s="229">
        <v>0.1116262181369361</v>
      </c>
      <c r="F106" s="229">
        <v>0</v>
      </c>
      <c r="G106" s="229">
        <v>0</v>
      </c>
      <c r="H106" s="229">
        <v>8.7976846594811156E-2</v>
      </c>
      <c r="I106" s="229">
        <v>8.7684218571578626E-2</v>
      </c>
      <c r="J106" s="229">
        <v>0.13275278371266</v>
      </c>
      <c r="K106" s="229">
        <v>0</v>
      </c>
      <c r="L106" s="229">
        <v>0</v>
      </c>
      <c r="M106" s="229">
        <v>0.18410146560145599</v>
      </c>
      <c r="N106" s="229">
        <v>0.24147702424139139</v>
      </c>
      <c r="O106" s="229">
        <v>0</v>
      </c>
      <c r="P106" s="229">
        <v>0.37496225232510888</v>
      </c>
      <c r="Q106" s="229">
        <v>6.1534567267560139E-2</v>
      </c>
      <c r="R106" s="229">
        <v>5.8881601040955238E-2</v>
      </c>
      <c r="S106" s="229">
        <v>6.8932380636027912E-2</v>
      </c>
      <c r="T106" s="229">
        <v>7.4878439795492205E-2</v>
      </c>
      <c r="U106" s="229">
        <v>8.0218474722564645E-2</v>
      </c>
      <c r="V106" s="229">
        <v>7.6161559982001859E-2</v>
      </c>
      <c r="W106" s="229">
        <v>6.8487329170160399E-2</v>
      </c>
      <c r="X106" s="229">
        <v>5.0769626266885838E-2</v>
      </c>
      <c r="Y106" s="229">
        <v>5.4103640299257967E-2</v>
      </c>
      <c r="DA106" s="73" t="s">
        <v>885</v>
      </c>
    </row>
    <row r="107" spans="1:105" ht="12" customHeight="1" x14ac:dyDescent="0.25">
      <c r="A107" s="64" t="s">
        <v>32</v>
      </c>
      <c r="B107" s="229">
        <v>5.3271761857460687E-2</v>
      </c>
      <c r="C107" s="229">
        <v>6.5447002761445522E-2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3.99411926685393</v>
      </c>
      <c r="C109" s="229">
        <v>5.5038698575142089</v>
      </c>
      <c r="D109" s="229">
        <v>7.0530435850695934</v>
      </c>
      <c r="E109" s="229">
        <v>4.5157897471294666</v>
      </c>
      <c r="F109" s="229">
        <v>4.6135792470929928</v>
      </c>
      <c r="G109" s="229">
        <v>3.9178924898925169</v>
      </c>
      <c r="H109" s="229">
        <v>3.2907060009475901</v>
      </c>
      <c r="I109" s="229">
        <v>6.1792635222406043</v>
      </c>
      <c r="J109" s="229">
        <v>9.3940909806609216</v>
      </c>
      <c r="K109" s="229">
        <v>8.1666103509634596</v>
      </c>
      <c r="L109" s="229">
        <v>10.67249316133981</v>
      </c>
      <c r="M109" s="229">
        <v>11.268588377802249</v>
      </c>
      <c r="N109" s="229">
        <v>12.41825408806028</v>
      </c>
      <c r="O109" s="229">
        <v>16.410110167180459</v>
      </c>
      <c r="P109" s="229">
        <v>20.152756116617638</v>
      </c>
      <c r="Q109" s="229">
        <v>3.27130514203298</v>
      </c>
      <c r="R109" s="229">
        <v>3.2413497220388732</v>
      </c>
      <c r="S109" s="229">
        <v>4.1569161662938816</v>
      </c>
      <c r="T109" s="229">
        <v>4.4595570799107236</v>
      </c>
      <c r="U109" s="229">
        <v>4.5723788481421224</v>
      </c>
      <c r="V109" s="229">
        <v>3.6678875003286122</v>
      </c>
      <c r="W109" s="229">
        <v>3.473560902117264</v>
      </c>
      <c r="X109" s="229">
        <v>2.5674912112832251</v>
      </c>
      <c r="Y109" s="229">
        <v>2.4776820296676019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16.865908475140284</v>
      </c>
      <c r="C115" s="223">
        <f t="shared" si="3"/>
        <v>20.859802108912607</v>
      </c>
      <c r="D115" s="223">
        <f t="shared" si="3"/>
        <v>18.457466955201689</v>
      </c>
      <c r="E115" s="223">
        <f t="shared" si="3"/>
        <v>18.767689443214081</v>
      </c>
      <c r="F115" s="223">
        <f t="shared" si="3"/>
        <v>18.628032856626426</v>
      </c>
      <c r="G115" s="223">
        <f t="shared" si="3"/>
        <v>16.339233381065245</v>
      </c>
      <c r="H115" s="223">
        <f t="shared" si="3"/>
        <v>19.036623999470546</v>
      </c>
      <c r="I115" s="223">
        <f t="shared" si="3"/>
        <v>14.423121916221552</v>
      </c>
      <c r="J115" s="223">
        <f t="shared" si="3"/>
        <v>0</v>
      </c>
      <c r="K115" s="223">
        <f t="shared" si="3"/>
        <v>0</v>
      </c>
      <c r="L115" s="223">
        <f t="shared" si="3"/>
        <v>0</v>
      </c>
      <c r="M115" s="223">
        <f t="shared" si="3"/>
        <v>0</v>
      </c>
      <c r="N115" s="223">
        <f t="shared" si="3"/>
        <v>0</v>
      </c>
      <c r="O115" s="223">
        <f t="shared" si="3"/>
        <v>0</v>
      </c>
      <c r="P115" s="223">
        <f t="shared" si="3"/>
        <v>0</v>
      </c>
      <c r="Q115" s="223">
        <f t="shared" si="3"/>
        <v>0</v>
      </c>
      <c r="R115" s="223">
        <f t="shared" si="3"/>
        <v>0</v>
      </c>
      <c r="S115" s="223">
        <f t="shared" si="3"/>
        <v>0</v>
      </c>
      <c r="T115" s="223">
        <f t="shared" si="3"/>
        <v>0</v>
      </c>
      <c r="U115" s="223">
        <f t="shared" si="3"/>
        <v>0</v>
      </c>
      <c r="V115" s="223">
        <f t="shared" si="3"/>
        <v>0</v>
      </c>
      <c r="W115" s="223">
        <f t="shared" si="3"/>
        <v>0</v>
      </c>
      <c r="X115" s="223">
        <f t="shared" si="3"/>
        <v>0</v>
      </c>
      <c r="Y115" s="223">
        <f t="shared" si="3"/>
        <v>0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4.5404352394132569E-2</v>
      </c>
      <c r="C120" s="260">
        <v>5.8425238542642491E-2</v>
      </c>
      <c r="D120" s="260">
        <v>4.9457823213589887E-2</v>
      </c>
      <c r="E120" s="260">
        <v>4.9151413201635373E-2</v>
      </c>
      <c r="F120" s="260">
        <v>4.9574380880471162E-2</v>
      </c>
      <c r="G120" s="260">
        <v>4.5149918172417813E-2</v>
      </c>
      <c r="H120" s="260">
        <v>5.3668915971288478E-2</v>
      </c>
      <c r="I120" s="260">
        <v>4.0206605136261363E-2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897</v>
      </c>
    </row>
    <row r="121" spans="1:105" ht="12" customHeight="1" x14ac:dyDescent="0.25">
      <c r="A121" s="37" t="s">
        <v>159</v>
      </c>
      <c r="B121" s="226">
        <v>1.1754846453361811E-3</v>
      </c>
      <c r="C121" s="226">
        <v>6.7340007270505389E-4</v>
      </c>
      <c r="D121" s="226">
        <v>5.6611394262475433E-4</v>
      </c>
      <c r="E121" s="226">
        <v>1.185669585999401E-3</v>
      </c>
      <c r="F121" s="226">
        <v>0</v>
      </c>
      <c r="G121" s="226">
        <v>0</v>
      </c>
      <c r="H121" s="226">
        <v>1.3974741638595311E-3</v>
      </c>
      <c r="I121" s="226">
        <v>5.6255212243595321E-4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898</v>
      </c>
    </row>
    <row r="122" spans="1:105" ht="12" customHeight="1" x14ac:dyDescent="0.25">
      <c r="A122" s="37" t="s">
        <v>35</v>
      </c>
      <c r="B122" s="226">
        <v>4.4228867748796377E-2</v>
      </c>
      <c r="C122" s="226">
        <v>5.7751838469937443E-2</v>
      </c>
      <c r="D122" s="226">
        <v>4.8891709270965138E-2</v>
      </c>
      <c r="E122" s="226">
        <v>4.7965743615635971E-2</v>
      </c>
      <c r="F122" s="226">
        <v>4.9574380880471162E-2</v>
      </c>
      <c r="G122" s="226">
        <v>4.5149918172417813E-2</v>
      </c>
      <c r="H122" s="226">
        <v>5.2271441807428952E-2</v>
      </c>
      <c r="I122" s="226">
        <v>3.9644053013825398E-2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9.9180058292070736</v>
      </c>
      <c r="C126" s="294">
        <v>12.544184786431479</v>
      </c>
      <c r="D126" s="294">
        <v>10.9384022220866</v>
      </c>
      <c r="E126" s="294">
        <v>11.261810694716489</v>
      </c>
      <c r="F126" s="294">
        <v>11.11246007339672</v>
      </c>
      <c r="G126" s="294">
        <v>9.6482010178113118</v>
      </c>
      <c r="H126" s="294">
        <v>11.46864735660464</v>
      </c>
      <c r="I126" s="294">
        <v>8.5918518637625425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903</v>
      </c>
    </row>
    <row r="127" spans="1:105" ht="12" customHeight="1" x14ac:dyDescent="0.25">
      <c r="A127" s="60" t="s">
        <v>604</v>
      </c>
      <c r="B127" s="262">
        <v>9.9180058292070736</v>
      </c>
      <c r="C127" s="262">
        <v>12.544184786431479</v>
      </c>
      <c r="D127" s="262">
        <v>10.9384022220866</v>
      </c>
      <c r="E127" s="262">
        <v>11.261810694716489</v>
      </c>
      <c r="F127" s="262">
        <v>11.11246007339672</v>
      </c>
      <c r="G127" s="262">
        <v>9.6482010178113118</v>
      </c>
      <c r="H127" s="262">
        <v>11.46864735660464</v>
      </c>
      <c r="I127" s="262">
        <v>8.5918518637625425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904</v>
      </c>
    </row>
    <row r="128" spans="1:105" ht="12" customHeight="1" x14ac:dyDescent="0.25">
      <c r="A128" s="59" t="s">
        <v>28</v>
      </c>
      <c r="B128" s="230">
        <v>0.18569742352535801</v>
      </c>
      <c r="C128" s="230">
        <v>0</v>
      </c>
      <c r="D128" s="230">
        <v>0.48767533800806451</v>
      </c>
      <c r="E128" s="230">
        <v>0.99291191230388209</v>
      </c>
      <c r="F128" s="230">
        <v>0.68009045538939406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906</v>
      </c>
    </row>
    <row r="130" spans="1:105" ht="12" customHeight="1" x14ac:dyDescent="0.25">
      <c r="A130" s="59" t="s">
        <v>159</v>
      </c>
      <c r="B130" s="230">
        <v>0.24873059852360629</v>
      </c>
      <c r="C130" s="230">
        <v>0.14290261074209359</v>
      </c>
      <c r="D130" s="230">
        <v>0.1196231822433817</v>
      </c>
      <c r="E130" s="230">
        <v>0.24771456556223301</v>
      </c>
      <c r="F130" s="230">
        <v>0</v>
      </c>
      <c r="G130" s="230">
        <v>0</v>
      </c>
      <c r="H130" s="230">
        <v>0.29862981364939462</v>
      </c>
      <c r="I130" s="230">
        <v>0.1202131959471462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907</v>
      </c>
    </row>
    <row r="131" spans="1:105" ht="12" customHeight="1" x14ac:dyDescent="0.25">
      <c r="A131" s="59" t="s">
        <v>32</v>
      </c>
      <c r="B131" s="230">
        <v>0.12482285376327321</v>
      </c>
      <c r="C131" s="230">
        <v>0.14573183195714901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9.3587549533948362</v>
      </c>
      <c r="C132" s="230">
        <v>12.25555034373224</v>
      </c>
      <c r="D132" s="230">
        <v>10.331103701835159</v>
      </c>
      <c r="E132" s="230">
        <v>10.021184216850379</v>
      </c>
      <c r="F132" s="230">
        <v>10.43236961800733</v>
      </c>
      <c r="G132" s="230">
        <v>9.6482010178113118</v>
      </c>
      <c r="H132" s="230">
        <v>11.17001754295525</v>
      </c>
      <c r="I132" s="230">
        <v>8.4716386678153963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5.0098277861124343</v>
      </c>
      <c r="C134" s="294">
        <v>6.427825943699939</v>
      </c>
      <c r="D134" s="294">
        <v>5.4155932575301886</v>
      </c>
      <c r="E134" s="294">
        <v>5.3820415990268557</v>
      </c>
      <c r="F134" s="294">
        <v>5.4283562315929528</v>
      </c>
      <c r="G134" s="294">
        <v>4.9438809988992576</v>
      </c>
      <c r="H134" s="294">
        <v>5.8767046462570649</v>
      </c>
      <c r="I134" s="294">
        <v>4.402592057959497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911</v>
      </c>
    </row>
    <row r="135" spans="1:105" ht="12" customHeight="1" x14ac:dyDescent="0.25">
      <c r="A135" s="60" t="s">
        <v>615</v>
      </c>
      <c r="B135" s="262">
        <v>5.0098277861124343</v>
      </c>
      <c r="C135" s="262">
        <v>6.427825943699939</v>
      </c>
      <c r="D135" s="262">
        <v>5.4155932575301886</v>
      </c>
      <c r="E135" s="262">
        <v>5.3820415990268557</v>
      </c>
      <c r="F135" s="262">
        <v>5.4283562315929528</v>
      </c>
      <c r="G135" s="262">
        <v>4.9438809988992576</v>
      </c>
      <c r="H135" s="262">
        <v>5.8767046462570649</v>
      </c>
      <c r="I135" s="262">
        <v>4.402592057959497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913</v>
      </c>
    </row>
    <row r="137" spans="1:105" ht="12" customHeight="1" x14ac:dyDescent="0.25">
      <c r="A137" s="59" t="s">
        <v>159</v>
      </c>
      <c r="B137" s="297">
        <v>0.12803719444530429</v>
      </c>
      <c r="C137" s="297">
        <v>7.322541276209861E-2</v>
      </c>
      <c r="D137" s="297">
        <v>6.1989037354762272E-2</v>
      </c>
      <c r="E137" s="297">
        <v>0.12982989946538109</v>
      </c>
      <c r="F137" s="297">
        <v>0</v>
      </c>
      <c r="G137" s="297">
        <v>0</v>
      </c>
      <c r="H137" s="297">
        <v>0.15302233635892731</v>
      </c>
      <c r="I137" s="297">
        <v>6.1599020808427392E-2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914</v>
      </c>
    </row>
    <row r="138" spans="1:105" ht="12" customHeight="1" x14ac:dyDescent="0.25">
      <c r="A138" s="59" t="s">
        <v>32</v>
      </c>
      <c r="B138" s="297">
        <v>6.4254129139600782E-2</v>
      </c>
      <c r="C138" s="297">
        <v>7.4675147586339266E-2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4.8175364625275288</v>
      </c>
      <c r="C139" s="297">
        <v>6.2799253833515012</v>
      </c>
      <c r="D139" s="297">
        <v>5.3536042201754261</v>
      </c>
      <c r="E139" s="297">
        <v>5.2522116995614736</v>
      </c>
      <c r="F139" s="297">
        <v>5.4283562315929528</v>
      </c>
      <c r="G139" s="297">
        <v>4.9438809988992576</v>
      </c>
      <c r="H139" s="297">
        <v>5.7236823098981384</v>
      </c>
      <c r="I139" s="297">
        <v>4.3409930371510699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1.8926705074266434</v>
      </c>
      <c r="C141" s="261">
        <f t="shared" si="4"/>
        <v>1.8293661402385446</v>
      </c>
      <c r="D141" s="261">
        <f t="shared" si="4"/>
        <v>2.0540136523713115</v>
      </c>
      <c r="E141" s="261">
        <f t="shared" si="4"/>
        <v>2.0746857362691022</v>
      </c>
      <c r="F141" s="261">
        <f t="shared" si="4"/>
        <v>2.0376421707562828</v>
      </c>
      <c r="G141" s="261">
        <f t="shared" si="4"/>
        <v>1.7020014461822592</v>
      </c>
      <c r="H141" s="261">
        <f t="shared" si="4"/>
        <v>1.6376030806375534</v>
      </c>
      <c r="I141" s="261">
        <f t="shared" si="4"/>
        <v>1.3884713893632519</v>
      </c>
      <c r="J141" s="261">
        <f t="shared" si="4"/>
        <v>0</v>
      </c>
      <c r="K141" s="261">
        <f t="shared" si="4"/>
        <v>0</v>
      </c>
      <c r="L141" s="261">
        <f t="shared" si="4"/>
        <v>0</v>
      </c>
      <c r="M141" s="261">
        <f t="shared" si="4"/>
        <v>0</v>
      </c>
      <c r="N141" s="261">
        <f t="shared" si="4"/>
        <v>0</v>
      </c>
      <c r="O141" s="261">
        <f t="shared" si="4"/>
        <v>0</v>
      </c>
      <c r="P141" s="261">
        <f t="shared" si="4"/>
        <v>0</v>
      </c>
      <c r="Q141" s="261">
        <f t="shared" si="4"/>
        <v>0</v>
      </c>
      <c r="R141" s="261">
        <f t="shared" si="4"/>
        <v>0</v>
      </c>
      <c r="S141" s="261">
        <f t="shared" si="4"/>
        <v>0</v>
      </c>
      <c r="T141" s="261">
        <f t="shared" si="4"/>
        <v>0</v>
      </c>
      <c r="U141" s="261">
        <f t="shared" si="4"/>
        <v>0</v>
      </c>
      <c r="V141" s="261">
        <f t="shared" si="4"/>
        <v>0</v>
      </c>
      <c r="W141" s="261">
        <f t="shared" si="4"/>
        <v>0</v>
      </c>
      <c r="X141" s="261">
        <f t="shared" si="4"/>
        <v>0</v>
      </c>
      <c r="Y141" s="261">
        <f t="shared" si="4"/>
        <v>0</v>
      </c>
      <c r="DA141" s="70"/>
    </row>
    <row r="142" spans="1:105" ht="12" customHeight="1" x14ac:dyDescent="0.25">
      <c r="A142" s="60" t="s">
        <v>624</v>
      </c>
      <c r="B142" s="262">
        <v>0.57534993841443849</v>
      </c>
      <c r="C142" s="262">
        <v>0.74034658848481161</v>
      </c>
      <c r="D142" s="262">
        <v>0.62671426943925146</v>
      </c>
      <c r="E142" s="262">
        <v>0.62283153634843935</v>
      </c>
      <c r="F142" s="262">
        <v>0.62819125221569894</v>
      </c>
      <c r="G142" s="262">
        <v>0.57212582649399113</v>
      </c>
      <c r="H142" s="262">
        <v>0.68007593701173008</v>
      </c>
      <c r="I142" s="262">
        <v>0.50948568956994922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919</v>
      </c>
    </row>
    <row r="144" spans="1:105" ht="12" customHeight="1" x14ac:dyDescent="0.25">
      <c r="A144" s="59" t="s">
        <v>159</v>
      </c>
      <c r="B144" s="230">
        <v>1.489537858464616E-2</v>
      </c>
      <c r="C144" s="230">
        <v>8.5331178605071011E-3</v>
      </c>
      <c r="D144" s="230">
        <v>7.1736211365234243E-3</v>
      </c>
      <c r="E144" s="230">
        <v>1.502443900890839E-2</v>
      </c>
      <c r="F144" s="230">
        <v>0</v>
      </c>
      <c r="G144" s="230">
        <v>0</v>
      </c>
      <c r="H144" s="230">
        <v>1.7708361241074611E-2</v>
      </c>
      <c r="I144" s="230">
        <v>7.1284868505307247E-3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920</v>
      </c>
    </row>
    <row r="145" spans="1:105" ht="12" customHeight="1" x14ac:dyDescent="0.25">
      <c r="A145" s="59" t="s">
        <v>35</v>
      </c>
      <c r="B145" s="230">
        <v>0.56045455982979231</v>
      </c>
      <c r="C145" s="230">
        <v>0.73181347062430446</v>
      </c>
      <c r="D145" s="230">
        <v>0.61954064830272804</v>
      </c>
      <c r="E145" s="230">
        <v>0.60780709733953098</v>
      </c>
      <c r="F145" s="230">
        <v>0.62819125221569894</v>
      </c>
      <c r="G145" s="230">
        <v>0.57212582649399113</v>
      </c>
      <c r="H145" s="230">
        <v>0.66236757577065553</v>
      </c>
      <c r="I145" s="230">
        <v>0.50235720271941853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921</v>
      </c>
    </row>
    <row r="146" spans="1:105" ht="12" customHeight="1" x14ac:dyDescent="0.25">
      <c r="A146" s="60" t="s">
        <v>629</v>
      </c>
      <c r="B146" s="262">
        <v>1.317320569012205</v>
      </c>
      <c r="C146" s="262">
        <v>1.0890195517537331</v>
      </c>
      <c r="D146" s="262">
        <v>1.4272993829320599</v>
      </c>
      <c r="E146" s="262">
        <v>1.4518541999206629</v>
      </c>
      <c r="F146" s="262">
        <v>1.4094509185405839</v>
      </c>
      <c r="G146" s="262">
        <v>1.129875619688268</v>
      </c>
      <c r="H146" s="262">
        <v>0.95752714362582336</v>
      </c>
      <c r="I146" s="262">
        <v>0.87898569979330266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922</v>
      </c>
    </row>
    <row r="147" spans="1:105" ht="12" customHeight="1" x14ac:dyDescent="0.25">
      <c r="A147" s="64" t="s">
        <v>28</v>
      </c>
      <c r="B147" s="229">
        <v>2.4664538399659541E-2</v>
      </c>
      <c r="C147" s="229">
        <v>0</v>
      </c>
      <c r="D147" s="229">
        <v>6.3634404264694786E-2</v>
      </c>
      <c r="E147" s="229">
        <v>0.12800457840282839</v>
      </c>
      <c r="F147" s="229">
        <v>8.625939807280375E-2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925</v>
      </c>
    </row>
    <row r="150" spans="1:105" ht="12" customHeight="1" x14ac:dyDescent="0.25">
      <c r="A150" s="64" t="s">
        <v>159</v>
      </c>
      <c r="B150" s="229">
        <v>3.3036674833660497E-2</v>
      </c>
      <c r="C150" s="229">
        <v>1.240604628713096E-2</v>
      </c>
      <c r="D150" s="229">
        <v>1.560905246797354E-2</v>
      </c>
      <c r="E150" s="229">
        <v>3.1934956299858507E-2</v>
      </c>
      <c r="F150" s="229">
        <v>0</v>
      </c>
      <c r="G150" s="229">
        <v>0</v>
      </c>
      <c r="H150" s="229">
        <v>2.4932857692284361E-2</v>
      </c>
      <c r="I150" s="229">
        <v>1.2298359170931821E-2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926</v>
      </c>
    </row>
    <row r="151" spans="1:105" ht="12" customHeight="1" x14ac:dyDescent="0.25">
      <c r="A151" s="64" t="s">
        <v>32</v>
      </c>
      <c r="B151" s="229">
        <v>1.6579110314790809E-2</v>
      </c>
      <c r="C151" s="229">
        <v>1.2651664258476889E-2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1.2430402454640941</v>
      </c>
      <c r="C153" s="229">
        <v>1.0639618412081251</v>
      </c>
      <c r="D153" s="229">
        <v>1.3480559261993921</v>
      </c>
      <c r="E153" s="229">
        <v>1.291914665217976</v>
      </c>
      <c r="F153" s="229">
        <v>1.32319152046778</v>
      </c>
      <c r="G153" s="229">
        <v>1.129875619688268</v>
      </c>
      <c r="H153" s="229">
        <v>0.93259428593353899</v>
      </c>
      <c r="I153" s="229">
        <v>0.86668734062237085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0</v>
      </c>
      <c r="C158" s="279">
        <v>0</v>
      </c>
      <c r="D158" s="279">
        <v>0</v>
      </c>
      <c r="E158" s="279">
        <v>0</v>
      </c>
      <c r="F158" s="279">
        <v>0</v>
      </c>
      <c r="G158" s="279">
        <v>0</v>
      </c>
      <c r="H158" s="279">
        <v>0</v>
      </c>
      <c r="I158" s="279">
        <v>0</v>
      </c>
      <c r="J158" s="279">
        <v>0</v>
      </c>
      <c r="K158" s="279">
        <v>0</v>
      </c>
      <c r="L158" s="279">
        <v>0</v>
      </c>
      <c r="M158" s="279">
        <v>0</v>
      </c>
      <c r="N158" s="279">
        <v>0</v>
      </c>
      <c r="O158" s="279">
        <v>0</v>
      </c>
      <c r="P158" s="279">
        <v>0</v>
      </c>
      <c r="Q158" s="279">
        <v>0</v>
      </c>
      <c r="R158" s="279">
        <v>0</v>
      </c>
      <c r="S158" s="279">
        <v>0</v>
      </c>
      <c r="T158" s="279">
        <v>0</v>
      </c>
      <c r="U158" s="279">
        <v>0</v>
      </c>
      <c r="V158" s="279">
        <v>0</v>
      </c>
      <c r="W158" s="279">
        <v>0</v>
      </c>
      <c r="X158" s="279">
        <v>0</v>
      </c>
      <c r="Y158" s="279">
        <v>0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1.0000000000000002</v>
      </c>
      <c r="C162" s="232">
        <f t="shared" si="5"/>
        <v>0.99999999999999944</v>
      </c>
      <c r="D162" s="232">
        <f t="shared" si="5"/>
        <v>1</v>
      </c>
      <c r="E162" s="232">
        <f t="shared" si="5"/>
        <v>1.0000000000000002</v>
      </c>
      <c r="F162" s="232">
        <f t="shared" si="5"/>
        <v>1</v>
      </c>
      <c r="G162" s="232">
        <f t="shared" si="5"/>
        <v>0.99999999999999978</v>
      </c>
      <c r="H162" s="232">
        <f t="shared" si="5"/>
        <v>0.99999999999999978</v>
      </c>
      <c r="I162" s="232">
        <f t="shared" si="5"/>
        <v>0.99999999999999967</v>
      </c>
      <c r="J162" s="232">
        <f t="shared" si="5"/>
        <v>0.99999999999999956</v>
      </c>
      <c r="K162" s="232">
        <f t="shared" si="5"/>
        <v>0.99999999999999989</v>
      </c>
      <c r="L162" s="232">
        <f t="shared" si="5"/>
        <v>0.99999999999999978</v>
      </c>
      <c r="M162" s="232">
        <f t="shared" si="5"/>
        <v>0.99999999999999978</v>
      </c>
      <c r="N162" s="232">
        <f t="shared" si="5"/>
        <v>1</v>
      </c>
      <c r="O162" s="232">
        <f t="shared" si="5"/>
        <v>1.0000000000000002</v>
      </c>
      <c r="P162" s="232">
        <f t="shared" si="5"/>
        <v>0.99999999999999989</v>
      </c>
      <c r="Q162" s="232">
        <f t="shared" si="5"/>
        <v>0.99999999999999956</v>
      </c>
      <c r="R162" s="232">
        <f t="shared" si="5"/>
        <v>1</v>
      </c>
      <c r="S162" s="232">
        <f t="shared" si="5"/>
        <v>1.0000000000000002</v>
      </c>
      <c r="T162" s="232">
        <f t="shared" si="5"/>
        <v>0.99999999999999989</v>
      </c>
      <c r="U162" s="232">
        <f t="shared" si="5"/>
        <v>0.99999999999999989</v>
      </c>
      <c r="V162" s="232">
        <f t="shared" si="5"/>
        <v>1</v>
      </c>
      <c r="W162" s="232">
        <f t="shared" si="5"/>
        <v>1.0000000000000004</v>
      </c>
      <c r="X162" s="232">
        <f t="shared" si="5"/>
        <v>1</v>
      </c>
      <c r="Y162" s="232">
        <f t="shared" si="5"/>
        <v>1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2.5329910715481989E-3</v>
      </c>
      <c r="C167" s="300">
        <f t="shared" si="10"/>
        <v>3.1761103627396666E-3</v>
      </c>
      <c r="D167" s="300">
        <f t="shared" si="10"/>
        <v>2.5490375392808844E-3</v>
      </c>
      <c r="E167" s="300">
        <f t="shared" si="10"/>
        <v>2.5156695991691382E-3</v>
      </c>
      <c r="F167" s="300">
        <f t="shared" si="10"/>
        <v>2.5705081984732331E-3</v>
      </c>
      <c r="G167" s="300">
        <f t="shared" si="10"/>
        <v>2.7552448838134881E-3</v>
      </c>
      <c r="H167" s="300">
        <f t="shared" si="10"/>
        <v>3.2474777463139333E-3</v>
      </c>
      <c r="I167" s="300">
        <f t="shared" si="10"/>
        <v>2.9522944930658376E-3</v>
      </c>
      <c r="J167" s="300">
        <f t="shared" si="10"/>
        <v>2.9625070370082403E-3</v>
      </c>
      <c r="K167" s="300">
        <f t="shared" si="10"/>
        <v>3.0704599337773629E-3</v>
      </c>
      <c r="L167" s="300">
        <f t="shared" si="10"/>
        <v>3.02907583937332E-3</v>
      </c>
      <c r="M167" s="300">
        <f t="shared" si="10"/>
        <v>2.9445504617874305E-3</v>
      </c>
      <c r="N167" s="300">
        <f t="shared" si="10"/>
        <v>3.0879015558114586E-3</v>
      </c>
      <c r="O167" s="300">
        <f t="shared" si="10"/>
        <v>2.9308124430499679E-3</v>
      </c>
      <c r="P167" s="300">
        <f t="shared" si="10"/>
        <v>2.3937589854795675E-3</v>
      </c>
      <c r="Q167" s="300">
        <f t="shared" si="10"/>
        <v>1.9436913290831865E-3</v>
      </c>
      <c r="R167" s="300">
        <f t="shared" si="10"/>
        <v>1.9115089271320932E-3</v>
      </c>
      <c r="S167" s="300">
        <f t="shared" si="10"/>
        <v>1.8444847874023163E-3</v>
      </c>
      <c r="T167" s="300">
        <f t="shared" si="10"/>
        <v>1.8626850523616508E-3</v>
      </c>
      <c r="U167" s="300">
        <f t="shared" si="10"/>
        <v>1.7220072329123671E-3</v>
      </c>
      <c r="V167" s="300">
        <f t="shared" si="10"/>
        <v>1.5534173490409963E-3</v>
      </c>
      <c r="W167" s="300">
        <f t="shared" si="10"/>
        <v>1.5298752007774001E-3</v>
      </c>
      <c r="X167" s="300">
        <f t="shared" si="10"/>
        <v>1.0156426415042878E-3</v>
      </c>
      <c r="Y167" s="300">
        <f t="shared" si="10"/>
        <v>6.6927826494388068E-4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0.56279409615648834</v>
      </c>
      <c r="C168" s="301">
        <f t="shared" si="11"/>
        <v>0.45336986959432546</v>
      </c>
      <c r="D168" s="301">
        <f t="shared" si="11"/>
        <v>0.56334986952118293</v>
      </c>
      <c r="E168" s="301">
        <f t="shared" si="11"/>
        <v>0.56906579766232535</v>
      </c>
      <c r="F168" s="301">
        <f t="shared" si="11"/>
        <v>0.55967194560153355</v>
      </c>
      <c r="G168" s="301">
        <f t="shared" si="11"/>
        <v>0.52802655140274757</v>
      </c>
      <c r="H168" s="301">
        <f t="shared" si="11"/>
        <v>0.44370706205642085</v>
      </c>
      <c r="I168" s="301">
        <f t="shared" si="11"/>
        <v>0.49427195333781987</v>
      </c>
      <c r="J168" s="301">
        <f t="shared" si="11"/>
        <v>0.49252254456048611</v>
      </c>
      <c r="K168" s="301">
        <f t="shared" si="11"/>
        <v>0.47403021334393564</v>
      </c>
      <c r="L168" s="301">
        <f t="shared" si="11"/>
        <v>0.48111930871534803</v>
      </c>
      <c r="M168" s="301">
        <f t="shared" si="11"/>
        <v>0.49559850589581084</v>
      </c>
      <c r="N168" s="301">
        <f t="shared" si="11"/>
        <v>0.47104246348949513</v>
      </c>
      <c r="O168" s="301">
        <f t="shared" si="11"/>
        <v>0.49795182850553904</v>
      </c>
      <c r="P168" s="301">
        <f t="shared" si="11"/>
        <v>0.58994908578734873</v>
      </c>
      <c r="Q168" s="301">
        <f t="shared" si="11"/>
        <v>0.66704567532804859</v>
      </c>
      <c r="R168" s="301">
        <f t="shared" si="11"/>
        <v>0.67255852078227119</v>
      </c>
      <c r="S168" s="301">
        <f t="shared" si="11"/>
        <v>0.66243626938315481</v>
      </c>
      <c r="T168" s="301">
        <f t="shared" si="11"/>
        <v>0.66984256934439357</v>
      </c>
      <c r="U168" s="301">
        <f t="shared" si="11"/>
        <v>0.69233472556435471</v>
      </c>
      <c r="V168" s="301">
        <f t="shared" si="11"/>
        <v>0.70563788334213362</v>
      </c>
      <c r="W168" s="301">
        <f t="shared" si="11"/>
        <v>0.7058429176302885</v>
      </c>
      <c r="X168" s="301">
        <f t="shared" si="11"/>
        <v>0.72144136721897745</v>
      </c>
      <c r="Y168" s="301">
        <f t="shared" si="11"/>
        <v>0.750226371132661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0.43467291277196357</v>
      </c>
      <c r="C169" s="235">
        <f t="shared" si="12"/>
        <v>0.5434540200429343</v>
      </c>
      <c r="D169" s="235">
        <f t="shared" si="12"/>
        <v>0.43410109293953614</v>
      </c>
      <c r="E169" s="235">
        <f t="shared" si="12"/>
        <v>0.42841853273850572</v>
      </c>
      <c r="F169" s="235">
        <f t="shared" si="12"/>
        <v>0.43775754619999324</v>
      </c>
      <c r="G169" s="235">
        <f t="shared" si="12"/>
        <v>0.46921820371343864</v>
      </c>
      <c r="H169" s="235">
        <f t="shared" si="12"/>
        <v>0.55304546019726497</v>
      </c>
      <c r="I169" s="235">
        <f t="shared" si="12"/>
        <v>0.50277575216911397</v>
      </c>
      <c r="J169" s="235">
        <f t="shared" si="12"/>
        <v>0.50451494840250521</v>
      </c>
      <c r="K169" s="235">
        <f t="shared" si="12"/>
        <v>0.52289932672228689</v>
      </c>
      <c r="L169" s="235">
        <f t="shared" si="12"/>
        <v>0.51585161544527836</v>
      </c>
      <c r="M169" s="235">
        <f t="shared" si="12"/>
        <v>0.50145694364240145</v>
      </c>
      <c r="N169" s="235">
        <f t="shared" si="12"/>
        <v>0.52586963495469352</v>
      </c>
      <c r="O169" s="235">
        <f t="shared" si="12"/>
        <v>0.49911735905141125</v>
      </c>
      <c r="P169" s="235">
        <f t="shared" si="12"/>
        <v>0.40765715522717161</v>
      </c>
      <c r="Q169" s="235">
        <f t="shared" si="12"/>
        <v>0.33101063334286779</v>
      </c>
      <c r="R169" s="235">
        <f t="shared" si="12"/>
        <v>0.32552997029059666</v>
      </c>
      <c r="S169" s="235">
        <f t="shared" si="12"/>
        <v>0.33571924582944312</v>
      </c>
      <c r="T169" s="235">
        <f t="shared" si="12"/>
        <v>0.32829474560324468</v>
      </c>
      <c r="U169" s="235">
        <f t="shared" si="12"/>
        <v>0.30594326720273279</v>
      </c>
      <c r="V169" s="235">
        <f t="shared" si="12"/>
        <v>0.29280869930882542</v>
      </c>
      <c r="W169" s="235">
        <f t="shared" si="12"/>
        <v>0.29262720716893459</v>
      </c>
      <c r="X169" s="235">
        <f t="shared" si="12"/>
        <v>0.27754299013951828</v>
      </c>
      <c r="Y169" s="235">
        <f t="shared" si="12"/>
        <v>0.24910435060239508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1</v>
      </c>
      <c r="C171" s="232">
        <f t="shared" si="13"/>
        <v>1</v>
      </c>
      <c r="D171" s="232">
        <f t="shared" si="13"/>
        <v>1</v>
      </c>
      <c r="E171" s="232">
        <f t="shared" si="13"/>
        <v>1</v>
      </c>
      <c r="F171" s="232">
        <f t="shared" si="13"/>
        <v>0.99999999999999989</v>
      </c>
      <c r="G171" s="232">
        <f t="shared" si="13"/>
        <v>1</v>
      </c>
      <c r="H171" s="232">
        <f t="shared" si="13"/>
        <v>1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1.9278423505814464E-3</v>
      </c>
      <c r="C176" s="300">
        <f t="shared" si="18"/>
        <v>4.3506337485307509E-3</v>
      </c>
      <c r="D176" s="300">
        <f t="shared" si="18"/>
        <v>2.5187384743972736E-3</v>
      </c>
      <c r="E176" s="300">
        <f t="shared" si="18"/>
        <v>2.45873948529453E-3</v>
      </c>
      <c r="F176" s="300">
        <f t="shared" si="18"/>
        <v>2.5531686526282342E-3</v>
      </c>
      <c r="G176" s="300">
        <f t="shared" si="18"/>
        <v>2.2996649033135736E-3</v>
      </c>
      <c r="H176" s="300">
        <f t="shared" si="18"/>
        <v>1.5637163852174819E-2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0.1041207077061423</v>
      </c>
      <c r="C178" s="301">
        <f t="shared" si="20"/>
        <v>0.23429144000763605</v>
      </c>
      <c r="D178" s="301">
        <f t="shared" si="20"/>
        <v>0.1350001964568642</v>
      </c>
      <c r="E178" s="301">
        <f t="shared" si="20"/>
        <v>0.1317843503504034</v>
      </c>
      <c r="F178" s="301">
        <f t="shared" si="20"/>
        <v>0.13684559679217959</v>
      </c>
      <c r="G178" s="301">
        <f t="shared" si="20"/>
        <v>0.12325821711465265</v>
      </c>
      <c r="H178" s="301">
        <f t="shared" si="20"/>
        <v>0.83812599582294345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0.1041207077061423</v>
      </c>
      <c r="C179" s="302">
        <f t="shared" si="21"/>
        <v>0.23429144000763605</v>
      </c>
      <c r="D179" s="302">
        <f t="shared" si="21"/>
        <v>0.1350001964568642</v>
      </c>
      <c r="E179" s="302">
        <f t="shared" si="21"/>
        <v>0.1317843503504034</v>
      </c>
      <c r="F179" s="302">
        <f t="shared" si="21"/>
        <v>0.13684559679217959</v>
      </c>
      <c r="G179" s="302">
        <f t="shared" si="21"/>
        <v>0.12325821711465265</v>
      </c>
      <c r="H179" s="302">
        <f t="shared" si="21"/>
        <v>0.83812599582294345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2.9827063674075897E-2</v>
      </c>
      <c r="C181" s="301">
        <f t="shared" si="23"/>
        <v>4.1207168812824525E-2</v>
      </c>
      <c r="D181" s="301">
        <f t="shared" si="23"/>
        <v>3.8058307712492884E-2</v>
      </c>
      <c r="E181" s="301">
        <f t="shared" si="23"/>
        <v>3.7715048012736951E-2</v>
      </c>
      <c r="F181" s="301">
        <f t="shared" si="23"/>
        <v>3.8207694919073783E-2</v>
      </c>
      <c r="G181" s="301">
        <f t="shared" si="23"/>
        <v>3.2096143958857001E-2</v>
      </c>
      <c r="H181" s="301">
        <f t="shared" si="23"/>
        <v>0.14623684032488171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1.2608378787041763E-2</v>
      </c>
      <c r="C182" s="302">
        <f t="shared" si="24"/>
        <v>1.6242708523684837E-2</v>
      </c>
      <c r="D182" s="302">
        <f t="shared" si="24"/>
        <v>1.568152572497742E-2</v>
      </c>
      <c r="E182" s="302">
        <f t="shared" si="24"/>
        <v>1.5356994770272614E-2</v>
      </c>
      <c r="F182" s="302">
        <f t="shared" si="24"/>
        <v>1.5861342907094574E-2</v>
      </c>
      <c r="G182" s="302">
        <f t="shared" si="24"/>
        <v>1.4379857187728004E-2</v>
      </c>
      <c r="H182" s="302">
        <f t="shared" si="24"/>
        <v>6.0351165589662338E-2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1.7218684887034132E-2</v>
      </c>
      <c r="C183" s="302">
        <f t="shared" si="25"/>
        <v>2.4964460289139692E-2</v>
      </c>
      <c r="D183" s="302">
        <f t="shared" si="25"/>
        <v>2.2376781987515457E-2</v>
      </c>
      <c r="E183" s="302">
        <f t="shared" si="25"/>
        <v>2.235805324246434E-2</v>
      </c>
      <c r="F183" s="302">
        <f t="shared" si="25"/>
        <v>2.2346352011979209E-2</v>
      </c>
      <c r="G183" s="302">
        <f t="shared" si="25"/>
        <v>1.7716286771128999E-2</v>
      </c>
      <c r="H183" s="302">
        <f t="shared" si="25"/>
        <v>8.5885674735219381E-2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0.8641243862692003</v>
      </c>
      <c r="C185" s="310">
        <f t="shared" si="27"/>
        <v>0.72015075743100876</v>
      </c>
      <c r="D185" s="310">
        <f t="shared" si="27"/>
        <v>0.82442275735624571</v>
      </c>
      <c r="E185" s="310">
        <f t="shared" si="27"/>
        <v>0.82804186215156517</v>
      </c>
      <c r="F185" s="310">
        <f t="shared" si="27"/>
        <v>0.82239353963611828</v>
      </c>
      <c r="G185" s="310">
        <f t="shared" si="27"/>
        <v>0.8423459740231769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1</v>
      </c>
      <c r="C187" s="232">
        <f t="shared" si="28"/>
        <v>1</v>
      </c>
      <c r="D187" s="232">
        <f t="shared" si="28"/>
        <v>0.99999999999999978</v>
      </c>
      <c r="E187" s="232">
        <f t="shared" si="28"/>
        <v>0.99999999999999989</v>
      </c>
      <c r="F187" s="232">
        <f t="shared" si="28"/>
        <v>1</v>
      </c>
      <c r="G187" s="232">
        <f t="shared" si="28"/>
        <v>0.99999999999999989</v>
      </c>
      <c r="H187" s="232">
        <f t="shared" si="28"/>
        <v>1</v>
      </c>
      <c r="I187" s="232">
        <f t="shared" si="28"/>
        <v>0.99999999999999978</v>
      </c>
      <c r="J187" s="232">
        <f t="shared" si="28"/>
        <v>0.99999999999999989</v>
      </c>
      <c r="K187" s="232">
        <f t="shared" si="28"/>
        <v>1.0000000000000002</v>
      </c>
      <c r="L187" s="232">
        <f t="shared" si="28"/>
        <v>1</v>
      </c>
      <c r="M187" s="232">
        <f t="shared" si="28"/>
        <v>1</v>
      </c>
      <c r="N187" s="232">
        <f t="shared" si="28"/>
        <v>1</v>
      </c>
      <c r="O187" s="232">
        <f t="shared" si="28"/>
        <v>1</v>
      </c>
      <c r="P187" s="232">
        <f t="shared" si="28"/>
        <v>1.0000000000000004</v>
      </c>
      <c r="Q187" s="232">
        <f t="shared" si="28"/>
        <v>1.0000000000000002</v>
      </c>
      <c r="R187" s="232">
        <f t="shared" si="28"/>
        <v>0.99999999999999978</v>
      </c>
      <c r="S187" s="232">
        <f t="shared" si="28"/>
        <v>1</v>
      </c>
      <c r="T187" s="232">
        <f t="shared" si="28"/>
        <v>1.0000000000000004</v>
      </c>
      <c r="U187" s="232">
        <f t="shared" si="28"/>
        <v>0.99999999999999989</v>
      </c>
      <c r="V187" s="232">
        <f t="shared" si="28"/>
        <v>0.99999999999999956</v>
      </c>
      <c r="W187" s="232">
        <f t="shared" si="28"/>
        <v>1</v>
      </c>
      <c r="X187" s="232">
        <f t="shared" si="28"/>
        <v>1</v>
      </c>
      <c r="Y187" s="232">
        <f t="shared" si="28"/>
        <v>0.99999999999999978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2.66874207698138E-3</v>
      </c>
      <c r="C192" s="300">
        <f t="shared" si="33"/>
        <v>2.8371618578031765E-3</v>
      </c>
      <c r="D192" s="300">
        <f t="shared" si="33"/>
        <v>2.6810743234695843E-3</v>
      </c>
      <c r="E192" s="300">
        <f t="shared" si="33"/>
        <v>2.6695863087243588E-3</v>
      </c>
      <c r="F192" s="300">
        <f t="shared" si="33"/>
        <v>2.6874436307492227E-3</v>
      </c>
      <c r="G192" s="300">
        <f t="shared" si="33"/>
        <v>2.7444547832127086E-3</v>
      </c>
      <c r="H192" s="300">
        <f t="shared" si="33"/>
        <v>2.8591303757738167E-3</v>
      </c>
      <c r="I192" s="300">
        <f t="shared" si="33"/>
        <v>2.8105000811779286E-3</v>
      </c>
      <c r="J192" s="300">
        <f t="shared" si="33"/>
        <v>2.8123816478671554E-3</v>
      </c>
      <c r="K192" s="300">
        <f t="shared" si="33"/>
        <v>2.8340690003301377E-3</v>
      </c>
      <c r="L192" s="300">
        <f t="shared" si="33"/>
        <v>2.8244161553292219E-3</v>
      </c>
      <c r="M192" s="300">
        <f t="shared" si="33"/>
        <v>2.8043874791347906E-3</v>
      </c>
      <c r="N192" s="300">
        <f t="shared" si="33"/>
        <v>2.8283176801601681E-3</v>
      </c>
      <c r="O192" s="300">
        <f t="shared" si="33"/>
        <v>2.7910161835048024E-3</v>
      </c>
      <c r="P192" s="300">
        <f t="shared" si="33"/>
        <v>2.6398125154876136E-3</v>
      </c>
      <c r="Q192" s="300">
        <f t="shared" si="33"/>
        <v>2.4651967009448579E-3</v>
      </c>
      <c r="R192" s="300">
        <f t="shared" si="33"/>
        <v>2.4498695885980196E-3</v>
      </c>
      <c r="S192" s="300">
        <f t="shared" si="33"/>
        <v>2.3186764739451817E-3</v>
      </c>
      <c r="T192" s="300">
        <f t="shared" si="33"/>
        <v>2.374572467445732E-3</v>
      </c>
      <c r="U192" s="300">
        <f t="shared" si="33"/>
        <v>2.2926981384833751E-3</v>
      </c>
      <c r="V192" s="300">
        <f t="shared" si="33"/>
        <v>2.123799162175994E-3</v>
      </c>
      <c r="W192" s="300">
        <f t="shared" si="33"/>
        <v>2.092511223435027E-3</v>
      </c>
      <c r="X192" s="300">
        <f t="shared" si="33"/>
        <v>1.4337958700901558E-3</v>
      </c>
      <c r="Y192" s="300">
        <f t="shared" si="33"/>
        <v>1.0048904696855503E-3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0.23195877784055899</v>
      </c>
      <c r="C193" s="301">
        <f t="shared" si="34"/>
        <v>0.24588193598143249</v>
      </c>
      <c r="D193" s="301">
        <f t="shared" si="34"/>
        <v>0.23125907905096196</v>
      </c>
      <c r="E193" s="301">
        <f t="shared" si="34"/>
        <v>0.23026816742764411</v>
      </c>
      <c r="F193" s="301">
        <f t="shared" si="34"/>
        <v>0.23180847080888065</v>
      </c>
      <c r="G193" s="301">
        <f t="shared" si="34"/>
        <v>0.2367260318398923</v>
      </c>
      <c r="H193" s="301">
        <f t="shared" si="34"/>
        <v>0.2466175039610328</v>
      </c>
      <c r="I193" s="301">
        <f t="shared" si="34"/>
        <v>0.24242284324470142</v>
      </c>
      <c r="J193" s="301">
        <f t="shared" si="34"/>
        <v>0.2425851398941882</v>
      </c>
      <c r="K193" s="301">
        <f t="shared" si="34"/>
        <v>0.24445580685546531</v>
      </c>
      <c r="L193" s="301">
        <f t="shared" si="34"/>
        <v>0.24362318986100442</v>
      </c>
      <c r="M193" s="301">
        <f t="shared" si="34"/>
        <v>0.24189559388547022</v>
      </c>
      <c r="N193" s="301">
        <f t="shared" si="34"/>
        <v>0.24395972027025148</v>
      </c>
      <c r="O193" s="301">
        <f t="shared" si="34"/>
        <v>0.24074223775280337</v>
      </c>
      <c r="P193" s="301">
        <f t="shared" si="34"/>
        <v>0.22769999542901298</v>
      </c>
      <c r="Q193" s="301">
        <f t="shared" si="34"/>
        <v>0.21263831209356801</v>
      </c>
      <c r="R193" s="301">
        <f t="shared" si="34"/>
        <v>0.2113162547918318</v>
      </c>
      <c r="S193" s="301">
        <f t="shared" si="34"/>
        <v>0.21375515989424687</v>
      </c>
      <c r="T193" s="301">
        <f t="shared" si="34"/>
        <v>0.21197528153328166</v>
      </c>
      <c r="U193" s="301">
        <f t="shared" si="34"/>
        <v>0.20631371426041104</v>
      </c>
      <c r="V193" s="301">
        <f t="shared" si="34"/>
        <v>0.20276106316856995</v>
      </c>
      <c r="W193" s="301">
        <f t="shared" si="34"/>
        <v>0.20272242099231177</v>
      </c>
      <c r="X193" s="301">
        <f t="shared" si="34"/>
        <v>0.1984503878683877</v>
      </c>
      <c r="Y193" s="301">
        <f t="shared" si="34"/>
        <v>0.18943865823022624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0.23195877784055899</v>
      </c>
      <c r="C194" s="302">
        <f t="shared" si="35"/>
        <v>0.24588193598143249</v>
      </c>
      <c r="D194" s="302">
        <f t="shared" si="35"/>
        <v>0.23125907905096196</v>
      </c>
      <c r="E194" s="302">
        <f t="shared" si="35"/>
        <v>0.23026816742764411</v>
      </c>
      <c r="F194" s="302">
        <f t="shared" si="35"/>
        <v>0.23180847080888065</v>
      </c>
      <c r="G194" s="302">
        <f t="shared" si="35"/>
        <v>0.2367260318398923</v>
      </c>
      <c r="H194" s="302">
        <f t="shared" si="35"/>
        <v>0.2466175039610328</v>
      </c>
      <c r="I194" s="302">
        <f t="shared" si="35"/>
        <v>0.24242284324470142</v>
      </c>
      <c r="J194" s="302">
        <f t="shared" si="35"/>
        <v>0.2425851398941882</v>
      </c>
      <c r="K194" s="302">
        <f t="shared" si="35"/>
        <v>0.24445580685546531</v>
      </c>
      <c r="L194" s="302">
        <f t="shared" si="35"/>
        <v>0.24362318986100442</v>
      </c>
      <c r="M194" s="302">
        <f t="shared" si="35"/>
        <v>0.24189559388547022</v>
      </c>
      <c r="N194" s="302">
        <f t="shared" si="35"/>
        <v>0.24395972027025148</v>
      </c>
      <c r="O194" s="302">
        <f t="shared" si="35"/>
        <v>0.24074223775280337</v>
      </c>
      <c r="P194" s="302">
        <f t="shared" si="35"/>
        <v>0.22769999542901298</v>
      </c>
      <c r="Q194" s="302">
        <f t="shared" si="35"/>
        <v>0.21263831209356801</v>
      </c>
      <c r="R194" s="302">
        <f t="shared" si="35"/>
        <v>0.2113162547918318</v>
      </c>
      <c r="S194" s="302">
        <f t="shared" si="35"/>
        <v>0.21375515989424687</v>
      </c>
      <c r="T194" s="302">
        <f t="shared" si="35"/>
        <v>0.21197528153328166</v>
      </c>
      <c r="U194" s="302">
        <f t="shared" si="35"/>
        <v>0.20631371426041104</v>
      </c>
      <c r="V194" s="302">
        <f t="shared" si="35"/>
        <v>0.20276106316856995</v>
      </c>
      <c r="W194" s="302">
        <f t="shared" si="35"/>
        <v>0.20272242099231177</v>
      </c>
      <c r="X194" s="302">
        <f t="shared" si="35"/>
        <v>0.1984503878683877</v>
      </c>
      <c r="Y194" s="302">
        <f t="shared" si="35"/>
        <v>0.18943865823022624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0.44488074870769823</v>
      </c>
      <c r="C196" s="301">
        <f t="shared" si="37"/>
        <v>0.47158439439747296</v>
      </c>
      <c r="D196" s="301">
        <f t="shared" si="37"/>
        <v>0.4435387752575719</v>
      </c>
      <c r="E196" s="301">
        <f t="shared" si="37"/>
        <v>0.44163827591459015</v>
      </c>
      <c r="F196" s="301">
        <f t="shared" si="37"/>
        <v>0.4445924703100812</v>
      </c>
      <c r="G196" s="301">
        <f t="shared" si="37"/>
        <v>0.4540240091966844</v>
      </c>
      <c r="H196" s="301">
        <f t="shared" si="37"/>
        <v>0.47299516245090262</v>
      </c>
      <c r="I196" s="301">
        <f t="shared" si="37"/>
        <v>0.46495009592042208</v>
      </c>
      <c r="J196" s="301">
        <f t="shared" si="37"/>
        <v>0.46526136956830288</v>
      </c>
      <c r="K196" s="301">
        <f t="shared" si="37"/>
        <v>0.46884917825596445</v>
      </c>
      <c r="L196" s="301">
        <f t="shared" si="37"/>
        <v>0.46725227696457583</v>
      </c>
      <c r="M196" s="301">
        <f t="shared" si="37"/>
        <v>0.46393886844339305</v>
      </c>
      <c r="N196" s="301">
        <f t="shared" si="37"/>
        <v>0.46789771880481373</v>
      </c>
      <c r="O196" s="301">
        <f t="shared" si="37"/>
        <v>0.46172681186763298</v>
      </c>
      <c r="P196" s="301">
        <f t="shared" si="37"/>
        <v>0.43671270124051398</v>
      </c>
      <c r="Q196" s="301">
        <f t="shared" si="37"/>
        <v>0.40782544367927265</v>
      </c>
      <c r="R196" s="301">
        <f t="shared" si="37"/>
        <v>0.4052898300340102</v>
      </c>
      <c r="S196" s="301">
        <f t="shared" si="37"/>
        <v>0.40996747982200515</v>
      </c>
      <c r="T196" s="301">
        <f t="shared" si="37"/>
        <v>0.40655379733407976</v>
      </c>
      <c r="U196" s="301">
        <f t="shared" si="37"/>
        <v>0.39569530639589695</v>
      </c>
      <c r="V196" s="301">
        <f t="shared" si="37"/>
        <v>0.38888156952269337</v>
      </c>
      <c r="W196" s="301">
        <f t="shared" si="37"/>
        <v>0.38880745652526544</v>
      </c>
      <c r="X196" s="301">
        <f t="shared" si="37"/>
        <v>0.38061399511643818</v>
      </c>
      <c r="Y196" s="301">
        <f t="shared" si="37"/>
        <v>0.36333012655194513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0.44488074870769823</v>
      </c>
      <c r="C197" s="302">
        <f t="shared" si="38"/>
        <v>0.47158439439747296</v>
      </c>
      <c r="D197" s="302">
        <f t="shared" si="38"/>
        <v>0.4435387752575719</v>
      </c>
      <c r="E197" s="302">
        <f t="shared" si="38"/>
        <v>0.44163827591459015</v>
      </c>
      <c r="F197" s="302">
        <f t="shared" si="38"/>
        <v>0.4445924703100812</v>
      </c>
      <c r="G197" s="302">
        <f t="shared" si="38"/>
        <v>0.4540240091966844</v>
      </c>
      <c r="H197" s="302">
        <f t="shared" si="38"/>
        <v>0.47299516245090262</v>
      </c>
      <c r="I197" s="302">
        <f t="shared" si="38"/>
        <v>0.46495009592042208</v>
      </c>
      <c r="J197" s="302">
        <f t="shared" si="38"/>
        <v>0.46526136956830288</v>
      </c>
      <c r="K197" s="302">
        <f t="shared" si="38"/>
        <v>0.46884917825596445</v>
      </c>
      <c r="L197" s="302">
        <f t="shared" si="38"/>
        <v>0.46725227696457583</v>
      </c>
      <c r="M197" s="302">
        <f t="shared" si="38"/>
        <v>0.46393886844339305</v>
      </c>
      <c r="N197" s="302">
        <f t="shared" si="38"/>
        <v>0.46789771880481373</v>
      </c>
      <c r="O197" s="302">
        <f t="shared" si="38"/>
        <v>0.46172681186763298</v>
      </c>
      <c r="P197" s="302">
        <f t="shared" si="38"/>
        <v>0.43671270124051398</v>
      </c>
      <c r="Q197" s="302">
        <f t="shared" si="38"/>
        <v>0.40782544367927265</v>
      </c>
      <c r="R197" s="302">
        <f t="shared" si="38"/>
        <v>0.4052898300340102</v>
      </c>
      <c r="S197" s="302">
        <f t="shared" si="38"/>
        <v>0.40996747982200515</v>
      </c>
      <c r="T197" s="302">
        <f t="shared" si="38"/>
        <v>0.40655379733407976</v>
      </c>
      <c r="U197" s="302">
        <f t="shared" si="38"/>
        <v>0.39569530639589695</v>
      </c>
      <c r="V197" s="302">
        <f t="shared" si="38"/>
        <v>0.38888156952269337</v>
      </c>
      <c r="W197" s="302">
        <f t="shared" si="38"/>
        <v>0.38880745652526544</v>
      </c>
      <c r="X197" s="302">
        <f t="shared" si="38"/>
        <v>0.38061399511643818</v>
      </c>
      <c r="Y197" s="302">
        <f t="shared" si="38"/>
        <v>0.36333012655194513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0.32049173137476133</v>
      </c>
      <c r="C199" s="301">
        <f t="shared" si="40"/>
        <v>0.27969650776329136</v>
      </c>
      <c r="D199" s="301">
        <f t="shared" si="40"/>
        <v>0.32252107136799635</v>
      </c>
      <c r="E199" s="301">
        <f t="shared" si="40"/>
        <v>0.32542397034904125</v>
      </c>
      <c r="F199" s="301">
        <f t="shared" si="40"/>
        <v>0.32091161525028883</v>
      </c>
      <c r="G199" s="301">
        <f t="shared" si="40"/>
        <v>0.30650550418021055</v>
      </c>
      <c r="H199" s="301">
        <f t="shared" si="40"/>
        <v>0.27752820321229077</v>
      </c>
      <c r="I199" s="301">
        <f t="shared" si="40"/>
        <v>0.28981656075369827</v>
      </c>
      <c r="J199" s="301">
        <f t="shared" si="40"/>
        <v>0.28934110888964165</v>
      </c>
      <c r="K199" s="301">
        <f t="shared" si="40"/>
        <v>0.28386094588824035</v>
      </c>
      <c r="L199" s="301">
        <f t="shared" si="40"/>
        <v>0.28630011701909058</v>
      </c>
      <c r="M199" s="301">
        <f t="shared" si="40"/>
        <v>0.29136115019200187</v>
      </c>
      <c r="N199" s="301">
        <f t="shared" si="40"/>
        <v>0.28531424324477467</v>
      </c>
      <c r="O199" s="301">
        <f t="shared" si="40"/>
        <v>0.29473993419605887</v>
      </c>
      <c r="P199" s="301">
        <f t="shared" si="40"/>
        <v>0.33294749081498581</v>
      </c>
      <c r="Q199" s="301">
        <f t="shared" si="40"/>
        <v>0.37707104752621462</v>
      </c>
      <c r="R199" s="301">
        <f t="shared" si="40"/>
        <v>0.38094404558555978</v>
      </c>
      <c r="S199" s="301">
        <f t="shared" si="40"/>
        <v>0.37395868380980274</v>
      </c>
      <c r="T199" s="301">
        <f t="shared" si="40"/>
        <v>0.37909634866519321</v>
      </c>
      <c r="U199" s="301">
        <f t="shared" si="40"/>
        <v>0.39569828120520861</v>
      </c>
      <c r="V199" s="301">
        <f t="shared" si="40"/>
        <v>0.40623356814656031</v>
      </c>
      <c r="W199" s="301">
        <f t="shared" si="40"/>
        <v>0.40637761125898786</v>
      </c>
      <c r="X199" s="301">
        <f t="shared" si="40"/>
        <v>0.41950182114508389</v>
      </c>
      <c r="Y199" s="301">
        <f t="shared" si="40"/>
        <v>0.44622632474814289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0.14067943978816563</v>
      </c>
      <c r="C200" s="302">
        <f t="shared" si="41"/>
        <v>0.15688527782023035</v>
      </c>
      <c r="D200" s="302">
        <f t="shared" si="41"/>
        <v>0.14283776971770987</v>
      </c>
      <c r="E200" s="302">
        <f t="shared" si="41"/>
        <v>0.14229808059036178</v>
      </c>
      <c r="F200" s="302">
        <f t="shared" si="41"/>
        <v>0.14347191017366959</v>
      </c>
      <c r="G200" s="302">
        <f t="shared" si="41"/>
        <v>0.14700996710438358</v>
      </c>
      <c r="H200" s="302">
        <f t="shared" si="41"/>
        <v>0.15906566990951984</v>
      </c>
      <c r="I200" s="302">
        <f t="shared" si="41"/>
        <v>0.14712877702149382</v>
      </c>
      <c r="J200" s="302">
        <f t="shared" si="41"/>
        <v>0.14755363077032022</v>
      </c>
      <c r="K200" s="302">
        <f t="shared" si="41"/>
        <v>0.15117958811995588</v>
      </c>
      <c r="L200" s="302">
        <f t="shared" si="41"/>
        <v>0.15025961509576866</v>
      </c>
      <c r="M200" s="302">
        <f t="shared" si="41"/>
        <v>0.14822612943077468</v>
      </c>
      <c r="N200" s="302">
        <f t="shared" si="41"/>
        <v>0.15447991751979839</v>
      </c>
      <c r="O200" s="302">
        <f t="shared" si="41"/>
        <v>0.15094004270534464</v>
      </c>
      <c r="P200" s="302">
        <f t="shared" si="41"/>
        <v>0.13565793576646701</v>
      </c>
      <c r="Q200" s="302">
        <f t="shared" si="41"/>
        <v>0.12051825140557035</v>
      </c>
      <c r="R200" s="302">
        <f t="shared" si="41"/>
        <v>0.1195512496556313</v>
      </c>
      <c r="S200" s="302">
        <f t="shared" si="41"/>
        <v>0.12143269553042511</v>
      </c>
      <c r="T200" s="302">
        <f t="shared" si="41"/>
        <v>0.12014651200563609</v>
      </c>
      <c r="U200" s="302">
        <f t="shared" si="41"/>
        <v>0.11617053614596197</v>
      </c>
      <c r="V200" s="302">
        <f t="shared" si="41"/>
        <v>0.1136808878322641</v>
      </c>
      <c r="W200" s="302">
        <f t="shared" si="41"/>
        <v>0.11361423192139845</v>
      </c>
      <c r="X200" s="302">
        <f t="shared" si="41"/>
        <v>0.11065414449552949</v>
      </c>
      <c r="Y200" s="302">
        <f t="shared" si="41"/>
        <v>0.10463940595839179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0.1798122915865957</v>
      </c>
      <c r="C201" s="302">
        <f t="shared" si="42"/>
        <v>0.122811229943061</v>
      </c>
      <c r="D201" s="302">
        <f t="shared" si="42"/>
        <v>0.17968330165028648</v>
      </c>
      <c r="E201" s="302">
        <f t="shared" si="42"/>
        <v>0.18312588975867947</v>
      </c>
      <c r="F201" s="302">
        <f t="shared" si="42"/>
        <v>0.17743970507661927</v>
      </c>
      <c r="G201" s="302">
        <f t="shared" si="42"/>
        <v>0.15949553707582698</v>
      </c>
      <c r="H201" s="302">
        <f t="shared" si="42"/>
        <v>0.11846253330277091</v>
      </c>
      <c r="I201" s="302">
        <f t="shared" si="42"/>
        <v>0.14268778373220445</v>
      </c>
      <c r="J201" s="302">
        <f t="shared" si="42"/>
        <v>0.14178747811932146</v>
      </c>
      <c r="K201" s="302">
        <f t="shared" si="42"/>
        <v>0.13268135776828444</v>
      </c>
      <c r="L201" s="302">
        <f t="shared" si="42"/>
        <v>0.1360405019233219</v>
      </c>
      <c r="M201" s="302">
        <f t="shared" si="42"/>
        <v>0.14313502076122719</v>
      </c>
      <c r="N201" s="302">
        <f t="shared" si="42"/>
        <v>0.13083432572497627</v>
      </c>
      <c r="O201" s="302">
        <f t="shared" si="42"/>
        <v>0.14379989149071426</v>
      </c>
      <c r="P201" s="302">
        <f t="shared" si="42"/>
        <v>0.19728955504851883</v>
      </c>
      <c r="Q201" s="302">
        <f t="shared" si="42"/>
        <v>0.2565527961206443</v>
      </c>
      <c r="R201" s="302">
        <f t="shared" si="42"/>
        <v>0.26139279592992848</v>
      </c>
      <c r="S201" s="302">
        <f t="shared" si="42"/>
        <v>0.25252598827937761</v>
      </c>
      <c r="T201" s="302">
        <f t="shared" si="42"/>
        <v>0.25894983665955712</v>
      </c>
      <c r="U201" s="302">
        <f t="shared" si="42"/>
        <v>0.2795277450592466</v>
      </c>
      <c r="V201" s="302">
        <f t="shared" si="42"/>
        <v>0.29255268031429621</v>
      </c>
      <c r="W201" s="302">
        <f t="shared" si="42"/>
        <v>0.29276337933758945</v>
      </c>
      <c r="X201" s="302">
        <f t="shared" si="42"/>
        <v>0.30884767664955443</v>
      </c>
      <c r="Y201" s="302">
        <f t="shared" si="42"/>
        <v>0.34158691878975106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0.99999999999999989</v>
      </c>
      <c r="D204" s="232">
        <f t="shared" si="44"/>
        <v>1</v>
      </c>
      <c r="E204" s="232">
        <f t="shared" si="44"/>
        <v>1.0000000000000002</v>
      </c>
      <c r="F204" s="232">
        <f t="shared" si="44"/>
        <v>1</v>
      </c>
      <c r="G204" s="232">
        <f t="shared" si="44"/>
        <v>1</v>
      </c>
      <c r="H204" s="232">
        <f t="shared" si="44"/>
        <v>1</v>
      </c>
      <c r="I204" s="232">
        <f t="shared" si="44"/>
        <v>1</v>
      </c>
      <c r="J204" s="232">
        <f t="shared" si="44"/>
        <v>0</v>
      </c>
      <c r="K204" s="232">
        <f t="shared" si="44"/>
        <v>0</v>
      </c>
      <c r="L204" s="232">
        <f t="shared" si="44"/>
        <v>0</v>
      </c>
      <c r="M204" s="232">
        <f t="shared" si="44"/>
        <v>0</v>
      </c>
      <c r="N204" s="232">
        <f t="shared" si="44"/>
        <v>0</v>
      </c>
      <c r="O204" s="232">
        <f t="shared" si="44"/>
        <v>0</v>
      </c>
      <c r="P204" s="232">
        <f t="shared" si="44"/>
        <v>0</v>
      </c>
      <c r="Q204" s="232">
        <f t="shared" si="44"/>
        <v>0</v>
      </c>
      <c r="R204" s="232">
        <f t="shared" si="44"/>
        <v>0</v>
      </c>
      <c r="S204" s="232">
        <f t="shared" si="44"/>
        <v>0</v>
      </c>
      <c r="T204" s="232">
        <f t="shared" si="44"/>
        <v>0</v>
      </c>
      <c r="U204" s="232">
        <f t="shared" si="44"/>
        <v>0</v>
      </c>
      <c r="V204" s="232">
        <f t="shared" si="44"/>
        <v>0</v>
      </c>
      <c r="W204" s="232">
        <f t="shared" si="44"/>
        <v>0</v>
      </c>
      <c r="X204" s="232">
        <f t="shared" si="44"/>
        <v>0</v>
      </c>
      <c r="Y204" s="232">
        <f t="shared" si="44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2.6920786663260318E-3</v>
      </c>
      <c r="C209" s="300">
        <f t="shared" si="49"/>
        <v>2.80085296291855E-3</v>
      </c>
      <c r="D209" s="300">
        <f t="shared" si="49"/>
        <v>2.6795563732352596E-3</v>
      </c>
      <c r="E209" s="300">
        <f t="shared" si="49"/>
        <v>2.6189379012453379E-3</v>
      </c>
      <c r="F209" s="300">
        <f t="shared" si="49"/>
        <v>2.6612783680396183E-3</v>
      </c>
      <c r="G209" s="300">
        <f t="shared" si="49"/>
        <v>2.7632825310359966E-3</v>
      </c>
      <c r="H209" s="300">
        <f t="shared" si="49"/>
        <v>2.819245469826012E-3</v>
      </c>
      <c r="I209" s="300">
        <f t="shared" si="49"/>
        <v>2.7876492599734157E-3</v>
      </c>
      <c r="J209" s="300">
        <f t="shared" si="49"/>
        <v>0</v>
      </c>
      <c r="K209" s="300">
        <f t="shared" si="49"/>
        <v>0</v>
      </c>
      <c r="L209" s="300">
        <f t="shared" si="49"/>
        <v>0</v>
      </c>
      <c r="M209" s="300">
        <f t="shared" si="49"/>
        <v>0</v>
      </c>
      <c r="N209" s="300">
        <f t="shared" si="49"/>
        <v>0</v>
      </c>
      <c r="O209" s="300">
        <f t="shared" si="49"/>
        <v>0</v>
      </c>
      <c r="P209" s="300">
        <f t="shared" si="49"/>
        <v>0</v>
      </c>
      <c r="Q209" s="300">
        <f t="shared" si="49"/>
        <v>0</v>
      </c>
      <c r="R209" s="300">
        <f t="shared" si="49"/>
        <v>0</v>
      </c>
      <c r="S209" s="300">
        <f t="shared" si="49"/>
        <v>0</v>
      </c>
      <c r="T209" s="300">
        <f t="shared" si="49"/>
        <v>0</v>
      </c>
      <c r="U209" s="300">
        <f t="shared" si="49"/>
        <v>0</v>
      </c>
      <c r="V209" s="300">
        <f t="shared" si="49"/>
        <v>0</v>
      </c>
      <c r="W209" s="300">
        <f t="shared" si="49"/>
        <v>0</v>
      </c>
      <c r="X209" s="300">
        <f t="shared" si="49"/>
        <v>0</v>
      </c>
      <c r="Y209" s="300">
        <f t="shared" si="49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0.58805049510530916</v>
      </c>
      <c r="C210" s="301">
        <f t="shared" si="50"/>
        <v>0.60135684513861343</v>
      </c>
      <c r="D210" s="301">
        <f t="shared" si="50"/>
        <v>0.59262748505173057</v>
      </c>
      <c r="E210" s="301">
        <f t="shared" si="50"/>
        <v>0.60006378136166749</v>
      </c>
      <c r="F210" s="301">
        <f t="shared" si="50"/>
        <v>0.59654501143118599</v>
      </c>
      <c r="G210" s="301">
        <f t="shared" si="50"/>
        <v>0.5904928825480974</v>
      </c>
      <c r="H210" s="301">
        <f t="shared" si="50"/>
        <v>0.60245174548405278</v>
      </c>
      <c r="I210" s="301">
        <f t="shared" si="50"/>
        <v>0.59569987092041188</v>
      </c>
      <c r="J210" s="301">
        <f t="shared" si="50"/>
        <v>0</v>
      </c>
      <c r="K210" s="301">
        <f t="shared" si="50"/>
        <v>0</v>
      </c>
      <c r="L210" s="301">
        <f t="shared" si="50"/>
        <v>0</v>
      </c>
      <c r="M210" s="301">
        <f t="shared" si="50"/>
        <v>0</v>
      </c>
      <c r="N210" s="301">
        <f t="shared" si="50"/>
        <v>0</v>
      </c>
      <c r="O210" s="301">
        <f t="shared" si="50"/>
        <v>0</v>
      </c>
      <c r="P210" s="301">
        <f t="shared" si="50"/>
        <v>0</v>
      </c>
      <c r="Q210" s="301">
        <f t="shared" si="50"/>
        <v>0</v>
      </c>
      <c r="R210" s="301">
        <f t="shared" si="50"/>
        <v>0</v>
      </c>
      <c r="S210" s="301">
        <f t="shared" si="50"/>
        <v>0</v>
      </c>
      <c r="T210" s="301">
        <f t="shared" si="50"/>
        <v>0</v>
      </c>
      <c r="U210" s="301">
        <f t="shared" si="50"/>
        <v>0</v>
      </c>
      <c r="V210" s="301">
        <f t="shared" si="50"/>
        <v>0</v>
      </c>
      <c r="W210" s="301">
        <f t="shared" si="50"/>
        <v>0</v>
      </c>
      <c r="X210" s="301">
        <f t="shared" si="50"/>
        <v>0</v>
      </c>
      <c r="Y210" s="301">
        <f t="shared" si="50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0.58805049510530916</v>
      </c>
      <c r="C211" s="302">
        <f t="shared" si="51"/>
        <v>0.60135684513861343</v>
      </c>
      <c r="D211" s="302">
        <f t="shared" si="51"/>
        <v>0.59262748505173057</v>
      </c>
      <c r="E211" s="302">
        <f t="shared" si="51"/>
        <v>0.60006378136166749</v>
      </c>
      <c r="F211" s="302">
        <f t="shared" si="51"/>
        <v>0.59654501143118599</v>
      </c>
      <c r="G211" s="302">
        <f t="shared" si="51"/>
        <v>0.5904928825480974</v>
      </c>
      <c r="H211" s="302">
        <f t="shared" si="51"/>
        <v>0.60245174548405278</v>
      </c>
      <c r="I211" s="302">
        <f t="shared" si="51"/>
        <v>0.59569987092041188</v>
      </c>
      <c r="J211" s="302">
        <f t="shared" si="51"/>
        <v>0</v>
      </c>
      <c r="K211" s="302">
        <f t="shared" si="51"/>
        <v>0</v>
      </c>
      <c r="L211" s="302">
        <f t="shared" si="51"/>
        <v>0</v>
      </c>
      <c r="M211" s="302">
        <f t="shared" si="51"/>
        <v>0</v>
      </c>
      <c r="N211" s="302">
        <f t="shared" si="51"/>
        <v>0</v>
      </c>
      <c r="O211" s="302">
        <f t="shared" si="51"/>
        <v>0</v>
      </c>
      <c r="P211" s="302">
        <f t="shared" si="51"/>
        <v>0</v>
      </c>
      <c r="Q211" s="302">
        <f t="shared" si="51"/>
        <v>0</v>
      </c>
      <c r="R211" s="302">
        <f t="shared" si="51"/>
        <v>0</v>
      </c>
      <c r="S211" s="302">
        <f t="shared" si="51"/>
        <v>0</v>
      </c>
      <c r="T211" s="302">
        <f t="shared" si="51"/>
        <v>0</v>
      </c>
      <c r="U211" s="302">
        <f t="shared" si="51"/>
        <v>0</v>
      </c>
      <c r="V211" s="302">
        <f t="shared" si="51"/>
        <v>0</v>
      </c>
      <c r="W211" s="302">
        <f t="shared" si="51"/>
        <v>0</v>
      </c>
      <c r="X211" s="302">
        <f t="shared" si="51"/>
        <v>0</v>
      </c>
      <c r="Y211" s="302">
        <f t="shared" si="51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0.29703871531715781</v>
      </c>
      <c r="C213" s="301">
        <f t="shared" si="53"/>
        <v>0.30814414777950222</v>
      </c>
      <c r="D213" s="301">
        <f t="shared" si="53"/>
        <v>0.2934093432579038</v>
      </c>
      <c r="E213" s="301">
        <f t="shared" si="53"/>
        <v>0.28677166762117673</v>
      </c>
      <c r="F213" s="301">
        <f t="shared" si="53"/>
        <v>0.29140791587459325</v>
      </c>
      <c r="G213" s="301">
        <f t="shared" si="53"/>
        <v>0.30257729255697419</v>
      </c>
      <c r="H213" s="301">
        <f t="shared" si="53"/>
        <v>0.3087051909214843</v>
      </c>
      <c r="I213" s="301">
        <f t="shared" si="53"/>
        <v>0.30524543046453367</v>
      </c>
      <c r="J213" s="301">
        <f t="shared" si="53"/>
        <v>0</v>
      </c>
      <c r="K213" s="301">
        <f t="shared" si="53"/>
        <v>0</v>
      </c>
      <c r="L213" s="301">
        <f t="shared" si="53"/>
        <v>0</v>
      </c>
      <c r="M213" s="301">
        <f t="shared" si="53"/>
        <v>0</v>
      </c>
      <c r="N213" s="301">
        <f t="shared" si="53"/>
        <v>0</v>
      </c>
      <c r="O213" s="301">
        <f t="shared" si="53"/>
        <v>0</v>
      </c>
      <c r="P213" s="301">
        <f t="shared" si="53"/>
        <v>0</v>
      </c>
      <c r="Q213" s="301">
        <f t="shared" si="53"/>
        <v>0</v>
      </c>
      <c r="R213" s="301">
        <f t="shared" si="53"/>
        <v>0</v>
      </c>
      <c r="S213" s="301">
        <f t="shared" si="53"/>
        <v>0</v>
      </c>
      <c r="T213" s="301">
        <f t="shared" si="53"/>
        <v>0</v>
      </c>
      <c r="U213" s="301">
        <f t="shared" si="53"/>
        <v>0</v>
      </c>
      <c r="V213" s="301">
        <f t="shared" si="53"/>
        <v>0</v>
      </c>
      <c r="W213" s="301">
        <f t="shared" si="53"/>
        <v>0</v>
      </c>
      <c r="X213" s="301">
        <f t="shared" si="53"/>
        <v>0</v>
      </c>
      <c r="Y213" s="301">
        <f t="shared" si="53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0.29703871531715781</v>
      </c>
      <c r="C214" s="302">
        <f t="shared" si="54"/>
        <v>0.30814414777950222</v>
      </c>
      <c r="D214" s="302">
        <f t="shared" si="54"/>
        <v>0.2934093432579038</v>
      </c>
      <c r="E214" s="302">
        <f t="shared" si="54"/>
        <v>0.28677166762117673</v>
      </c>
      <c r="F214" s="302">
        <f t="shared" si="54"/>
        <v>0.29140791587459325</v>
      </c>
      <c r="G214" s="302">
        <f t="shared" si="54"/>
        <v>0.30257729255697419</v>
      </c>
      <c r="H214" s="302">
        <f t="shared" si="54"/>
        <v>0.3087051909214843</v>
      </c>
      <c r="I214" s="302">
        <f t="shared" si="54"/>
        <v>0.30524543046453367</v>
      </c>
      <c r="J214" s="302">
        <f t="shared" si="54"/>
        <v>0</v>
      </c>
      <c r="K214" s="302">
        <f t="shared" si="54"/>
        <v>0</v>
      </c>
      <c r="L214" s="302">
        <f t="shared" si="54"/>
        <v>0</v>
      </c>
      <c r="M214" s="302">
        <f t="shared" si="54"/>
        <v>0</v>
      </c>
      <c r="N214" s="302">
        <f t="shared" si="54"/>
        <v>0</v>
      </c>
      <c r="O214" s="302">
        <f t="shared" si="54"/>
        <v>0</v>
      </c>
      <c r="P214" s="302">
        <f t="shared" si="54"/>
        <v>0</v>
      </c>
      <c r="Q214" s="302">
        <f t="shared" si="54"/>
        <v>0</v>
      </c>
      <c r="R214" s="302">
        <f t="shared" si="54"/>
        <v>0</v>
      </c>
      <c r="S214" s="302">
        <f t="shared" si="54"/>
        <v>0</v>
      </c>
      <c r="T214" s="302">
        <f t="shared" si="54"/>
        <v>0</v>
      </c>
      <c r="U214" s="302">
        <f t="shared" si="54"/>
        <v>0</v>
      </c>
      <c r="V214" s="302">
        <f t="shared" si="54"/>
        <v>0</v>
      </c>
      <c r="W214" s="302">
        <f t="shared" si="54"/>
        <v>0</v>
      </c>
      <c r="X214" s="302">
        <f t="shared" si="54"/>
        <v>0</v>
      </c>
      <c r="Y214" s="302">
        <f t="shared" si="54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0.112218710911207</v>
      </c>
      <c r="C216" s="301">
        <f t="shared" si="56"/>
        <v>8.7698154118965754E-2</v>
      </c>
      <c r="D216" s="301">
        <f t="shared" si="56"/>
        <v>0.11128361531713044</v>
      </c>
      <c r="E216" s="301">
        <f t="shared" si="56"/>
        <v>0.11054561311591053</v>
      </c>
      <c r="F216" s="301">
        <f t="shared" si="56"/>
        <v>0.10938579432618115</v>
      </c>
      <c r="G216" s="301">
        <f t="shared" si="56"/>
        <v>0.10416654236389249</v>
      </c>
      <c r="H216" s="301">
        <f t="shared" si="56"/>
        <v>8.6023818124636969E-2</v>
      </c>
      <c r="I216" s="301">
        <f t="shared" si="56"/>
        <v>9.6267049355081083E-2</v>
      </c>
      <c r="J216" s="301">
        <f t="shared" si="56"/>
        <v>0</v>
      </c>
      <c r="K216" s="301">
        <f t="shared" si="56"/>
        <v>0</v>
      </c>
      <c r="L216" s="301">
        <f t="shared" si="56"/>
        <v>0</v>
      </c>
      <c r="M216" s="301">
        <f t="shared" si="56"/>
        <v>0</v>
      </c>
      <c r="N216" s="301">
        <f t="shared" si="56"/>
        <v>0</v>
      </c>
      <c r="O216" s="301">
        <f t="shared" si="56"/>
        <v>0</v>
      </c>
      <c r="P216" s="301">
        <f t="shared" si="56"/>
        <v>0</v>
      </c>
      <c r="Q216" s="301">
        <f t="shared" si="56"/>
        <v>0</v>
      </c>
      <c r="R216" s="301">
        <f t="shared" si="56"/>
        <v>0</v>
      </c>
      <c r="S216" s="301">
        <f t="shared" si="56"/>
        <v>0</v>
      </c>
      <c r="T216" s="301">
        <f t="shared" si="56"/>
        <v>0</v>
      </c>
      <c r="U216" s="301">
        <f t="shared" si="56"/>
        <v>0</v>
      </c>
      <c r="V216" s="301">
        <f t="shared" si="56"/>
        <v>0</v>
      </c>
      <c r="W216" s="301">
        <f t="shared" si="56"/>
        <v>0</v>
      </c>
      <c r="X216" s="301">
        <f t="shared" si="56"/>
        <v>0</v>
      </c>
      <c r="Y216" s="301">
        <f t="shared" si="56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3.4113189886123399E-2</v>
      </c>
      <c r="C217" s="302">
        <f t="shared" si="57"/>
        <v>3.5491544196792235E-2</v>
      </c>
      <c r="D217" s="302">
        <f t="shared" si="57"/>
        <v>3.3954511253378172E-2</v>
      </c>
      <c r="E217" s="302">
        <f t="shared" si="57"/>
        <v>3.3186372687642664E-2</v>
      </c>
      <c r="F217" s="302">
        <f t="shared" si="57"/>
        <v>3.3722898013476318E-2</v>
      </c>
      <c r="G217" s="302">
        <f t="shared" si="57"/>
        <v>3.5015463280976225E-2</v>
      </c>
      <c r="H217" s="302">
        <f t="shared" si="57"/>
        <v>3.5724608367042637E-2</v>
      </c>
      <c r="I217" s="302">
        <f t="shared" si="57"/>
        <v>3.532423094870573E-2</v>
      </c>
      <c r="J217" s="302">
        <f t="shared" si="57"/>
        <v>0</v>
      </c>
      <c r="K217" s="302">
        <f t="shared" si="57"/>
        <v>0</v>
      </c>
      <c r="L217" s="302">
        <f t="shared" si="57"/>
        <v>0</v>
      </c>
      <c r="M217" s="302">
        <f t="shared" si="57"/>
        <v>0</v>
      </c>
      <c r="N217" s="302">
        <f t="shared" si="57"/>
        <v>0</v>
      </c>
      <c r="O217" s="302">
        <f t="shared" si="57"/>
        <v>0</v>
      </c>
      <c r="P217" s="302">
        <f t="shared" si="57"/>
        <v>0</v>
      </c>
      <c r="Q217" s="302">
        <f t="shared" si="57"/>
        <v>0</v>
      </c>
      <c r="R217" s="302">
        <f t="shared" si="57"/>
        <v>0</v>
      </c>
      <c r="S217" s="302">
        <f t="shared" si="57"/>
        <v>0</v>
      </c>
      <c r="T217" s="302">
        <f t="shared" si="57"/>
        <v>0</v>
      </c>
      <c r="U217" s="302">
        <f t="shared" si="57"/>
        <v>0</v>
      </c>
      <c r="V217" s="302">
        <f t="shared" si="57"/>
        <v>0</v>
      </c>
      <c r="W217" s="302">
        <f t="shared" si="57"/>
        <v>0</v>
      </c>
      <c r="X217" s="302">
        <f t="shared" si="57"/>
        <v>0</v>
      </c>
      <c r="Y217" s="302">
        <f t="shared" si="57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7.8105521025083585E-2</v>
      </c>
      <c r="C218" s="302">
        <f t="shared" si="58"/>
        <v>5.2206609922173526E-2</v>
      </c>
      <c r="D218" s="302">
        <f t="shared" si="58"/>
        <v>7.7329104063752263E-2</v>
      </c>
      <c r="E218" s="302">
        <f t="shared" si="58"/>
        <v>7.7359240428267875E-2</v>
      </c>
      <c r="F218" s="302">
        <f t="shared" si="58"/>
        <v>7.5662896312704828E-2</v>
      </c>
      <c r="G218" s="302">
        <f t="shared" si="58"/>
        <v>6.9151079082916261E-2</v>
      </c>
      <c r="H218" s="302">
        <f t="shared" si="58"/>
        <v>5.0299209757594332E-2</v>
      </c>
      <c r="I218" s="302">
        <f t="shared" si="58"/>
        <v>6.094281840637536E-2</v>
      </c>
      <c r="J218" s="302">
        <f t="shared" si="58"/>
        <v>0</v>
      </c>
      <c r="K218" s="302">
        <f t="shared" si="58"/>
        <v>0</v>
      </c>
      <c r="L218" s="302">
        <f t="shared" si="58"/>
        <v>0</v>
      </c>
      <c r="M218" s="302">
        <f t="shared" si="58"/>
        <v>0</v>
      </c>
      <c r="N218" s="302">
        <f t="shared" si="58"/>
        <v>0</v>
      </c>
      <c r="O218" s="302">
        <f t="shared" si="58"/>
        <v>0</v>
      </c>
      <c r="P218" s="302">
        <f t="shared" si="58"/>
        <v>0</v>
      </c>
      <c r="Q218" s="302">
        <f t="shared" si="58"/>
        <v>0</v>
      </c>
      <c r="R218" s="302">
        <f t="shared" si="58"/>
        <v>0</v>
      </c>
      <c r="S218" s="302">
        <f t="shared" si="58"/>
        <v>0</v>
      </c>
      <c r="T218" s="302">
        <f t="shared" si="58"/>
        <v>0</v>
      </c>
      <c r="U218" s="302">
        <f t="shared" si="58"/>
        <v>0</v>
      </c>
      <c r="V218" s="302">
        <f t="shared" si="58"/>
        <v>0</v>
      </c>
      <c r="W218" s="302">
        <f t="shared" si="58"/>
        <v>0</v>
      </c>
      <c r="X218" s="302">
        <f t="shared" si="58"/>
        <v>0</v>
      </c>
      <c r="Y218" s="302">
        <f t="shared" si="58"/>
        <v>0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</v>
      </c>
      <c r="C220" s="310">
        <f t="shared" si="60"/>
        <v>0</v>
      </c>
      <c r="D220" s="310">
        <f t="shared" si="60"/>
        <v>0</v>
      </c>
      <c r="E220" s="310">
        <f t="shared" si="60"/>
        <v>0</v>
      </c>
      <c r="F220" s="310">
        <f t="shared" si="60"/>
        <v>0</v>
      </c>
      <c r="G220" s="310">
        <f t="shared" si="60"/>
        <v>0</v>
      </c>
      <c r="H220" s="310">
        <f t="shared" si="60"/>
        <v>0</v>
      </c>
      <c r="I220" s="310">
        <f t="shared" si="60"/>
        <v>0</v>
      </c>
      <c r="J220" s="310">
        <f t="shared" si="60"/>
        <v>0</v>
      </c>
      <c r="K220" s="310">
        <f t="shared" si="60"/>
        <v>0</v>
      </c>
      <c r="L220" s="310">
        <f t="shared" si="60"/>
        <v>0</v>
      </c>
      <c r="M220" s="310">
        <f t="shared" si="60"/>
        <v>0</v>
      </c>
      <c r="N220" s="310">
        <f t="shared" si="60"/>
        <v>0</v>
      </c>
      <c r="O220" s="310">
        <f t="shared" si="60"/>
        <v>0</v>
      </c>
      <c r="P220" s="310">
        <f t="shared" si="60"/>
        <v>0</v>
      </c>
      <c r="Q220" s="310">
        <f t="shared" si="60"/>
        <v>0</v>
      </c>
      <c r="R220" s="310">
        <f t="shared" si="60"/>
        <v>0</v>
      </c>
      <c r="S220" s="310">
        <f t="shared" si="60"/>
        <v>0</v>
      </c>
      <c r="T220" s="310">
        <f t="shared" si="60"/>
        <v>0</v>
      </c>
      <c r="U220" s="310">
        <f t="shared" si="60"/>
        <v>0</v>
      </c>
      <c r="V220" s="310">
        <f t="shared" si="60"/>
        <v>0</v>
      </c>
      <c r="W220" s="310">
        <f t="shared" si="60"/>
        <v>0</v>
      </c>
      <c r="X220" s="310">
        <f t="shared" si="60"/>
        <v>0</v>
      </c>
      <c r="Y220" s="310">
        <f t="shared" si="60"/>
        <v>0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1.2098846836322261</v>
      </c>
      <c r="C224" s="272">
        <f>IF(C$5=0,0,C$5/NFM_fec!C$5)</f>
        <v>1.386386494255458</v>
      </c>
      <c r="D224" s="272">
        <f>IF(D$5=0,0,D$5/NFM_fec!D$5)</f>
        <v>1.2737936134123768</v>
      </c>
      <c r="E224" s="272">
        <f>IF(E$5=0,0,E$5/NFM_fec!E$5)</f>
        <v>1.2767003005111961</v>
      </c>
      <c r="F224" s="272">
        <f>IF(F$5=0,0,F$5/NFM_fec!F$5)</f>
        <v>1.2479958645714737</v>
      </c>
      <c r="G224" s="272">
        <f>IF(G$5=0,0,G$5/NFM_fec!G$5)</f>
        <v>1.1572550928895371</v>
      </c>
      <c r="H224" s="272">
        <f>IF(H$5=0,0,H$5/NFM_fec!H$5)</f>
        <v>1.3231048770814169</v>
      </c>
      <c r="I224" s="272">
        <f>IF(I$5=0,0,I$5/NFM_fec!I$5)</f>
        <v>1.1127306982306453</v>
      </c>
      <c r="J224" s="272">
        <f>IF(J$5=0,0,J$5/NFM_fec!J$5)</f>
        <v>1.1150778432883457</v>
      </c>
      <c r="K224" s="272">
        <f>IF(K$5=0,0,K$5/NFM_fec!K$5)</f>
        <v>1.0082940491477503</v>
      </c>
      <c r="L224" s="272">
        <f>IF(L$5=0,0,L$5/NFM_fec!L$5)</f>
        <v>1.0444346937922446</v>
      </c>
      <c r="M224" s="272">
        <f>IF(M$5=0,0,M$5/NFM_fec!M$5)</f>
        <v>1.0916630716282016</v>
      </c>
      <c r="N224" s="272">
        <f>IF(N$5=0,0,N$5/NFM_fec!N$5)</f>
        <v>0.87634248750601429</v>
      </c>
      <c r="O224" s="272">
        <f>IF(O$5=0,0,O$5/NFM_fec!O$5)</f>
        <v>0.99943634801182002</v>
      </c>
      <c r="P224" s="272">
        <f>IF(P$5=0,0,P$5/NFM_fec!P$5)</f>
        <v>1.4236769607521742</v>
      </c>
      <c r="Q224" s="272">
        <f>IF(Q$5=0,0,Q$5/NFM_fec!Q$5)</f>
        <v>1.5288289933779895</v>
      </c>
      <c r="R224" s="272">
        <f>IF(R$5=0,0,R$5/NFM_fec!R$5)</f>
        <v>1.5560014889922984</v>
      </c>
      <c r="S224" s="272">
        <f>IF(S$5=0,0,S$5/NFM_fec!S$5)</f>
        <v>1.5606094845572565</v>
      </c>
      <c r="T224" s="272">
        <f>IF(T$5=0,0,T$5/NFM_fec!T$5)</f>
        <v>1.5504649969105539</v>
      </c>
      <c r="U224" s="272">
        <f>IF(U$5=0,0,U$5/NFM_fec!U$5)</f>
        <v>1.6313831426875012</v>
      </c>
      <c r="V224" s="272">
        <f>IF(V$5=0,0,V$5/NFM_fec!V$5)</f>
        <v>1.647594459042842</v>
      </c>
      <c r="W224" s="272">
        <f>IF(W$5=0,0,W$5/NFM_fec!W$5)</f>
        <v>1.6430020582468308</v>
      </c>
      <c r="X224" s="272">
        <f>IF(X$5=0,0,X$5/NFM_fec!X$5)</f>
        <v>1.5738322770085893</v>
      </c>
      <c r="Y224" s="272">
        <f>IF(Y$5=0,0,Y$5/NFM_fec!Y$5)</f>
        <v>1.4419827710115685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1.3672735268790872</v>
      </c>
      <c r="C229" s="275">
        <f>IF(C$10=0,0,C$10/NFM_fec!C$10)</f>
        <v>2.2043820039251618</v>
      </c>
      <c r="D229" s="275">
        <f>IF(D$10=0,0,D$10/NFM_fec!D$10)</f>
        <v>1.4879424788557096</v>
      </c>
      <c r="E229" s="275">
        <f>IF(E$10=0,0,E$10/NFM_fec!E$10)</f>
        <v>1.4736699224047534</v>
      </c>
      <c r="F229" s="275">
        <f>IF(F$10=0,0,F$10/NFM_fec!F$10)</f>
        <v>1.477583610146362</v>
      </c>
      <c r="G229" s="275">
        <f>IF(G$10=0,0,G$10/NFM_fec!G$10)</f>
        <v>1.4808572206967465</v>
      </c>
      <c r="H229" s="275">
        <f>IF(H$10=0,0,H$10/NFM_fec!H$10)</f>
        <v>2.1848605297661057</v>
      </c>
      <c r="I229" s="275">
        <f>IF(I$10=0,0,I$10/NFM_fec!I$10)</f>
        <v>1.4405808102664666</v>
      </c>
      <c r="J229" s="275">
        <f>IF(J$10=0,0,J$10/NFM_fec!J$10)</f>
        <v>1.4567795395502561</v>
      </c>
      <c r="K229" s="275">
        <f>IF(K$10=0,0,K$10/NFM_fec!K$10)</f>
        <v>1.4231764470115873</v>
      </c>
      <c r="L229" s="275">
        <f>IF(L$10=0,0,L$10/NFM_fec!L$10)</f>
        <v>1.4446531242622653</v>
      </c>
      <c r="M229" s="275">
        <f>IF(M$10=0,0,M$10/NFM_fec!M$10)</f>
        <v>1.4442077862148157</v>
      </c>
      <c r="N229" s="275">
        <f>IF(N$10=0,0,N$10/NFM_fec!N$10)</f>
        <v>1.3174787551398879</v>
      </c>
      <c r="O229" s="275">
        <f>IF(O$10=0,0,O$10/NFM_fec!O$10)</f>
        <v>1.3925059431473794</v>
      </c>
      <c r="P229" s="275">
        <f>IF(P$10=0,0,P$10/NFM_fec!P$10)</f>
        <v>1.4247159148543069</v>
      </c>
      <c r="Q229" s="275">
        <f>IF(Q$10=0,0,Q$10/NFM_fec!Q$10)</f>
        <v>1.08394379737127</v>
      </c>
      <c r="R229" s="275">
        <f>IF(R$10=0,0,R$10/NFM_fec!R$10)</f>
        <v>1.0793126586754145</v>
      </c>
      <c r="S229" s="275">
        <f>IF(S$10=0,0,S$10/NFM_fec!S$10)</f>
        <v>0.99453800933147241</v>
      </c>
      <c r="T229" s="275">
        <f>IF(T$10=0,0,T$10/NFM_fec!T$10)</f>
        <v>1.0179905394254156</v>
      </c>
      <c r="U229" s="275">
        <f>IF(U$10=0,0,U$10/NFM_fec!U$10)</f>
        <v>0.963904085830258</v>
      </c>
      <c r="V229" s="275">
        <f>IF(V$10=0,0,V$10/NFM_fec!V$10)</f>
        <v>0.81740892520551567</v>
      </c>
      <c r="W229" s="275">
        <f>IF(W$10=0,0,W$10/NFM_fec!W$10)</f>
        <v>0.79016938690908933</v>
      </c>
      <c r="X229" s="275">
        <f>IF(X$10=0,0,X$10/NFM_fec!X$10)</f>
        <v>0.34612411887987515</v>
      </c>
      <c r="Y229" s="275">
        <f>IF(Y$10=0,0,Y$10/NFM_fec!Y$10)</f>
        <v>0.15029619046604456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1.1458924242700124</v>
      </c>
      <c r="C230" s="276">
        <f>IF(C$16=0,0,C$16/NFM_fec!C$16)</f>
        <v>0.98869717161175175</v>
      </c>
      <c r="D230" s="276">
        <f>IF(D$16=0,0,D$16/NFM_fec!D$16)</f>
        <v>1.1871930604473584</v>
      </c>
      <c r="E230" s="276">
        <f>IF(E$16=0,0,E$16/NFM_fec!E$16)</f>
        <v>1.2010406519564309</v>
      </c>
      <c r="F230" s="276">
        <f>IF(F$16=0,0,F$16/NFM_fec!F$16)</f>
        <v>1.1519409255844488</v>
      </c>
      <c r="G230" s="276">
        <f>IF(G$16=0,0,G$16/NFM_fec!G$16)</f>
        <v>1.0027035265895945</v>
      </c>
      <c r="H230" s="276">
        <f>IF(H$16=0,0,H$16/NFM_fec!H$16)</f>
        <v>0.91533775372603088</v>
      </c>
      <c r="I230" s="276">
        <f>IF(I$16=0,0,I$16/NFM_fec!I$16)</f>
        <v>0.93597027108377751</v>
      </c>
      <c r="J230" s="276">
        <f>IF(J$16=0,0,J$16/NFM_fec!J$16)</f>
        <v>0.93115485080168148</v>
      </c>
      <c r="K230" s="276">
        <f>IF(K$16=0,0,K$16/NFM_fec!K$16)</f>
        <v>0.78922358631779244</v>
      </c>
      <c r="L230" s="276">
        <f>IF(L$16=0,0,L$16/NFM_fec!L$16)</f>
        <v>0.83316779439070898</v>
      </c>
      <c r="M230" s="276">
        <f>IF(M$16=0,0,M$16/NFM_fec!M$16)</f>
        <v>0.90627610533752867</v>
      </c>
      <c r="N230" s="276">
        <f>IF(N$16=0,0,N$16/NFM_fec!N$16)</f>
        <v>0.65898955064729126</v>
      </c>
      <c r="O230" s="276">
        <f>IF(O$16=0,0,O$16/NFM_fec!O$16)</f>
        <v>0.80540069184427088</v>
      </c>
      <c r="P230" s="276">
        <f>IF(P$16=0,0,P$16/NFM_fec!P$16)</f>
        <v>1.4773961551863195</v>
      </c>
      <c r="Q230" s="276">
        <f>IF(Q$16=0,0,Q$16/NFM_fec!Q$16)</f>
        <v>2.0049497060530737</v>
      </c>
      <c r="R230" s="276">
        <f>IF(R$16=0,0,R$16/NFM_fec!R$16)</f>
        <v>2.0674061663474452</v>
      </c>
      <c r="S230" s="276">
        <f>IF(S$16=0,0,S$16/NFM_fec!S$16)</f>
        <v>2.0216017811369102</v>
      </c>
      <c r="T230" s="276">
        <f>IF(T$16=0,0,T$16/NFM_fec!T$16)</f>
        <v>2.042471774829282</v>
      </c>
      <c r="U230" s="276">
        <f>IF(U$16=0,0,U$16/NFM_fec!U$16)</f>
        <v>2.2613258718224074</v>
      </c>
      <c r="V230" s="276">
        <f>IF(V$16=0,0,V$16/NFM_fec!V$16)</f>
        <v>2.3578381968174904</v>
      </c>
      <c r="W230" s="276">
        <f>IF(W$16=0,0,W$16/NFM_fec!W$16)</f>
        <v>2.3550976684138205</v>
      </c>
      <c r="X230" s="276">
        <f>IF(X$16=0,0,X$16/NFM_fec!X$16)</f>
        <v>2.3550567804840026</v>
      </c>
      <c r="Y230" s="276">
        <f>IF(Y$16=0,0,Y$16/NFM_fec!Y$16)</f>
        <v>2.3297436775094229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1.3774864954154631</v>
      </c>
      <c r="C231" s="277">
        <f>IF(C$27=0,0,C$27/NFM_fec!C$27)</f>
        <v>2.2126013272191818</v>
      </c>
      <c r="D231" s="277">
        <f>IF(D$27=0,0,D$27/NFM_fec!D$27)</f>
        <v>1.4879424788557092</v>
      </c>
      <c r="E231" s="277">
        <f>IF(E$27=0,0,E$27/NFM_fec!E$27)</f>
        <v>1.4736699224047531</v>
      </c>
      <c r="F231" s="277">
        <f>IF(F$27=0,0,F$27/NFM_fec!F$27)</f>
        <v>1.4775836101463617</v>
      </c>
      <c r="G231" s="277">
        <f>IF(G$27=0,0,G$27/NFM_fec!G$27)</f>
        <v>1.4808572206967459</v>
      </c>
      <c r="H231" s="277">
        <f>IF(H$27=0,0,H$27/NFM_fec!H$27)</f>
        <v>2.1848605297661057</v>
      </c>
      <c r="I231" s="277">
        <f>IF(I$27=0,0,I$27/NFM_fec!I$27)</f>
        <v>1.4405808102664666</v>
      </c>
      <c r="J231" s="277">
        <f>IF(J$27=0,0,J$27/NFM_fec!J$27)</f>
        <v>1.4567795395502561</v>
      </c>
      <c r="K231" s="277">
        <f>IF(K$27=0,0,K$27/NFM_fec!K$27)</f>
        <v>1.4231764470115873</v>
      </c>
      <c r="L231" s="277">
        <f>IF(L$27=0,0,L$27/NFM_fec!L$27)</f>
        <v>1.4446531242622658</v>
      </c>
      <c r="M231" s="277">
        <f>IF(M$27=0,0,M$27/NFM_fec!M$27)</f>
        <v>1.4442077862148164</v>
      </c>
      <c r="N231" s="277">
        <f>IF(N$27=0,0,N$27/NFM_fec!N$27)</f>
        <v>1.3174787551398874</v>
      </c>
      <c r="O231" s="277">
        <f>IF(O$27=0,0,O$27/NFM_fec!O$27)</f>
        <v>1.3925059431473792</v>
      </c>
      <c r="P231" s="277">
        <f>IF(P$27=0,0,P$27/NFM_fec!P$27)</f>
        <v>1.4247159148543063</v>
      </c>
      <c r="Q231" s="277">
        <f>IF(Q$27=0,0,Q$27/NFM_fec!Q$27)</f>
        <v>1.08394379737127</v>
      </c>
      <c r="R231" s="277">
        <f>IF(R$27=0,0,R$27/NFM_fec!R$27)</f>
        <v>1.0793126586754145</v>
      </c>
      <c r="S231" s="277">
        <f>IF(S$27=0,0,S$27/NFM_fec!S$27)</f>
        <v>1.1292085664085982</v>
      </c>
      <c r="T231" s="277">
        <f>IF(T$27=0,0,T$27/NFM_fec!T$27)</f>
        <v>1.0901255407833024</v>
      </c>
      <c r="U231" s="277">
        <f>IF(U$27=0,0,U$27/NFM_fec!U$27)</f>
        <v>1.0488469285686408</v>
      </c>
      <c r="V231" s="277">
        <f>IF(V$27=0,0,V$27/NFM_fec!V$27)</f>
        <v>1.0008133028167909</v>
      </c>
      <c r="W231" s="277">
        <f>IF(W$27=0,0,W$27/NFM_fec!W$27)</f>
        <v>0.99614615033351439</v>
      </c>
      <c r="X231" s="277">
        <f>IF(X$27=0,0,X$27/NFM_fec!X$27)</f>
        <v>0.88870498229723249</v>
      </c>
      <c r="Y231" s="277">
        <f>IF(Y$27=0,0,Y$27/NFM_fec!Y$27)</f>
        <v>0.70781933217122939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0.19027776820196668</v>
      </c>
      <c r="C233" s="272">
        <f>IF(C$34=0,0,(C$34-C$70)/NFM_fec!C$34)</f>
        <v>0.49045923275250902</v>
      </c>
      <c r="D233" s="272">
        <f>IF(D$34=0,0,(D$34-D$70)/NFM_fec!D$34)</f>
        <v>0.21513765212019476</v>
      </c>
      <c r="E233" s="272">
        <f>IF(E$34=0,0,(E$34-E$70)/NFM_fec!E$34)</f>
        <v>0.21309197246289424</v>
      </c>
      <c r="F233" s="272">
        <f>IF(F$34=0,0,(F$34-F$70)/NFM_fec!F$34)</f>
        <v>0.21365902515815996</v>
      </c>
      <c r="G233" s="272">
        <f>IF(G$34=0,0,(G$34-G$70)/NFM_fec!G$34)</f>
        <v>0.209659262018629</v>
      </c>
      <c r="H233" s="272">
        <f>IF(H$34=0,0,(H$34-H$70)/NFM_fec!H$34)</f>
        <v>0.46750733535813171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1.3672735268790874</v>
      </c>
      <c r="C238" s="275">
        <f>IF(C$39=0,0,C$39/NFM_fec!C$39)</f>
        <v>2.2043820039251618</v>
      </c>
      <c r="D238" s="275">
        <f>IF(D$39=0,0,D$39/NFM_fec!D$39)</f>
        <v>1.4879424788557101</v>
      </c>
      <c r="E238" s="275">
        <f>IF(E$39=0,0,E$39/NFM_fec!E$39)</f>
        <v>1.4736699224047536</v>
      </c>
      <c r="F238" s="275">
        <f>IF(F$39=0,0,F$39/NFM_fec!F$39)</f>
        <v>1.4775836101463615</v>
      </c>
      <c r="G238" s="275">
        <f>IF(G$39=0,0,G$39/NFM_fec!G$39)</f>
        <v>1.4808572206967459</v>
      </c>
      <c r="H238" s="275">
        <f>IF(H$39=0,0,H$39/NFM_fec!H$39)</f>
        <v>2.1848605297661048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1.3774864954154633</v>
      </c>
      <c r="C240" s="276">
        <f>IF(C$46=0,0,C$46/NFM_fec!C$46)</f>
        <v>2.2126013272191818</v>
      </c>
      <c r="D240" s="276">
        <f>IF(D$46=0,0,D$46/NFM_fec!D$46)</f>
        <v>1.4879424788557094</v>
      </c>
      <c r="E240" s="276">
        <f>IF(E$46=0,0,E$46/NFM_fec!E$46)</f>
        <v>1.4736699224047536</v>
      </c>
      <c r="F240" s="276">
        <f>IF(F$46=0,0,F$46/NFM_fec!F$46)</f>
        <v>1.4775836101463615</v>
      </c>
      <c r="G240" s="276">
        <f>IF(G$46=0,0,G$46/NFM_fec!G$46)</f>
        <v>1.4808572206967463</v>
      </c>
      <c r="H240" s="276">
        <f>IF(H$46=0,0,H$46/NFM_fec!H$46)</f>
        <v>2.1848605297661057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1.2300840039701162</v>
      </c>
      <c r="C241" s="277">
        <f>IF(C$53=0,0,C$53/NFM_fec!C$53)</f>
        <v>1.2633172135565316</v>
      </c>
      <c r="D241" s="277">
        <f>IF(D$53=0,0,D$53/NFM_fec!D$53)</f>
        <v>1.2950488997053138</v>
      </c>
      <c r="E241" s="277">
        <f>IF(E$53=0,0,E$53/NFM_fec!E$53)</f>
        <v>1.2988847053872083</v>
      </c>
      <c r="F241" s="277">
        <f>IF(F$53=0,0,F$53/NFM_fec!F$53)</f>
        <v>1.2679466318555397</v>
      </c>
      <c r="G241" s="277">
        <f>IF(G$53=0,0,G$53/NFM_fec!G$53)</f>
        <v>1.1722899511671443</v>
      </c>
      <c r="H241" s="277">
        <f>IF(H$53=0,0,H$53/NFM_fec!H$53)</f>
        <v>1.2040718290007777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1.298270373619117</v>
      </c>
      <c r="C243" s="272">
        <f>IF(C$72=0,0,C$72/NFM_fec!C$72)</f>
        <v>1.8769168687580979</v>
      </c>
      <c r="D243" s="272">
        <f>IF(D$72=0,0,D$72/NFM_fec!D$72)</f>
        <v>1.391500779081726</v>
      </c>
      <c r="E243" s="272">
        <f>IF(E$72=0,0,E$72/NFM_fec!E$72)</f>
        <v>1.3833801806930968</v>
      </c>
      <c r="F243" s="272">
        <f>IF(F$72=0,0,F$72/NFM_fec!F$72)</f>
        <v>1.3757057623622468</v>
      </c>
      <c r="G243" s="272">
        <f>IF(G$72=0,0,G$72/NFM_fec!G$72)</f>
        <v>1.3455714961505809</v>
      </c>
      <c r="H243" s="272">
        <f>IF(H$72=0,0,H$72/NFM_fec!H$72)</f>
        <v>1.8347953550087137</v>
      </c>
      <c r="I243" s="272">
        <f>IF(I$72=0,0,I$72/NFM_fec!I$72)</f>
        <v>1.3079175644578644</v>
      </c>
      <c r="J243" s="272">
        <f>IF(J$72=0,0,J$72/NFM_fec!J$72)</f>
        <v>1.3188162949799203</v>
      </c>
      <c r="K243" s="272">
        <f>IF(K$72=0,0,K$72/NFM_fec!K$72)</f>
        <v>1.2574941163537143</v>
      </c>
      <c r="L243" s="272">
        <f>IF(L$72=0,0,L$72/NFM_fec!L$72)</f>
        <v>1.2842858005958819</v>
      </c>
      <c r="M243" s="272">
        <f>IF(M$72=0,0,M$72/NFM_fec!M$72)</f>
        <v>1.3015033361624759</v>
      </c>
      <c r="N243" s="272">
        <f>IF(N$72=0,0,N$72/NFM_fec!N$72)</f>
        <v>1.1392314445690457</v>
      </c>
      <c r="O243" s="272">
        <f>IF(O$72=0,0,O$72/NFM_fec!O$72)</f>
        <v>1.2323468537738582</v>
      </c>
      <c r="P243" s="272">
        <f>IF(P$72=0,0,P$72/NFM_fec!P$72)</f>
        <v>1.4028894300062338</v>
      </c>
      <c r="Q243" s="272">
        <f>IF(Q$72=0,0,Q$72/NFM_fec!Q$72)</f>
        <v>1.2014184981314893</v>
      </c>
      <c r="R243" s="272">
        <f>IF(R$72=0,0,R$72/NFM_fec!R$72)</f>
        <v>1.2059617195960195</v>
      </c>
      <c r="S243" s="272">
        <f>IF(S$72=0,0,S$72/NFM_fec!S$72)</f>
        <v>1.2421638911089863</v>
      </c>
      <c r="T243" s="272">
        <f>IF(T$72=0,0,T$72/NFM_fec!T$72)</f>
        <v>1.2120086503082654</v>
      </c>
      <c r="U243" s="272">
        <f>IF(U$72=0,0,U$72/NFM_fec!U$72)</f>
        <v>1.2060254952379128</v>
      </c>
      <c r="V243" s="272">
        <f>IF(V$72=0,0,V$72/NFM_fec!V$72)</f>
        <v>1.1759963787883103</v>
      </c>
      <c r="W243" s="272">
        <f>IF(W$72=0,0,W$72/NFM_fec!W$72)</f>
        <v>1.1711990081075774</v>
      </c>
      <c r="X243" s="272">
        <f>IF(X$72=0,0,X$72/NFM_fec!X$72)</f>
        <v>1.0728284992868222</v>
      </c>
      <c r="Y243" s="272">
        <f>IF(Y$72=0,0,Y$72/NFM_fec!Y$72)</f>
        <v>0.90358190734335342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1.3672735268790868</v>
      </c>
      <c r="C248" s="275">
        <f>IF(C$77=0,0,C$77/NFM_fec!C$77)</f>
        <v>2.2043820039251614</v>
      </c>
      <c r="D248" s="275">
        <f>IF(D$77=0,0,D$77/NFM_fec!D$77)</f>
        <v>1.4879424788557085</v>
      </c>
      <c r="E248" s="275">
        <f>IF(E$77=0,0,E$77/NFM_fec!E$77)</f>
        <v>1.4736699224047538</v>
      </c>
      <c r="F248" s="275">
        <f>IF(F$77=0,0,F$77/NFM_fec!F$77)</f>
        <v>1.477583610146362</v>
      </c>
      <c r="G248" s="275">
        <f>IF(G$77=0,0,G$77/NFM_fec!G$77)</f>
        <v>1.4808572206967461</v>
      </c>
      <c r="H248" s="275">
        <f>IF(H$77=0,0,H$77/NFM_fec!H$77)</f>
        <v>2.1848605297661057</v>
      </c>
      <c r="I248" s="275">
        <f>IF(I$77=0,0,I$77/NFM_fec!I$77)</f>
        <v>1.4405808102664672</v>
      </c>
      <c r="J248" s="275">
        <f>IF(J$77=0,0,J$77/NFM_fec!J$77)</f>
        <v>1.4567795395502559</v>
      </c>
      <c r="K248" s="275">
        <f>IF(K$77=0,0,K$77/NFM_fec!K$77)</f>
        <v>1.4231764470115869</v>
      </c>
      <c r="L248" s="275">
        <f>IF(L$77=0,0,L$77/NFM_fec!L$77)</f>
        <v>1.4446531242622653</v>
      </c>
      <c r="M248" s="275">
        <f>IF(M$77=0,0,M$77/NFM_fec!M$77)</f>
        <v>1.4442077862148159</v>
      </c>
      <c r="N248" s="275">
        <f>IF(N$77=0,0,N$77/NFM_fec!N$77)</f>
        <v>1.3174787551398874</v>
      </c>
      <c r="O248" s="275">
        <f>IF(O$77=0,0,O$77/NFM_fec!O$77)</f>
        <v>1.392505943147379</v>
      </c>
      <c r="P248" s="275">
        <f>IF(P$77=0,0,P$77/NFM_fec!P$77)</f>
        <v>1.4247159148543067</v>
      </c>
      <c r="Q248" s="275">
        <f>IF(Q$77=0,0,Q$77/NFM_fec!Q$77)</f>
        <v>1.08394379737127</v>
      </c>
      <c r="R248" s="275">
        <f>IF(R$77=0,0,R$77/NFM_fec!R$77)</f>
        <v>1.0793126586754147</v>
      </c>
      <c r="S248" s="275">
        <f>IF(S$77=0,0,S$77/NFM_fec!S$77)</f>
        <v>0.99453800933147218</v>
      </c>
      <c r="T248" s="275">
        <f>IF(T$77=0,0,T$77/NFM_fec!T$77)</f>
        <v>1.0179905394254154</v>
      </c>
      <c r="U248" s="275">
        <f>IF(U$77=0,0,U$77/NFM_fec!U$77)</f>
        <v>0.96390408583025822</v>
      </c>
      <c r="V248" s="275">
        <f>IF(V$77=0,0,V$77/NFM_fec!V$77)</f>
        <v>0.81740892520551545</v>
      </c>
      <c r="W248" s="275">
        <f>IF(W$77=0,0,W$77/NFM_fec!W$77)</f>
        <v>0.79016938690908967</v>
      </c>
      <c r="X248" s="275">
        <f>IF(X$77=0,0,X$77/NFM_fec!X$77)</f>
        <v>0.34612411887987532</v>
      </c>
      <c r="Y248" s="275">
        <f>IF(Y$77=0,0,Y$77/NFM_fec!Y$77)</f>
        <v>0.15029619046604459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1.3774864954154633</v>
      </c>
      <c r="C249" s="276">
        <f>IF(C$83=0,0,C$83/NFM_fec!C$83)</f>
        <v>2.2126013272191827</v>
      </c>
      <c r="D249" s="276">
        <f>IF(D$83=0,0,D$83/NFM_fec!D$83)</f>
        <v>1.4879424788557094</v>
      </c>
      <c r="E249" s="276">
        <f>IF(E$83=0,0,E$83/NFM_fec!E$83)</f>
        <v>1.4736699224047538</v>
      </c>
      <c r="F249" s="276">
        <f>IF(F$83=0,0,F$83/NFM_fec!F$83)</f>
        <v>1.4775836101463617</v>
      </c>
      <c r="G249" s="276">
        <f>IF(G$83=0,0,G$83/NFM_fec!G$83)</f>
        <v>1.4808572206967465</v>
      </c>
      <c r="H249" s="276">
        <f>IF(H$83=0,0,H$83/NFM_fec!H$83)</f>
        <v>2.1848605297661052</v>
      </c>
      <c r="I249" s="276">
        <f>IF(I$83=0,0,I$83/NFM_fec!I$83)</f>
        <v>1.4405808102664663</v>
      </c>
      <c r="J249" s="276">
        <f>IF(J$83=0,0,J$83/NFM_fec!J$83)</f>
        <v>1.4567795395502565</v>
      </c>
      <c r="K249" s="276">
        <f>IF(K$83=0,0,K$83/NFM_fec!K$83)</f>
        <v>1.4231764470115871</v>
      </c>
      <c r="L249" s="276">
        <f>IF(L$83=0,0,L$83/NFM_fec!L$83)</f>
        <v>1.444653124262266</v>
      </c>
      <c r="M249" s="276">
        <f>IF(M$83=0,0,M$83/NFM_fec!M$83)</f>
        <v>1.4442077862148157</v>
      </c>
      <c r="N249" s="276">
        <f>IF(N$83=0,0,N$83/NFM_fec!N$83)</f>
        <v>1.3174787551398874</v>
      </c>
      <c r="O249" s="276">
        <f>IF(O$83=0,0,O$83/NFM_fec!O$83)</f>
        <v>1.3925059431473792</v>
      </c>
      <c r="P249" s="276">
        <f>IF(P$83=0,0,P$83/NFM_fec!P$83)</f>
        <v>1.4247159148543065</v>
      </c>
      <c r="Q249" s="276">
        <f>IF(Q$83=0,0,Q$83/NFM_fec!Q$83)</f>
        <v>1.0839437973712698</v>
      </c>
      <c r="R249" s="276">
        <f>IF(R$83=0,0,R$83/NFM_fec!R$83)</f>
        <v>1.0793126586754145</v>
      </c>
      <c r="S249" s="276">
        <f>IF(S$83=0,0,S$83/NFM_fec!S$83)</f>
        <v>1.1292085664085985</v>
      </c>
      <c r="T249" s="276">
        <f>IF(T$83=0,0,T$83/NFM_fec!T$83)</f>
        <v>1.0901255407833026</v>
      </c>
      <c r="U249" s="276">
        <f>IF(U$83=0,0,U$83/NFM_fec!U$83)</f>
        <v>1.0488469285686408</v>
      </c>
      <c r="V249" s="276">
        <f>IF(V$83=0,0,V$83/NFM_fec!V$83)</f>
        <v>1.0008133028167909</v>
      </c>
      <c r="W249" s="276">
        <f>IF(W$83=0,0,W$83/NFM_fec!W$83)</f>
        <v>0.9961461503335145</v>
      </c>
      <c r="X249" s="276">
        <f>IF(X$83=0,0,X$83/NFM_fec!X$83)</f>
        <v>0.88870498229723227</v>
      </c>
      <c r="Y249" s="276">
        <f>IF(Y$83=0,0,Y$83/NFM_fec!Y$83)</f>
        <v>0.70781933217122928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1.3774864954154633</v>
      </c>
      <c r="C250" s="276">
        <f>IF(C$90=0,0,C$90/NFM_fec!C$90)</f>
        <v>2.2126013272191822</v>
      </c>
      <c r="D250" s="276">
        <f>IF(D$90=0,0,D$90/NFM_fec!D$90)</f>
        <v>1.4879424788557094</v>
      </c>
      <c r="E250" s="276">
        <f>IF(E$90=0,0,E$90/NFM_fec!E$90)</f>
        <v>1.4736699224047529</v>
      </c>
      <c r="F250" s="276">
        <f>IF(F$90=0,0,F$90/NFM_fec!F$90)</f>
        <v>1.4775836101463617</v>
      </c>
      <c r="G250" s="276">
        <f>IF(G$90=0,0,G$90/NFM_fec!G$90)</f>
        <v>1.4808572206967456</v>
      </c>
      <c r="H250" s="276">
        <f>IF(H$90=0,0,H$90/NFM_fec!H$90)</f>
        <v>2.1848605297661057</v>
      </c>
      <c r="I250" s="276">
        <f>IF(I$90=0,0,I$90/NFM_fec!I$90)</f>
        <v>1.4405808102664666</v>
      </c>
      <c r="J250" s="276">
        <f>IF(J$90=0,0,J$90/NFM_fec!J$90)</f>
        <v>1.4567795395502567</v>
      </c>
      <c r="K250" s="276">
        <f>IF(K$90=0,0,K$90/NFM_fec!K$90)</f>
        <v>1.4231764470115871</v>
      </c>
      <c r="L250" s="276">
        <f>IF(L$90=0,0,L$90/NFM_fec!L$90)</f>
        <v>1.4446531242622658</v>
      </c>
      <c r="M250" s="276">
        <f>IF(M$90=0,0,M$90/NFM_fec!M$90)</f>
        <v>1.4442077862148162</v>
      </c>
      <c r="N250" s="276">
        <f>IF(N$90=0,0,N$90/NFM_fec!N$90)</f>
        <v>1.317478755139887</v>
      </c>
      <c r="O250" s="276">
        <f>IF(O$90=0,0,O$90/NFM_fec!O$90)</f>
        <v>1.392505943147379</v>
      </c>
      <c r="P250" s="276">
        <f>IF(P$90=0,0,P$90/NFM_fec!P$90)</f>
        <v>1.4247159148543067</v>
      </c>
      <c r="Q250" s="276">
        <f>IF(Q$90=0,0,Q$90/NFM_fec!Q$90)</f>
        <v>1.08394379737127</v>
      </c>
      <c r="R250" s="276">
        <f>IF(R$90=0,0,R$90/NFM_fec!R$90)</f>
        <v>1.0793126586754147</v>
      </c>
      <c r="S250" s="276">
        <f>IF(S$90=0,0,S$90/NFM_fec!S$90)</f>
        <v>1.1292085664085985</v>
      </c>
      <c r="T250" s="276">
        <f>IF(T$90=0,0,T$90/NFM_fec!T$90)</f>
        <v>1.0901255407833026</v>
      </c>
      <c r="U250" s="276">
        <f>IF(U$90=0,0,U$90/NFM_fec!U$90)</f>
        <v>1.0488469285686408</v>
      </c>
      <c r="V250" s="276">
        <f>IF(V$90=0,0,V$90/NFM_fec!V$90)</f>
        <v>1.0008133028167909</v>
      </c>
      <c r="W250" s="276">
        <f>IF(W$90=0,0,W$90/NFM_fec!W$90)</f>
        <v>0.99614615033351439</v>
      </c>
      <c r="X250" s="276">
        <f>IF(X$90=0,0,X$90/NFM_fec!X$90)</f>
        <v>0.88870498229723238</v>
      </c>
      <c r="Y250" s="276">
        <f>IF(Y$90=0,0,Y$90/NFM_fec!Y$90)</f>
        <v>0.70781933217122939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1.2335643947160586</v>
      </c>
      <c r="C251" s="277">
        <f>IF(C$97=0,0,C$97/NFM_fec!C$97)</f>
        <v>1.4315151385451583</v>
      </c>
      <c r="D251" s="277">
        <f>IF(D$97=0,0,D$97/NFM_fec!D$97)</f>
        <v>1.3039151198982699</v>
      </c>
      <c r="E251" s="277">
        <f>IF(E$97=0,0,E$97/NFM_fec!E$97)</f>
        <v>1.3067502327403218</v>
      </c>
      <c r="F251" s="277">
        <f>IF(F$97=0,0,F$97/NFM_fec!F$97)</f>
        <v>1.2778479260628008</v>
      </c>
      <c r="G251" s="277">
        <f>IF(G$97=0,0,G$97/NFM_fec!G$97)</f>
        <v>1.1864466251653114</v>
      </c>
      <c r="H251" s="277">
        <f>IF(H$97=0,0,H$97/NFM_fec!H$97)</f>
        <v>1.3723865441217642</v>
      </c>
      <c r="I251" s="277">
        <f>IF(I$97=0,0,I$97/NFM_fec!I$97)</f>
        <v>1.1384077736353013</v>
      </c>
      <c r="J251" s="277">
        <f>IF(J$97=0,0,J$97/NFM_fec!J$97)</f>
        <v>1.1411234268869075</v>
      </c>
      <c r="K251" s="277">
        <f>IF(K$97=0,0,K$97/NFM_fec!K$97)</f>
        <v>1.0346928933512904</v>
      </c>
      <c r="L251" s="277">
        <f>IF(L$97=0,0,L$97/NFM_fec!L$97)</f>
        <v>1.0711140843465294</v>
      </c>
      <c r="M251" s="277">
        <f>IF(M$97=0,0,M$97/NFM_fec!M$97)</f>
        <v>1.1181579356593818</v>
      </c>
      <c r="N251" s="277">
        <f>IF(N$97=0,0,N$97/NFM_fec!N$97)</f>
        <v>0.90348791846549104</v>
      </c>
      <c r="O251" s="277">
        <f>IF(O$97=0,0,O$97/NFM_fec!O$97)</f>
        <v>1.0271864636060539</v>
      </c>
      <c r="P251" s="277">
        <f>IF(P$97=0,0,P$97/NFM_fec!P$97)</f>
        <v>1.4554685225127</v>
      </c>
      <c r="Q251" s="277">
        <f>IF(Q$97=0,0,Q$97/NFM_fec!Q$97)</f>
        <v>1.5767486344400989</v>
      </c>
      <c r="R251" s="277">
        <f>IF(R$97=0,0,R$97/NFM_fec!R$97)</f>
        <v>1.6059951700747448</v>
      </c>
      <c r="S251" s="277">
        <f>IF(S$97=0,0,S$97/NFM_fec!S$97)</f>
        <v>1.6087586953259583</v>
      </c>
      <c r="T251" s="277">
        <f>IF(T$97=0,0,T$97/NFM_fec!T$97)</f>
        <v>1.5995893681266402</v>
      </c>
      <c r="U251" s="277">
        <f>IF(U$97=0,0,U$97/NFM_fec!U$97)</f>
        <v>1.6883302278920151</v>
      </c>
      <c r="V251" s="277">
        <f>IF(V$97=0,0,V$97/NFM_fec!V$97)</f>
        <v>1.7092684670321634</v>
      </c>
      <c r="W251" s="277">
        <f>IF(W$97=0,0,W$97/NFM_fec!W$97)</f>
        <v>1.7048594987210399</v>
      </c>
      <c r="X251" s="277">
        <f>IF(X$97=0,0,X$97/NFM_fec!X$97)</f>
        <v>1.6408966239564517</v>
      </c>
      <c r="Y251" s="277">
        <f>IF(Y$97=0,0,Y$97/NFM_fec!Y$97)</f>
        <v>1.515439267357729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1.333946875133563</v>
      </c>
      <c r="C253" s="272">
        <f>IF(C$115=0,0,(C$115-C$158)/NFM_fec!C$115)</f>
        <v>2.0296411291860141</v>
      </c>
      <c r="D253" s="272">
        <f>IF(D$115=0,0,(D$115-D$158)/NFM_fec!D$115)</f>
        <v>1.4502101525748703</v>
      </c>
      <c r="E253" s="272">
        <f>IF(E$115=0,0,(E$115-E$158)/NFM_fec!E$115)</f>
        <v>1.4656806714815633</v>
      </c>
      <c r="F253" s="272">
        <f>IF(F$115=0,0,(F$115-F$158)/NFM_fec!F$115)</f>
        <v>1.447565657602468</v>
      </c>
      <c r="G253" s="272">
        <f>IF(G$115=0,0,(G$115-G$158)/NFM_fec!G$115)</f>
        <v>1.4002146622804432</v>
      </c>
      <c r="H253" s="272">
        <f>IF(H$115=0,0,(H$115-H$158)/NFM_fec!H$115)</f>
        <v>1.9948396856377564</v>
      </c>
      <c r="I253" s="272">
        <f>IF(I$115=0,0,(I$115-I$158)/NFM_fec!I$115)</f>
        <v>1.3622892124838679</v>
      </c>
      <c r="J253" s="272">
        <f>IF(J$115=0,0,(J$115-J$158)/NFM_fec!J$115)</f>
        <v>0</v>
      </c>
      <c r="K253" s="272">
        <f>IF(K$115=0,0,(K$115-K$158)/NFM_fec!K$115)</f>
        <v>0</v>
      </c>
      <c r="L253" s="272">
        <f>IF(L$115=0,0,(L$115-L$158)/NFM_fec!L$115)</f>
        <v>0</v>
      </c>
      <c r="M253" s="272">
        <f>IF(M$115=0,0,(M$115-M$158)/NFM_fec!M$115)</f>
        <v>0</v>
      </c>
      <c r="N253" s="272">
        <f>IF(N$115=0,0,(N$115-N$158)/NFM_fec!N$115)</f>
        <v>0</v>
      </c>
      <c r="O253" s="272">
        <f>IF(O$115=0,0,(O$115-O$158)/NFM_fec!O$115)</f>
        <v>0</v>
      </c>
      <c r="P253" s="272">
        <f>IF(P$115=0,0,(P$115-P$158)/NFM_fec!P$115)</f>
        <v>0</v>
      </c>
      <c r="Q253" s="272">
        <f>IF(Q$115=0,0,(Q$115-Q$158)/NFM_fec!Q$115)</f>
        <v>0</v>
      </c>
      <c r="R253" s="272">
        <f>IF(R$115=0,0,(R$115-R$158)/NFM_fec!R$115)</f>
        <v>0</v>
      </c>
      <c r="S253" s="272">
        <f>IF(S$115=0,0,(S$115-S$158)/NFM_fec!S$115)</f>
        <v>0</v>
      </c>
      <c r="T253" s="272">
        <f>IF(T$115=0,0,(T$115-T$158)/NFM_fec!T$115)</f>
        <v>0</v>
      </c>
      <c r="U253" s="272">
        <f>IF(U$115=0,0,(U$115-U$158)/NFM_fec!U$115)</f>
        <v>0</v>
      </c>
      <c r="V253" s="272">
        <f>IF(V$115=0,0,(V$115-V$158)/NFM_fec!V$115)</f>
        <v>0</v>
      </c>
      <c r="W253" s="272">
        <f>IF(W$115=0,0,(W$115-W$158)/NFM_fec!W$115)</f>
        <v>0</v>
      </c>
      <c r="X253" s="272">
        <f>IF(X$115=0,0,(X$115-X$158)/NFM_fec!X$115)</f>
        <v>0</v>
      </c>
      <c r="Y253" s="272">
        <f>IF(Y$115=0,0,(Y$115-Y$158)/NFM_fec!Y$115)</f>
        <v>0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1.3672735268790868</v>
      </c>
      <c r="C258" s="275">
        <f>IF(C$120=0,0,C$120/NFM_fec!C$120)</f>
        <v>2.2043820039251614</v>
      </c>
      <c r="D258" s="275">
        <f>IF(D$120=0,0,D$120/NFM_fec!D$120)</f>
        <v>1.4879424788557096</v>
      </c>
      <c r="E258" s="275">
        <f>IF(E$120=0,0,E$120/NFM_fec!E$120)</f>
        <v>1.4736699224047531</v>
      </c>
      <c r="F258" s="275">
        <f>IF(F$120=0,0,F$120/NFM_fec!F$120)</f>
        <v>1.4775836101463615</v>
      </c>
      <c r="G258" s="275">
        <f>IF(G$120=0,0,G$120/NFM_fec!G$120)</f>
        <v>1.4808572206967465</v>
      </c>
      <c r="H258" s="275">
        <f>IF(H$120=0,0,H$120/NFM_fec!H$120)</f>
        <v>2.1848605297661048</v>
      </c>
      <c r="I258" s="275">
        <f>IF(I$120=0,0,I$120/NFM_fec!I$120)</f>
        <v>1.4405808102664668</v>
      </c>
      <c r="J258" s="275">
        <f>IF(J$120=0,0,J$120/NFM_fec!J$120)</f>
        <v>0</v>
      </c>
      <c r="K258" s="275">
        <f>IF(K$120=0,0,K$120/NFM_fec!K$120)</f>
        <v>0</v>
      </c>
      <c r="L258" s="275">
        <f>IF(L$120=0,0,L$120/NFM_fec!L$120)</f>
        <v>0</v>
      </c>
      <c r="M258" s="275">
        <f>IF(M$120=0,0,M$120/NFM_fec!M$120)</f>
        <v>0</v>
      </c>
      <c r="N258" s="275">
        <f>IF(N$120=0,0,N$120/NFM_fec!N$120)</f>
        <v>0</v>
      </c>
      <c r="O258" s="275">
        <f>IF(O$120=0,0,O$120/NFM_fec!O$120)</f>
        <v>0</v>
      </c>
      <c r="P258" s="275">
        <f>IF(P$120=0,0,P$120/NFM_fec!P$120)</f>
        <v>0</v>
      </c>
      <c r="Q258" s="275">
        <f>IF(Q$120=0,0,Q$120/NFM_fec!Q$120)</f>
        <v>0</v>
      </c>
      <c r="R258" s="275">
        <f>IF(R$120=0,0,R$120/NFM_fec!R$120)</f>
        <v>0</v>
      </c>
      <c r="S258" s="275">
        <f>IF(S$120=0,0,S$120/NFM_fec!S$120)</f>
        <v>0</v>
      </c>
      <c r="T258" s="275">
        <f>IF(T$120=0,0,T$120/NFM_fec!T$120)</f>
        <v>0</v>
      </c>
      <c r="U258" s="275">
        <f>IF(U$120=0,0,U$120/NFM_fec!U$120)</f>
        <v>0</v>
      </c>
      <c r="V258" s="275">
        <f>IF(V$120=0,0,V$120/NFM_fec!V$120)</f>
        <v>0</v>
      </c>
      <c r="W258" s="275">
        <f>IF(W$120=0,0,W$120/NFM_fec!W$120)</f>
        <v>0</v>
      </c>
      <c r="X258" s="275">
        <f>IF(X$120=0,0,X$120/NFM_fec!X$120)</f>
        <v>0</v>
      </c>
      <c r="Y258" s="275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1.3951796751067398</v>
      </c>
      <c r="C259" s="276">
        <f>IF(C$126=0,0,C$126/NFM_fec!C$126)</f>
        <v>2.2126013272191827</v>
      </c>
      <c r="D259" s="276">
        <f>IF(D$126=0,0,D$126/NFM_fec!D$126)</f>
        <v>1.5330936099364449</v>
      </c>
      <c r="E259" s="276">
        <f>IF(E$126=0,0,E$126/NFM_fec!E$126)</f>
        <v>1.5663704661757942</v>
      </c>
      <c r="F259" s="276">
        <f>IF(F$126=0,0,F$126/NFM_fec!F$126)</f>
        <v>1.540629037604488</v>
      </c>
      <c r="G259" s="276">
        <f>IF(G$126=0,0,G$126/NFM_fec!G$126)</f>
        <v>1.4808572206967465</v>
      </c>
      <c r="H259" s="276">
        <f>IF(H$126=0,0,H$126/NFM_fec!H$126)</f>
        <v>2.1848605297661048</v>
      </c>
      <c r="I259" s="276">
        <f>IF(I$126=0,0,I$126/NFM_fec!I$126)</f>
        <v>1.4405808102664668</v>
      </c>
      <c r="J259" s="276">
        <f>IF(J$126=0,0,J$126/NFM_fec!J$126)</f>
        <v>0</v>
      </c>
      <c r="K259" s="276">
        <f>IF(K$126=0,0,K$126/NFM_fec!K$126)</f>
        <v>0</v>
      </c>
      <c r="L259" s="276">
        <f>IF(L$126=0,0,L$126/NFM_fec!L$126)</f>
        <v>0</v>
      </c>
      <c r="M259" s="276">
        <f>IF(M$126=0,0,M$126/NFM_fec!M$126)</f>
        <v>0</v>
      </c>
      <c r="N259" s="276">
        <f>IF(N$126=0,0,N$126/NFM_fec!N$126)</f>
        <v>0</v>
      </c>
      <c r="O259" s="276">
        <f>IF(O$126=0,0,O$126/NFM_fec!O$126)</f>
        <v>0</v>
      </c>
      <c r="P259" s="276">
        <f>IF(P$126=0,0,P$126/NFM_fec!P$126)</f>
        <v>0</v>
      </c>
      <c r="Q259" s="276">
        <f>IF(Q$126=0,0,Q$126/NFM_fec!Q$126)</f>
        <v>0</v>
      </c>
      <c r="R259" s="276">
        <f>IF(R$126=0,0,R$126/NFM_fec!R$126)</f>
        <v>0</v>
      </c>
      <c r="S259" s="276">
        <f>IF(S$126=0,0,S$126/NFM_fec!S$126)</f>
        <v>0</v>
      </c>
      <c r="T259" s="276">
        <f>IF(T$126=0,0,T$126/NFM_fec!T$126)</f>
        <v>0</v>
      </c>
      <c r="U259" s="276">
        <f>IF(U$126=0,0,U$126/NFM_fec!U$126)</f>
        <v>0</v>
      </c>
      <c r="V259" s="276">
        <f>IF(V$126=0,0,V$126/NFM_fec!V$126)</f>
        <v>0</v>
      </c>
      <c r="W259" s="276">
        <f>IF(W$126=0,0,W$126/NFM_fec!W$126)</f>
        <v>0</v>
      </c>
      <c r="X259" s="276">
        <f>IF(X$126=0,0,X$126/NFM_fec!X$126)</f>
        <v>0</v>
      </c>
      <c r="Y259" s="276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1.3774864954154631</v>
      </c>
      <c r="C260" s="276">
        <f>IF(C$134=0,0,C$134/NFM_fec!C$134)</f>
        <v>2.2126013272191818</v>
      </c>
      <c r="D260" s="276">
        <f>IF(D$134=0,0,D$134/NFM_fec!D$134)</f>
        <v>1.4879424788557094</v>
      </c>
      <c r="E260" s="276">
        <f>IF(E$134=0,0,E$134/NFM_fec!E$134)</f>
        <v>1.4736699224047536</v>
      </c>
      <c r="F260" s="276">
        <f>IF(F$134=0,0,F$134/NFM_fec!F$134)</f>
        <v>1.4775836101463615</v>
      </c>
      <c r="G260" s="276">
        <f>IF(G$134=0,0,G$134/NFM_fec!G$134)</f>
        <v>1.4808572206967459</v>
      </c>
      <c r="H260" s="276">
        <f>IF(H$134=0,0,H$134/NFM_fec!H$134)</f>
        <v>2.1848605297661057</v>
      </c>
      <c r="I260" s="276">
        <f>IF(I$134=0,0,I$134/NFM_fec!I$134)</f>
        <v>1.4405808102664666</v>
      </c>
      <c r="J260" s="276">
        <f>IF(J$134=0,0,J$134/NFM_fec!J$134)</f>
        <v>0</v>
      </c>
      <c r="K260" s="276">
        <f>IF(K$134=0,0,K$134/NFM_fec!K$134)</f>
        <v>0</v>
      </c>
      <c r="L260" s="276">
        <f>IF(L$134=0,0,L$134/NFM_fec!L$134)</f>
        <v>0</v>
      </c>
      <c r="M260" s="276">
        <f>IF(M$134=0,0,M$134/NFM_fec!M$134)</f>
        <v>0</v>
      </c>
      <c r="N260" s="276">
        <f>IF(N$134=0,0,N$134/NFM_fec!N$134)</f>
        <v>0</v>
      </c>
      <c r="O260" s="276">
        <f>IF(O$134=0,0,O$134/NFM_fec!O$134)</f>
        <v>0</v>
      </c>
      <c r="P260" s="276">
        <f>IF(P$134=0,0,P$134/NFM_fec!P$134)</f>
        <v>0</v>
      </c>
      <c r="Q260" s="276">
        <f>IF(Q$134=0,0,Q$134/NFM_fec!Q$134)</f>
        <v>0</v>
      </c>
      <c r="R260" s="276">
        <f>IF(R$134=0,0,R$134/NFM_fec!R$134)</f>
        <v>0</v>
      </c>
      <c r="S260" s="276">
        <f>IF(S$134=0,0,S$134/NFM_fec!S$134)</f>
        <v>0</v>
      </c>
      <c r="T260" s="276">
        <f>IF(T$134=0,0,T$134/NFM_fec!T$134)</f>
        <v>0</v>
      </c>
      <c r="U260" s="276">
        <f>IF(U$134=0,0,U$134/NFM_fec!U$134)</f>
        <v>0</v>
      </c>
      <c r="V260" s="276">
        <f>IF(V$134=0,0,V$134/NFM_fec!V$134)</f>
        <v>0</v>
      </c>
      <c r="W260" s="276">
        <f>IF(W$134=0,0,W$134/NFM_fec!W$134)</f>
        <v>0</v>
      </c>
      <c r="X260" s="276">
        <f>IF(X$134=0,0,X$134/NFM_fec!X$134)</f>
        <v>0</v>
      </c>
      <c r="Y260" s="276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1.2052130930065399</v>
      </c>
      <c r="C261" s="277">
        <f>IF(C$141=0,0,C$141/NFM_fec!C$141)</f>
        <v>1.2727605854635673</v>
      </c>
      <c r="D261" s="277">
        <f>IF(D$141=0,0,D$141/NFM_fec!D$141)</f>
        <v>1.2652212228220621</v>
      </c>
      <c r="E261" s="277">
        <f>IF(E$141=0,0,E$141/NFM_fec!E$141)</f>
        <v>1.2716665155039022</v>
      </c>
      <c r="F261" s="277">
        <f>IF(F$141=0,0,F$141/NFM_fec!F$141)</f>
        <v>1.2359142952986852</v>
      </c>
      <c r="G261" s="277">
        <f>IF(G$141=0,0,G$141/NFM_fec!G$141)</f>
        <v>1.1247868005244681</v>
      </c>
      <c r="H261" s="277">
        <f>IF(H$141=0,0,H$141/NFM_fec!H$141)</f>
        <v>1.2064627156354972</v>
      </c>
      <c r="I261" s="277">
        <f>IF(I$141=0,0,I$141/NFM_fec!I$141)</f>
        <v>1.074016555651361</v>
      </c>
      <c r="J261" s="277">
        <f>IF(J$141=0,0,J$141/NFM_fec!J$141)</f>
        <v>0</v>
      </c>
      <c r="K261" s="277">
        <f>IF(K$141=0,0,K$141/NFM_fec!K$141)</f>
        <v>0</v>
      </c>
      <c r="L261" s="277">
        <f>IF(L$141=0,0,L$141/NFM_fec!L$141)</f>
        <v>0</v>
      </c>
      <c r="M261" s="277">
        <f>IF(M$141=0,0,M$141/NFM_fec!M$141)</f>
        <v>0</v>
      </c>
      <c r="N261" s="277">
        <f>IF(N$141=0,0,N$141/NFM_fec!N$141)</f>
        <v>0</v>
      </c>
      <c r="O261" s="277">
        <f>IF(O$141=0,0,O$141/NFM_fec!O$141)</f>
        <v>0</v>
      </c>
      <c r="P261" s="277">
        <f>IF(P$141=0,0,P$141/NFM_fec!P$141)</f>
        <v>0</v>
      </c>
      <c r="Q261" s="277">
        <f>IF(Q$141=0,0,Q$141/NFM_fec!Q$141)</f>
        <v>0</v>
      </c>
      <c r="R261" s="277">
        <f>IF(R$141=0,0,R$141/NFM_fec!R$141)</f>
        <v>0</v>
      </c>
      <c r="S261" s="277">
        <f>IF(S$141=0,0,S$141/NFM_fec!S$141)</f>
        <v>0</v>
      </c>
      <c r="T261" s="277">
        <f>IF(T$141=0,0,T$141/NFM_fec!T$141)</f>
        <v>0</v>
      </c>
      <c r="U261" s="277">
        <f>IF(U$141=0,0,U$141/NFM_fec!U$141)</f>
        <v>0</v>
      </c>
      <c r="V261" s="277">
        <f>IF(V$141=0,0,V$141/NFM_fec!V$141)</f>
        <v>0</v>
      </c>
      <c r="W261" s="277">
        <f>IF(W$141=0,0,W$141/NFM_fec!W$141)</f>
        <v>0</v>
      </c>
      <c r="X261" s="277">
        <f>IF(X$141=0,0,X$141/NFM_fec!X$141)</f>
        <v>0</v>
      </c>
      <c r="Y261" s="277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HU: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2162.403143535927</v>
      </c>
      <c r="C3" s="203">
        <f t="shared" si="0"/>
        <v>2446.9370844731829</v>
      </c>
      <c r="D3" s="203">
        <f t="shared" si="0"/>
        <v>2325.8992060140217</v>
      </c>
      <c r="E3" s="203">
        <f t="shared" si="0"/>
        <v>2474.0240805223075</v>
      </c>
      <c r="F3" s="203">
        <f t="shared" si="0"/>
        <v>2515.0388926432015</v>
      </c>
      <c r="G3" s="203">
        <f t="shared" si="0"/>
        <v>2561.1342083424324</v>
      </c>
      <c r="H3" s="203">
        <f t="shared" si="0"/>
        <v>2889.3591883077133</v>
      </c>
      <c r="I3" s="203">
        <f t="shared" si="0"/>
        <v>2849.9564697658871</v>
      </c>
      <c r="J3" s="203">
        <f t="shared" si="0"/>
        <v>2625.9132242302026</v>
      </c>
      <c r="K3" s="203">
        <f t="shared" si="0"/>
        <v>2319.7963031423296</v>
      </c>
      <c r="L3" s="203">
        <f t="shared" si="0"/>
        <v>2689.2348532794877</v>
      </c>
      <c r="M3" s="203">
        <f t="shared" si="0"/>
        <v>2811.0371185358163</v>
      </c>
      <c r="N3" s="203">
        <f t="shared" si="0"/>
        <v>3026.7571582346604</v>
      </c>
      <c r="O3" s="203">
        <f t="shared" si="0"/>
        <v>2862.0861677797093</v>
      </c>
      <c r="P3" s="203">
        <f t="shared" si="0"/>
        <v>3353.5358886120421</v>
      </c>
      <c r="Q3" s="203">
        <f t="shared" si="0"/>
        <v>3863.4636650000002</v>
      </c>
      <c r="R3" s="203">
        <f t="shared" si="0"/>
        <v>3751.5588460856025</v>
      </c>
      <c r="S3" s="203">
        <f t="shared" si="0"/>
        <v>4316.2541612606001</v>
      </c>
      <c r="T3" s="203">
        <f t="shared" si="0"/>
        <v>3991.1960313398531</v>
      </c>
      <c r="U3" s="203">
        <f t="shared" si="0"/>
        <v>3708.4839552171316</v>
      </c>
      <c r="V3" s="203">
        <f t="shared" si="0"/>
        <v>3913.3060373075591</v>
      </c>
      <c r="W3" s="203">
        <f t="shared" si="0"/>
        <v>4356.4050982914641</v>
      </c>
      <c r="X3" s="203">
        <f t="shared" si="0"/>
        <v>3898.4476258593277</v>
      </c>
      <c r="Y3" s="203">
        <f t="shared" si="0"/>
        <v>3600.4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943.34222690728302</v>
      </c>
      <c r="C4" s="241">
        <f t="shared" si="1"/>
        <v>1057.9652601619277</v>
      </c>
      <c r="D4" s="241">
        <f t="shared" si="1"/>
        <v>953.45930761526665</v>
      </c>
      <c r="E4" s="241">
        <f t="shared" si="1"/>
        <v>897.13205779228633</v>
      </c>
      <c r="F4" s="241">
        <f t="shared" si="1"/>
        <v>935.9419084380404</v>
      </c>
      <c r="G4" s="241">
        <f t="shared" si="1"/>
        <v>890.7214151561476</v>
      </c>
      <c r="H4" s="241">
        <f t="shared" si="1"/>
        <v>1039.6824259492191</v>
      </c>
      <c r="I4" s="241">
        <f t="shared" si="1"/>
        <v>1182.9980843455269</v>
      </c>
      <c r="J4" s="241">
        <f t="shared" si="1"/>
        <v>1014.0441954936787</v>
      </c>
      <c r="K4" s="241">
        <f t="shared" si="1"/>
        <v>641.86666666666679</v>
      </c>
      <c r="L4" s="241">
        <f t="shared" si="1"/>
        <v>711.89824497955669</v>
      </c>
      <c r="M4" s="241">
        <f t="shared" si="1"/>
        <v>788.11078478334639</v>
      </c>
      <c r="N4" s="241">
        <f t="shared" si="1"/>
        <v>916.0454292503606</v>
      </c>
      <c r="O4" s="241">
        <f t="shared" si="1"/>
        <v>1036.8873224976876</v>
      </c>
      <c r="P4" s="241">
        <f t="shared" si="1"/>
        <v>1357.801363246467</v>
      </c>
      <c r="Q4" s="241">
        <f t="shared" si="1"/>
        <v>1795.8963980000005</v>
      </c>
      <c r="R4" s="241">
        <f t="shared" si="1"/>
        <v>1785.1366993277215</v>
      </c>
      <c r="S4" s="241">
        <f t="shared" si="1"/>
        <v>2110.9282732554857</v>
      </c>
      <c r="T4" s="241">
        <f t="shared" si="1"/>
        <v>1977.9565671322362</v>
      </c>
      <c r="U4" s="241">
        <f t="shared" si="1"/>
        <v>1613.9533822279298</v>
      </c>
      <c r="V4" s="241">
        <f t="shared" si="1"/>
        <v>1797.292319732001</v>
      </c>
      <c r="W4" s="241">
        <f t="shared" si="1"/>
        <v>2379.1672928653884</v>
      </c>
      <c r="X4" s="241">
        <f t="shared" si="1"/>
        <v>1546.4017510497044</v>
      </c>
      <c r="Y4" s="241">
        <f t="shared" si="1"/>
        <v>1281.5999999999999</v>
      </c>
      <c r="DA4" s="83"/>
    </row>
    <row r="5" spans="1:105" ht="12" customHeight="1" x14ac:dyDescent="0.25">
      <c r="A5" s="99" t="s">
        <v>59</v>
      </c>
      <c r="B5" s="282">
        <v>760.60044195536341</v>
      </c>
      <c r="C5" s="282">
        <v>732.25939806377562</v>
      </c>
      <c r="D5" s="282">
        <v>772.3920988668051</v>
      </c>
      <c r="E5" s="282">
        <v>749.22960401600483</v>
      </c>
      <c r="F5" s="282">
        <v>546.61702296408214</v>
      </c>
      <c r="G5" s="282">
        <v>484.77137484176598</v>
      </c>
      <c r="H5" s="282">
        <v>523.74075735845543</v>
      </c>
      <c r="I5" s="282">
        <v>558.67346069113</v>
      </c>
      <c r="J5" s="282">
        <v>574.71423291319979</v>
      </c>
      <c r="K5" s="282">
        <v>280.32168884841752</v>
      </c>
      <c r="L5" s="282">
        <v>370.97842965097652</v>
      </c>
      <c r="M5" s="282">
        <v>551.75845926759803</v>
      </c>
      <c r="N5" s="282">
        <v>494.2429256698008</v>
      </c>
      <c r="O5" s="282">
        <v>616.39092451317993</v>
      </c>
      <c r="P5" s="282">
        <v>833.58091490227559</v>
      </c>
      <c r="Q5" s="282">
        <v>1331.3639973669281</v>
      </c>
      <c r="R5" s="282">
        <v>1483.5260958928541</v>
      </c>
      <c r="S5" s="282">
        <v>1672.279631001649</v>
      </c>
      <c r="T5" s="282">
        <v>1569.132951536139</v>
      </c>
      <c r="U5" s="282">
        <v>1182.3410791738129</v>
      </c>
      <c r="V5" s="282">
        <v>1275.761960720683</v>
      </c>
      <c r="W5" s="282">
        <v>1837.4082653689511</v>
      </c>
      <c r="X5" s="282">
        <v>1118.0250245996581</v>
      </c>
      <c r="Y5" s="282">
        <v>846.11045920647064</v>
      </c>
      <c r="DA5" s="94" t="s">
        <v>938</v>
      </c>
    </row>
    <row r="6" spans="1:105" ht="12" customHeight="1" x14ac:dyDescent="0.25">
      <c r="A6" s="99" t="s">
        <v>49</v>
      </c>
      <c r="B6" s="282">
        <v>182.74178495191961</v>
      </c>
      <c r="C6" s="282">
        <v>325.70586209815212</v>
      </c>
      <c r="D6" s="282">
        <v>181.06720874846161</v>
      </c>
      <c r="E6" s="282">
        <v>147.9024537762815</v>
      </c>
      <c r="F6" s="282">
        <v>389.32488547395832</v>
      </c>
      <c r="G6" s="282">
        <v>405.95004031438162</v>
      </c>
      <c r="H6" s="282">
        <v>515.9416685907637</v>
      </c>
      <c r="I6" s="282">
        <v>624.32462365439687</v>
      </c>
      <c r="J6" s="282">
        <v>439.32996258047888</v>
      </c>
      <c r="K6" s="282">
        <v>361.54497781824921</v>
      </c>
      <c r="L6" s="282">
        <v>340.91981532858011</v>
      </c>
      <c r="M6" s="282">
        <v>236.35232551574839</v>
      </c>
      <c r="N6" s="282">
        <v>421.8025035805598</v>
      </c>
      <c r="O6" s="282">
        <v>420.49639798450772</v>
      </c>
      <c r="P6" s="282">
        <v>524.22044834419137</v>
      </c>
      <c r="Q6" s="282">
        <v>464.53240063307248</v>
      </c>
      <c r="R6" s="282">
        <v>301.61060343486753</v>
      </c>
      <c r="S6" s="282">
        <v>438.6486422538369</v>
      </c>
      <c r="T6" s="282">
        <v>408.82361559609723</v>
      </c>
      <c r="U6" s="282">
        <v>431.61230305411692</v>
      </c>
      <c r="V6" s="282">
        <v>521.53035901131807</v>
      </c>
      <c r="W6" s="282">
        <v>541.75902749643728</v>
      </c>
      <c r="X6" s="282">
        <v>428.37672645004642</v>
      </c>
      <c r="Y6" s="282">
        <v>435.48954079352927</v>
      </c>
      <c r="DA6" s="94" t="s">
        <v>939</v>
      </c>
    </row>
    <row r="7" spans="1:105" ht="12" customHeight="1" x14ac:dyDescent="0.25">
      <c r="A7" s="49" t="s">
        <v>50</v>
      </c>
      <c r="B7" s="242">
        <v>1219.060916628644</v>
      </c>
      <c r="C7" s="242">
        <v>1388.971824311255</v>
      </c>
      <c r="D7" s="242">
        <v>1372.4398983987551</v>
      </c>
      <c r="E7" s="242">
        <v>1576.8920227300209</v>
      </c>
      <c r="F7" s="242">
        <v>1579.0969842051611</v>
      </c>
      <c r="G7" s="242">
        <v>1670.4127931862849</v>
      </c>
      <c r="H7" s="242">
        <v>1849.676762358494</v>
      </c>
      <c r="I7" s="242">
        <v>1666.9583854203599</v>
      </c>
      <c r="J7" s="242">
        <v>1611.8690287365239</v>
      </c>
      <c r="K7" s="242">
        <v>1677.9296364756631</v>
      </c>
      <c r="L7" s="242">
        <v>1977.336608299931</v>
      </c>
      <c r="M7" s="242">
        <v>2022.9263337524701</v>
      </c>
      <c r="N7" s="242">
        <v>2110.7117289843</v>
      </c>
      <c r="O7" s="242">
        <v>1825.1988452820219</v>
      </c>
      <c r="P7" s="242">
        <v>1995.7345253655751</v>
      </c>
      <c r="Q7" s="242">
        <v>2067.5672669999999</v>
      </c>
      <c r="R7" s="242">
        <v>1966.4221467578809</v>
      </c>
      <c r="S7" s="242">
        <v>2205.3258880051148</v>
      </c>
      <c r="T7" s="242">
        <v>2013.2394642076169</v>
      </c>
      <c r="U7" s="242">
        <v>2094.530572989202</v>
      </c>
      <c r="V7" s="242">
        <v>2116.0137175755581</v>
      </c>
      <c r="W7" s="242">
        <v>1977.237805426076</v>
      </c>
      <c r="X7" s="242">
        <v>2352.045874809623</v>
      </c>
      <c r="Y7" s="242">
        <v>2318.8000000000002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794.5107326106255</v>
      </c>
      <c r="C10" s="241">
        <v>753.70739821078689</v>
      </c>
      <c r="D10" s="241">
        <v>794.70127037010525</v>
      </c>
      <c r="E10" s="241">
        <v>753.78816683517607</v>
      </c>
      <c r="F10" s="241">
        <v>695.56097934982552</v>
      </c>
      <c r="G10" s="241">
        <v>812.83178983786888</v>
      </c>
      <c r="H10" s="241">
        <v>855.46190502684044</v>
      </c>
      <c r="I10" s="241">
        <v>873.76437232377225</v>
      </c>
      <c r="J10" s="241">
        <v>900.87193848225274</v>
      </c>
      <c r="K10" s="241">
        <v>626.26236984906359</v>
      </c>
      <c r="L10" s="241">
        <v>681.28200171766844</v>
      </c>
      <c r="M10" s="241">
        <v>1104.371910164517</v>
      </c>
      <c r="N10" s="241">
        <v>868.54710701978593</v>
      </c>
      <c r="O10" s="241">
        <v>893.36111311300874</v>
      </c>
      <c r="P10" s="241">
        <v>1055.608742667521</v>
      </c>
      <c r="Q10" s="241">
        <v>1396.5476851325791</v>
      </c>
      <c r="R10" s="241">
        <v>1433.2051321489639</v>
      </c>
      <c r="S10" s="241">
        <v>1599.633321907542</v>
      </c>
      <c r="T10" s="241">
        <v>1558.9184344759899</v>
      </c>
      <c r="U10" s="241">
        <v>1332.0149140191511</v>
      </c>
      <c r="V10" s="241">
        <v>1369.6919429685829</v>
      </c>
      <c r="W10" s="241">
        <v>1875.750110887117</v>
      </c>
      <c r="X10" s="241">
        <v>1239.0347528868731</v>
      </c>
      <c r="Y10" s="241">
        <v>1215.754201922146</v>
      </c>
      <c r="DA10" s="83" t="s">
        <v>942</v>
      </c>
    </row>
    <row r="11" spans="1:105" ht="12" customHeight="1" x14ac:dyDescent="0.25">
      <c r="A11" s="107" t="s">
        <v>943</v>
      </c>
      <c r="B11" s="282">
        <v>176.02775023158739</v>
      </c>
      <c r="C11" s="282">
        <v>295.76540043620821</v>
      </c>
      <c r="D11" s="282">
        <v>164.16275889505459</v>
      </c>
      <c r="E11" s="282">
        <v>122.5980101049158</v>
      </c>
      <c r="F11" s="282">
        <v>375.89005460071837</v>
      </c>
      <c r="G11" s="282">
        <v>537.82108468827903</v>
      </c>
      <c r="H11" s="282">
        <v>653.98828696330406</v>
      </c>
      <c r="I11" s="282">
        <v>775.92004092988611</v>
      </c>
      <c r="J11" s="282">
        <v>550.9302124019232</v>
      </c>
      <c r="K11" s="282">
        <v>651.25740834288354</v>
      </c>
      <c r="L11" s="282">
        <v>486.22638981204801</v>
      </c>
      <c r="M11" s="282">
        <v>219.69312923065229</v>
      </c>
      <c r="N11" s="282">
        <v>545.0567950048387</v>
      </c>
      <c r="O11" s="282">
        <v>606.22949571768856</v>
      </c>
      <c r="P11" s="282">
        <v>555.92916015465221</v>
      </c>
      <c r="Q11" s="282">
        <v>478.61916088128407</v>
      </c>
      <c r="R11" s="282">
        <v>185.84321439412801</v>
      </c>
      <c r="S11" s="282">
        <v>406.39382405065822</v>
      </c>
      <c r="T11" s="282">
        <v>230.0681746791816</v>
      </c>
      <c r="U11" s="282">
        <v>260.18251170295281</v>
      </c>
      <c r="V11" s="282">
        <v>481.46646254303522</v>
      </c>
      <c r="W11" s="282">
        <v>508.83128078374011</v>
      </c>
      <c r="X11" s="282">
        <v>413.4035513366984</v>
      </c>
      <c r="Y11" s="282">
        <v>313.27067578716702</v>
      </c>
      <c r="DA11" s="94" t="s">
        <v>944</v>
      </c>
    </row>
    <row r="12" spans="1:105" ht="12" customHeight="1" x14ac:dyDescent="0.25">
      <c r="A12" s="49" t="s">
        <v>945</v>
      </c>
      <c r="B12" s="242">
        <v>165.85469274651879</v>
      </c>
      <c r="C12" s="242">
        <v>186.2046067676919</v>
      </c>
      <c r="D12" s="242">
        <v>183.91560541594521</v>
      </c>
      <c r="E12" s="242">
        <v>206.63101255622661</v>
      </c>
      <c r="F12" s="242">
        <v>261.70982271473463</v>
      </c>
      <c r="G12" s="242">
        <v>364.79315618459162</v>
      </c>
      <c r="H12" s="242">
        <v>393.49507814089537</v>
      </c>
      <c r="I12" s="242">
        <v>339.56288188956188</v>
      </c>
      <c r="J12" s="242">
        <v>329.07888603801808</v>
      </c>
      <c r="K12" s="242">
        <v>474.09535840038291</v>
      </c>
      <c r="L12" s="242">
        <v>441.92573027401369</v>
      </c>
      <c r="M12" s="242">
        <v>429.41766745458409</v>
      </c>
      <c r="N12" s="242">
        <v>407.79831895248299</v>
      </c>
      <c r="O12" s="242">
        <v>363.29923800005861</v>
      </c>
      <c r="P12" s="242">
        <v>328.45532436159579</v>
      </c>
      <c r="Q12" s="242">
        <v>321.051065958001</v>
      </c>
      <c r="R12" s="242">
        <v>291.34198609302649</v>
      </c>
      <c r="S12" s="242">
        <v>324.23812910638929</v>
      </c>
      <c r="T12" s="242">
        <v>298.01393856821852</v>
      </c>
      <c r="U12" s="242">
        <v>311.97458936590499</v>
      </c>
      <c r="V12" s="242">
        <v>314.17780331248622</v>
      </c>
      <c r="W12" s="242">
        <v>291.79303278353473</v>
      </c>
      <c r="X12" s="242">
        <v>345.90689727735861</v>
      </c>
      <c r="Y12" s="242">
        <v>404.47232599241721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882.78970290069492</v>
      </c>
      <c r="C15" s="241">
        <v>882.78970290069492</v>
      </c>
      <c r="D15" s="241">
        <v>882.78970290069492</v>
      </c>
      <c r="E15" s="241">
        <v>805.76046871618109</v>
      </c>
      <c r="F15" s="241">
        <v>805.76046871618109</v>
      </c>
      <c r="G15" s="241">
        <v>882.78970290069492</v>
      </c>
      <c r="H15" s="241">
        <v>959.81893708520874</v>
      </c>
      <c r="I15" s="241">
        <v>959.81893708520874</v>
      </c>
      <c r="J15" s="241">
        <v>959.81893708520874</v>
      </c>
      <c r="K15" s="241">
        <v>882.78970290069492</v>
      </c>
      <c r="L15" s="241">
        <v>882.78970290069492</v>
      </c>
      <c r="M15" s="241">
        <v>1190.90663963875</v>
      </c>
      <c r="N15" s="241">
        <v>1190.90663963875</v>
      </c>
      <c r="O15" s="241">
        <v>1113.8774054542371</v>
      </c>
      <c r="P15" s="241">
        <v>1113.8774054542371</v>
      </c>
      <c r="Q15" s="241">
        <v>1499.023576376806</v>
      </c>
      <c r="R15" s="241">
        <v>1576.05281056132</v>
      </c>
      <c r="S15" s="241">
        <v>1730.111278930347</v>
      </c>
      <c r="T15" s="241">
        <v>1653.0820447458341</v>
      </c>
      <c r="U15" s="241">
        <v>1653.0820447458341</v>
      </c>
      <c r="V15" s="241">
        <v>1576.05281056132</v>
      </c>
      <c r="W15" s="241">
        <v>2038.228215668403</v>
      </c>
      <c r="X15" s="241">
        <v>1961.1989814838889</v>
      </c>
      <c r="Y15" s="241">
        <v>1961.1989814838889</v>
      </c>
      <c r="DA15" s="83" t="s">
        <v>947</v>
      </c>
    </row>
    <row r="16" spans="1:105" ht="12" customHeight="1" x14ac:dyDescent="0.25">
      <c r="A16" s="107" t="s">
        <v>943</v>
      </c>
      <c r="B16" s="282">
        <v>240.03083359065269</v>
      </c>
      <c r="C16" s="282">
        <v>327.73114629577611</v>
      </c>
      <c r="D16" s="282">
        <v>327.73114629577611</v>
      </c>
      <c r="E16" s="282">
        <v>305.80606811949531</v>
      </c>
      <c r="F16" s="282">
        <v>415.43145900089951</v>
      </c>
      <c r="G16" s="282">
        <v>568.90700623486543</v>
      </c>
      <c r="H16" s="282">
        <v>700.4574752925505</v>
      </c>
      <c r="I16" s="282">
        <v>832.00794435023556</v>
      </c>
      <c r="J16" s="282">
        <v>810.0828661739547</v>
      </c>
      <c r="K16" s="282">
        <v>810.0828661739547</v>
      </c>
      <c r="L16" s="282">
        <v>788.15778799767384</v>
      </c>
      <c r="M16" s="282">
        <v>788.15778799767384</v>
      </c>
      <c r="N16" s="282">
        <v>766.23270982139297</v>
      </c>
      <c r="O16" s="282">
        <v>766.23270982139297</v>
      </c>
      <c r="P16" s="282">
        <v>766.23270982139297</v>
      </c>
      <c r="Q16" s="282">
        <v>744.30763164511211</v>
      </c>
      <c r="R16" s="282">
        <v>744.30763164511211</v>
      </c>
      <c r="S16" s="282">
        <v>722.38255346883125</v>
      </c>
      <c r="T16" s="282">
        <v>722.38255346883125</v>
      </c>
      <c r="U16" s="282">
        <v>700.45747529255038</v>
      </c>
      <c r="V16" s="282">
        <v>700.45747529255038</v>
      </c>
      <c r="W16" s="282">
        <v>700.45747529255038</v>
      </c>
      <c r="X16" s="282">
        <v>678.53239711626952</v>
      </c>
      <c r="Y16" s="282">
        <v>678.53239711626952</v>
      </c>
      <c r="DA16" s="94" t="s">
        <v>948</v>
      </c>
    </row>
    <row r="17" spans="1:105" ht="12" customHeight="1" x14ac:dyDescent="0.25">
      <c r="A17" s="49" t="s">
        <v>945</v>
      </c>
      <c r="B17" s="242">
        <v>184.28299194057641</v>
      </c>
      <c r="C17" s="242">
        <v>201.61969388452081</v>
      </c>
      <c r="D17" s="242">
        <v>201.61969388452081</v>
      </c>
      <c r="E17" s="242">
        <v>218.95639582846511</v>
      </c>
      <c r="F17" s="242">
        <v>288.3032036042423</v>
      </c>
      <c r="G17" s="242">
        <v>392.3234152679081</v>
      </c>
      <c r="H17" s="242">
        <v>426.99681915579669</v>
      </c>
      <c r="I17" s="242">
        <v>409.66011721185242</v>
      </c>
      <c r="J17" s="242">
        <v>409.66011721185242</v>
      </c>
      <c r="K17" s="242">
        <v>513.68032887551828</v>
      </c>
      <c r="L17" s="242">
        <v>513.68032887551828</v>
      </c>
      <c r="M17" s="242">
        <v>513.68032887551828</v>
      </c>
      <c r="N17" s="242">
        <v>496.34362693157402</v>
      </c>
      <c r="O17" s="242">
        <v>496.34362693157402</v>
      </c>
      <c r="P17" s="242">
        <v>479.00692498762959</v>
      </c>
      <c r="Q17" s="242">
        <v>479.00692498762959</v>
      </c>
      <c r="R17" s="242">
        <v>461.67022304368533</v>
      </c>
      <c r="S17" s="242">
        <v>461.67022304368533</v>
      </c>
      <c r="T17" s="242">
        <v>461.67022304368533</v>
      </c>
      <c r="U17" s="242">
        <v>444.33352109974101</v>
      </c>
      <c r="V17" s="242">
        <v>444.33352109974101</v>
      </c>
      <c r="W17" s="242">
        <v>426.99681915579669</v>
      </c>
      <c r="X17" s="242">
        <v>426.99681915579669</v>
      </c>
      <c r="Y17" s="242">
        <v>426.99681915579669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154.05846836902771</v>
      </c>
      <c r="H19" s="241">
        <v>77.029234184513868</v>
      </c>
      <c r="I19" s="241">
        <v>77.029234184513868</v>
      </c>
      <c r="J19" s="241">
        <v>0</v>
      </c>
      <c r="K19" s="241">
        <v>0</v>
      </c>
      <c r="L19" s="241">
        <v>0</v>
      </c>
      <c r="M19" s="241">
        <v>385.14617092256941</v>
      </c>
      <c r="N19" s="241">
        <v>0</v>
      </c>
      <c r="O19" s="241">
        <v>0</v>
      </c>
      <c r="P19" s="241">
        <v>0</v>
      </c>
      <c r="Q19" s="241">
        <v>385.14617092256941</v>
      </c>
      <c r="R19" s="241">
        <v>154.05846836902771</v>
      </c>
      <c r="S19" s="241">
        <v>154.05846836902771</v>
      </c>
      <c r="T19" s="241">
        <v>0</v>
      </c>
      <c r="U19" s="241">
        <v>0</v>
      </c>
      <c r="V19" s="241">
        <v>0</v>
      </c>
      <c r="W19" s="241">
        <v>462.17540510708318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109.6253908814042</v>
      </c>
      <c r="D20" s="282">
        <v>0</v>
      </c>
      <c r="E20" s="282">
        <v>0</v>
      </c>
      <c r="F20" s="282">
        <v>109.6253908814042</v>
      </c>
      <c r="G20" s="282">
        <v>153.4755472339659</v>
      </c>
      <c r="H20" s="282">
        <v>153.4755472339659</v>
      </c>
      <c r="I20" s="282">
        <v>131.55046905768509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17.336701943944309</v>
      </c>
      <c r="D21" s="242">
        <v>17.336701943944309</v>
      </c>
      <c r="E21" s="242">
        <v>17.336701943944309</v>
      </c>
      <c r="F21" s="242">
        <v>69.346807775777222</v>
      </c>
      <c r="G21" s="242">
        <v>121.3569136076101</v>
      </c>
      <c r="H21" s="242">
        <v>34.673403887888611</v>
      </c>
      <c r="I21" s="242">
        <v>0</v>
      </c>
      <c r="J21" s="242">
        <v>0</v>
      </c>
      <c r="K21" s="242">
        <v>121.3569136076101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17.336701943944309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77.029234184513825</v>
      </c>
      <c r="F23" s="241">
        <f t="shared" si="2"/>
        <v>0</v>
      </c>
      <c r="G23" s="241">
        <f t="shared" si="2"/>
        <v>77.029234184513825</v>
      </c>
      <c r="H23" s="241">
        <f t="shared" si="2"/>
        <v>0</v>
      </c>
      <c r="I23" s="241">
        <f t="shared" si="2"/>
        <v>77.029234184513825</v>
      </c>
      <c r="J23" s="241">
        <f t="shared" si="2"/>
        <v>0</v>
      </c>
      <c r="K23" s="241">
        <f t="shared" si="2"/>
        <v>77.029234184513825</v>
      </c>
      <c r="L23" s="241">
        <f t="shared" si="2"/>
        <v>0</v>
      </c>
      <c r="M23" s="241">
        <f t="shared" si="2"/>
        <v>77.02923418451428</v>
      </c>
      <c r="N23" s="241">
        <f t="shared" si="2"/>
        <v>0</v>
      </c>
      <c r="O23" s="241">
        <f t="shared" si="2"/>
        <v>77.029234184512916</v>
      </c>
      <c r="P23" s="241">
        <f t="shared" si="2"/>
        <v>0</v>
      </c>
      <c r="Q23" s="241">
        <f t="shared" si="2"/>
        <v>0</v>
      </c>
      <c r="R23" s="241">
        <f t="shared" si="2"/>
        <v>77.029234184513598</v>
      </c>
      <c r="S23" s="241">
        <f t="shared" si="2"/>
        <v>0</v>
      </c>
      <c r="T23" s="241">
        <f t="shared" si="2"/>
        <v>77.029234184512916</v>
      </c>
      <c r="U23" s="241">
        <f t="shared" si="2"/>
        <v>0</v>
      </c>
      <c r="V23" s="241">
        <f t="shared" si="2"/>
        <v>77.029234184514053</v>
      </c>
      <c r="W23" s="241">
        <f t="shared" si="2"/>
        <v>0</v>
      </c>
      <c r="X23" s="241">
        <f t="shared" si="2"/>
        <v>77.029234184514053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21.925078176280806</v>
      </c>
      <c r="D24" s="282">
        <f t="shared" si="3"/>
        <v>0</v>
      </c>
      <c r="E24" s="282">
        <f t="shared" si="3"/>
        <v>21.925078176280806</v>
      </c>
      <c r="F24" s="282">
        <f t="shared" si="3"/>
        <v>0</v>
      </c>
      <c r="G24" s="282">
        <f t="shared" si="3"/>
        <v>0</v>
      </c>
      <c r="H24" s="282">
        <f t="shared" si="3"/>
        <v>21.925078176280863</v>
      </c>
      <c r="I24" s="282">
        <f t="shared" si="3"/>
        <v>0</v>
      </c>
      <c r="J24" s="282">
        <f t="shared" si="3"/>
        <v>21.925078176280863</v>
      </c>
      <c r="K24" s="282">
        <f t="shared" si="3"/>
        <v>0</v>
      </c>
      <c r="L24" s="282">
        <f t="shared" si="3"/>
        <v>21.925078176280863</v>
      </c>
      <c r="M24" s="282">
        <f t="shared" si="3"/>
        <v>0</v>
      </c>
      <c r="N24" s="282">
        <f t="shared" si="3"/>
        <v>21.925078176280863</v>
      </c>
      <c r="O24" s="282">
        <f t="shared" si="3"/>
        <v>0</v>
      </c>
      <c r="P24" s="282">
        <f t="shared" si="3"/>
        <v>0</v>
      </c>
      <c r="Q24" s="282">
        <f t="shared" si="3"/>
        <v>21.925078176280863</v>
      </c>
      <c r="R24" s="282">
        <f t="shared" si="3"/>
        <v>0</v>
      </c>
      <c r="S24" s="282">
        <f t="shared" si="3"/>
        <v>21.925078176280863</v>
      </c>
      <c r="T24" s="282">
        <f t="shared" si="3"/>
        <v>0</v>
      </c>
      <c r="U24" s="282">
        <f t="shared" si="3"/>
        <v>21.925078176280863</v>
      </c>
      <c r="V24" s="282">
        <f t="shared" si="3"/>
        <v>0</v>
      </c>
      <c r="W24" s="282">
        <f t="shared" si="3"/>
        <v>0</v>
      </c>
      <c r="X24" s="282">
        <f t="shared" si="3"/>
        <v>21.925078176280863</v>
      </c>
      <c r="Y24" s="282">
        <f t="shared" si="3"/>
        <v>0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17.33670194394432</v>
      </c>
      <c r="E25" s="242">
        <f t="shared" si="4"/>
        <v>0</v>
      </c>
      <c r="F25" s="242">
        <f t="shared" si="4"/>
        <v>0</v>
      </c>
      <c r="G25" s="242">
        <f t="shared" si="4"/>
        <v>17.336701943944263</v>
      </c>
      <c r="H25" s="242">
        <f t="shared" si="4"/>
        <v>0</v>
      </c>
      <c r="I25" s="242">
        <f t="shared" si="4"/>
        <v>17.336701943944263</v>
      </c>
      <c r="J25" s="242">
        <f t="shared" si="4"/>
        <v>0</v>
      </c>
      <c r="K25" s="242">
        <f t="shared" si="4"/>
        <v>17.336701943944263</v>
      </c>
      <c r="L25" s="242">
        <f t="shared" si="4"/>
        <v>0</v>
      </c>
      <c r="M25" s="242">
        <f t="shared" si="4"/>
        <v>0</v>
      </c>
      <c r="N25" s="242">
        <f t="shared" si="4"/>
        <v>17.336701943944263</v>
      </c>
      <c r="O25" s="242">
        <f t="shared" si="4"/>
        <v>0</v>
      </c>
      <c r="P25" s="242">
        <f t="shared" si="4"/>
        <v>17.336701943944433</v>
      </c>
      <c r="Q25" s="242">
        <f t="shared" si="4"/>
        <v>0</v>
      </c>
      <c r="R25" s="242">
        <f t="shared" si="4"/>
        <v>17.336701943944263</v>
      </c>
      <c r="S25" s="242">
        <f t="shared" si="4"/>
        <v>0</v>
      </c>
      <c r="T25" s="242">
        <f t="shared" si="4"/>
        <v>0</v>
      </c>
      <c r="U25" s="242">
        <f t="shared" si="4"/>
        <v>17.33670194394432</v>
      </c>
      <c r="V25" s="242">
        <f t="shared" si="4"/>
        <v>0</v>
      </c>
      <c r="W25" s="242">
        <f t="shared" si="4"/>
        <v>17.33670194394432</v>
      </c>
      <c r="X25" s="242">
        <f t="shared" si="4"/>
        <v>0</v>
      </c>
      <c r="Y25" s="242">
        <f t="shared" si="4"/>
        <v>17.33670194394432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88.278970290069424</v>
      </c>
      <c r="C27" s="241">
        <f t="shared" si="5"/>
        <v>129.08230468990803</v>
      </c>
      <c r="D27" s="241">
        <f t="shared" si="5"/>
        <v>88.088432530589671</v>
      </c>
      <c r="E27" s="241">
        <f t="shared" si="5"/>
        <v>51.972301881005023</v>
      </c>
      <c r="F27" s="241">
        <f t="shared" si="5"/>
        <v>110.19948936635558</v>
      </c>
      <c r="G27" s="241">
        <f t="shared" si="5"/>
        <v>69.957913062826037</v>
      </c>
      <c r="H27" s="241">
        <f t="shared" si="5"/>
        <v>104.3570320583683</v>
      </c>
      <c r="I27" s="241">
        <f t="shared" si="5"/>
        <v>86.054564761436495</v>
      </c>
      <c r="J27" s="241">
        <f t="shared" si="5"/>
        <v>58.946998602956</v>
      </c>
      <c r="K27" s="241">
        <f t="shared" si="5"/>
        <v>256.52733305163133</v>
      </c>
      <c r="L27" s="241">
        <f t="shared" si="5"/>
        <v>201.50770118302648</v>
      </c>
      <c r="M27" s="241">
        <f t="shared" si="5"/>
        <v>86.534729474233018</v>
      </c>
      <c r="N27" s="241">
        <f t="shared" si="5"/>
        <v>322.35953261896407</v>
      </c>
      <c r="O27" s="241">
        <f t="shared" si="5"/>
        <v>220.51629234122834</v>
      </c>
      <c r="P27" s="241">
        <f t="shared" si="5"/>
        <v>58.26866278671605</v>
      </c>
      <c r="Q27" s="241">
        <f t="shared" si="5"/>
        <v>102.47589124422689</v>
      </c>
      <c r="R27" s="241">
        <f t="shared" si="5"/>
        <v>142.84767841235612</v>
      </c>
      <c r="S27" s="241">
        <f t="shared" si="5"/>
        <v>130.47795702280496</v>
      </c>
      <c r="T27" s="241">
        <f t="shared" si="5"/>
        <v>94.163610269844185</v>
      </c>
      <c r="U27" s="241">
        <f t="shared" si="5"/>
        <v>321.06713072668299</v>
      </c>
      <c r="V27" s="241">
        <f t="shared" si="5"/>
        <v>206.36086759273712</v>
      </c>
      <c r="W27" s="241">
        <f t="shared" si="5"/>
        <v>162.47810478128599</v>
      </c>
      <c r="X27" s="241">
        <f t="shared" si="5"/>
        <v>722.16422859701584</v>
      </c>
      <c r="Y27" s="241">
        <f t="shared" si="5"/>
        <v>745.44477956174296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64.0030833590653</v>
      </c>
      <c r="C28" s="282">
        <f t="shared" si="6"/>
        <v>31.965745859567903</v>
      </c>
      <c r="D28" s="282">
        <f t="shared" si="6"/>
        <v>163.56838740072152</v>
      </c>
      <c r="E28" s="282">
        <f t="shared" si="6"/>
        <v>183.20805801457951</v>
      </c>
      <c r="F28" s="282">
        <f t="shared" si="6"/>
        <v>39.541404400181136</v>
      </c>
      <c r="G28" s="282">
        <f t="shared" si="6"/>
        <v>31.085921546586405</v>
      </c>
      <c r="H28" s="282">
        <f t="shared" si="6"/>
        <v>46.469188329246435</v>
      </c>
      <c r="I28" s="282">
        <f t="shared" si="6"/>
        <v>56.087903420349448</v>
      </c>
      <c r="J28" s="282">
        <f t="shared" si="6"/>
        <v>259.1526537720315</v>
      </c>
      <c r="K28" s="282">
        <f t="shared" si="6"/>
        <v>158.82545783107116</v>
      </c>
      <c r="L28" s="282">
        <f t="shared" si="6"/>
        <v>301.93139818562582</v>
      </c>
      <c r="M28" s="282">
        <f t="shared" si="6"/>
        <v>568.46465876702155</v>
      </c>
      <c r="N28" s="282">
        <f t="shared" si="6"/>
        <v>221.17591481655427</v>
      </c>
      <c r="O28" s="282">
        <f t="shared" si="6"/>
        <v>160.00321410370441</v>
      </c>
      <c r="P28" s="282">
        <f t="shared" si="6"/>
        <v>210.30354966674076</v>
      </c>
      <c r="Q28" s="282">
        <f t="shared" si="6"/>
        <v>265.68847076382804</v>
      </c>
      <c r="R28" s="282">
        <f t="shared" si="6"/>
        <v>558.46441725098407</v>
      </c>
      <c r="S28" s="282">
        <f t="shared" si="6"/>
        <v>315.98872941817302</v>
      </c>
      <c r="T28" s="282">
        <f t="shared" si="6"/>
        <v>492.31437878964965</v>
      </c>
      <c r="U28" s="282">
        <f t="shared" si="6"/>
        <v>440.27496358959758</v>
      </c>
      <c r="V28" s="282">
        <f t="shared" si="6"/>
        <v>218.99101274951516</v>
      </c>
      <c r="W28" s="282">
        <f t="shared" si="6"/>
        <v>191.62619450881027</v>
      </c>
      <c r="X28" s="282">
        <f t="shared" si="6"/>
        <v>265.12884577957112</v>
      </c>
      <c r="Y28" s="282">
        <f t="shared" si="6"/>
        <v>365.2617213291025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18.428299194057615</v>
      </c>
      <c r="C29" s="242">
        <f t="shared" si="7"/>
        <v>15.415087116828914</v>
      </c>
      <c r="D29" s="242">
        <f t="shared" si="7"/>
        <v>17.704088468575605</v>
      </c>
      <c r="E29" s="242">
        <f t="shared" si="7"/>
        <v>12.325383272238497</v>
      </c>
      <c r="F29" s="242">
        <f t="shared" si="7"/>
        <v>26.593380889507671</v>
      </c>
      <c r="G29" s="242">
        <f t="shared" si="7"/>
        <v>27.53025908331648</v>
      </c>
      <c r="H29" s="242">
        <f t="shared" si="7"/>
        <v>33.501741014901313</v>
      </c>
      <c r="I29" s="242">
        <f t="shared" si="7"/>
        <v>70.097235322290544</v>
      </c>
      <c r="J29" s="242">
        <f t="shared" si="7"/>
        <v>80.58123117383434</v>
      </c>
      <c r="K29" s="242">
        <f t="shared" si="7"/>
        <v>39.584970475135378</v>
      </c>
      <c r="L29" s="242">
        <f t="shared" si="7"/>
        <v>71.754598601504597</v>
      </c>
      <c r="M29" s="242">
        <f t="shared" si="7"/>
        <v>84.262661420934194</v>
      </c>
      <c r="N29" s="242">
        <f t="shared" si="7"/>
        <v>88.545307979091035</v>
      </c>
      <c r="O29" s="242">
        <f t="shared" si="7"/>
        <v>133.04438893151541</v>
      </c>
      <c r="P29" s="242">
        <f t="shared" si="7"/>
        <v>150.5516006260338</v>
      </c>
      <c r="Q29" s="242">
        <f t="shared" si="7"/>
        <v>157.95585902962858</v>
      </c>
      <c r="R29" s="242">
        <f t="shared" si="7"/>
        <v>170.32823695065883</v>
      </c>
      <c r="S29" s="242">
        <f t="shared" si="7"/>
        <v>137.43209393729603</v>
      </c>
      <c r="T29" s="242">
        <f t="shared" si="7"/>
        <v>163.6562844754668</v>
      </c>
      <c r="U29" s="242">
        <f t="shared" si="7"/>
        <v>132.35893173383602</v>
      </c>
      <c r="V29" s="242">
        <f t="shared" si="7"/>
        <v>130.15571778725479</v>
      </c>
      <c r="W29" s="242">
        <f t="shared" si="7"/>
        <v>135.20378637226196</v>
      </c>
      <c r="X29" s="242">
        <f t="shared" si="7"/>
        <v>81.089921878438076</v>
      </c>
      <c r="Y29" s="242">
        <f t="shared" si="7"/>
        <v>22.524493163379475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828.96001719690457</v>
      </c>
      <c r="C32" s="210">
        <v>809.40524505588996</v>
      </c>
      <c r="D32" s="210">
        <v>766.33155631986244</v>
      </c>
      <c r="E32" s="210">
        <v>651.4975064488392</v>
      </c>
      <c r="F32" s="210">
        <v>503.26500429922612</v>
      </c>
      <c r="G32" s="210">
        <v>586.63422184006879</v>
      </c>
      <c r="H32" s="210">
        <v>623.27790197764409</v>
      </c>
      <c r="I32" s="210">
        <v>665.27661220980224</v>
      </c>
      <c r="J32" s="210">
        <v>626.89174548581252</v>
      </c>
      <c r="K32" s="210">
        <v>493.51298366294071</v>
      </c>
      <c r="L32" s="210">
        <v>510.91049011177972</v>
      </c>
      <c r="M32" s="210">
        <v>827.60120378331908</v>
      </c>
      <c r="N32" s="210">
        <v>822.93164230438538</v>
      </c>
      <c r="O32" s="210">
        <v>1048.2064488392091</v>
      </c>
      <c r="P32" s="210">
        <v>1044.549527085125</v>
      </c>
      <c r="Q32" s="210">
        <v>1095.734221840069</v>
      </c>
      <c r="R32" s="210">
        <v>1083.8062768701629</v>
      </c>
      <c r="S32" s="210">
        <v>1154.7734856709751</v>
      </c>
      <c r="T32" s="210">
        <v>1142.8551311464901</v>
      </c>
      <c r="U32" s="210">
        <v>1129.7914505738031</v>
      </c>
      <c r="V32" s="210">
        <v>1155.023220051004</v>
      </c>
      <c r="W32" s="210">
        <v>1209.943473669972</v>
      </c>
      <c r="X32" s="210">
        <v>1045.930296806757</v>
      </c>
      <c r="Y32" s="210">
        <v>1047.784380679944</v>
      </c>
      <c r="DA32" s="109" t="s">
        <v>953</v>
      </c>
    </row>
    <row r="33" spans="1:105" ht="12" customHeight="1" x14ac:dyDescent="0.25">
      <c r="A33" s="24" t="s">
        <v>28</v>
      </c>
      <c r="B33" s="213">
        <v>0</v>
      </c>
      <c r="C33" s="213">
        <v>0.31719690455717969</v>
      </c>
      <c r="D33" s="213">
        <v>0.35993121238177123</v>
      </c>
      <c r="E33" s="213">
        <v>0</v>
      </c>
      <c r="F33" s="213">
        <v>0</v>
      </c>
      <c r="G33" s="213">
        <v>0</v>
      </c>
      <c r="H33" s="213">
        <v>0</v>
      </c>
      <c r="I33" s="213">
        <v>0.90765262252794487</v>
      </c>
      <c r="J33" s="213">
        <v>0.90765262252794487</v>
      </c>
      <c r="K33" s="213">
        <v>0</v>
      </c>
      <c r="L33" s="213">
        <v>0.90765262252794487</v>
      </c>
      <c r="M33" s="213">
        <v>0.90765262252794487</v>
      </c>
      <c r="N33" s="213">
        <v>0.90765262252794487</v>
      </c>
      <c r="O33" s="213">
        <v>0.90765262252794487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40.527343078245913</v>
      </c>
      <c r="C34" s="204">
        <f t="shared" si="8"/>
        <v>36.667583834909713</v>
      </c>
      <c r="D34" s="204">
        <f t="shared" si="8"/>
        <v>20.263714531384348</v>
      </c>
      <c r="E34" s="204">
        <f t="shared" si="8"/>
        <v>23.15846947549441</v>
      </c>
      <c r="F34" s="204">
        <f t="shared" si="8"/>
        <v>9.6493551160791053</v>
      </c>
      <c r="G34" s="204">
        <f t="shared" si="8"/>
        <v>25.088392089423909</v>
      </c>
      <c r="H34" s="204">
        <f t="shared" si="8"/>
        <v>27.01822871883061</v>
      </c>
      <c r="I34" s="204">
        <f t="shared" si="8"/>
        <v>24.96414445399828</v>
      </c>
      <c r="J34" s="204">
        <f t="shared" si="8"/>
        <v>13.876956147893377</v>
      </c>
      <c r="K34" s="204">
        <f t="shared" si="8"/>
        <v>0</v>
      </c>
      <c r="L34" s="204">
        <f t="shared" si="8"/>
        <v>0.96018916595012893</v>
      </c>
      <c r="M34" s="204">
        <f t="shared" si="8"/>
        <v>325.69518486672405</v>
      </c>
      <c r="N34" s="204">
        <f t="shared" si="8"/>
        <v>287.18830610490107</v>
      </c>
      <c r="O34" s="204">
        <f t="shared" si="8"/>
        <v>318.45331040412725</v>
      </c>
      <c r="P34" s="204">
        <f t="shared" si="8"/>
        <v>324.80653482373168</v>
      </c>
      <c r="Q34" s="204">
        <f t="shared" si="8"/>
        <v>361.51719690455712</v>
      </c>
      <c r="R34" s="204">
        <f t="shared" si="8"/>
        <v>318.17858985382628</v>
      </c>
      <c r="S34" s="204">
        <f t="shared" si="8"/>
        <v>356.9772141014617</v>
      </c>
      <c r="T34" s="204">
        <f t="shared" si="8"/>
        <v>360.77386070507316</v>
      </c>
      <c r="U34" s="204">
        <f t="shared" si="8"/>
        <v>316.77325881341352</v>
      </c>
      <c r="V34" s="204">
        <f t="shared" si="8"/>
        <v>359.5069647463456</v>
      </c>
      <c r="W34" s="204">
        <f t="shared" si="8"/>
        <v>378.74694754944107</v>
      </c>
      <c r="X34" s="204">
        <f t="shared" si="8"/>
        <v>286.5263112639725</v>
      </c>
      <c r="Y34" s="204">
        <f t="shared" si="8"/>
        <v>283.91900257953569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53.883662940670668</v>
      </c>
      <c r="N36" s="204">
        <v>58.373946689595869</v>
      </c>
      <c r="O36" s="204">
        <v>68.477128116938943</v>
      </c>
      <c r="P36" s="204">
        <v>129.0962166809974</v>
      </c>
      <c r="Q36" s="204">
        <v>116.74789337919169</v>
      </c>
      <c r="R36" s="204">
        <v>88.201031814273421</v>
      </c>
      <c r="S36" s="204">
        <v>96.979105760963023</v>
      </c>
      <c r="T36" s="204">
        <v>95.87704213241615</v>
      </c>
      <c r="U36" s="204">
        <v>92.570937231298359</v>
      </c>
      <c r="V36" s="204">
        <v>89.264832330180568</v>
      </c>
      <c r="W36" s="204">
        <v>101.3871883061049</v>
      </c>
      <c r="X36" s="204">
        <v>73.836371453138426</v>
      </c>
      <c r="Y36" s="204">
        <v>62.726139294926909</v>
      </c>
      <c r="DA36" s="71" t="s">
        <v>956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16.050472914875321</v>
      </c>
      <c r="N37" s="204">
        <v>5.0157351676698188</v>
      </c>
      <c r="O37" s="204">
        <v>6.0189165950128984</v>
      </c>
      <c r="P37" s="204">
        <v>1.0031814273430779</v>
      </c>
      <c r="Q37" s="204">
        <v>3.0094582975064492</v>
      </c>
      <c r="R37" s="204">
        <v>3.0739466895958731</v>
      </c>
      <c r="S37" s="204">
        <v>6.1478933791917454</v>
      </c>
      <c r="T37" s="204">
        <v>3.0739466895958731</v>
      </c>
      <c r="U37" s="204">
        <v>1.0246775580395531</v>
      </c>
      <c r="V37" s="204">
        <v>5.1232158211521934</v>
      </c>
      <c r="W37" s="204">
        <v>5.1232158211521934</v>
      </c>
      <c r="X37" s="204">
        <v>1.0246775580395531</v>
      </c>
      <c r="Y37" s="204">
        <v>1.0246775580395531</v>
      </c>
      <c r="DA37" s="71" t="s">
        <v>957</v>
      </c>
    </row>
    <row r="38" spans="1:105" ht="12" customHeight="1" x14ac:dyDescent="0.25">
      <c r="A38" s="18" t="s">
        <v>32</v>
      </c>
      <c r="B38" s="204">
        <v>40.527343078245913</v>
      </c>
      <c r="C38" s="204">
        <v>36.667583834909713</v>
      </c>
      <c r="D38" s="204">
        <v>20.263714531384348</v>
      </c>
      <c r="E38" s="204">
        <v>23.15846947549441</v>
      </c>
      <c r="F38" s="204">
        <v>9.6493551160791053</v>
      </c>
      <c r="G38" s="204">
        <v>25.088392089423909</v>
      </c>
      <c r="H38" s="204">
        <v>27.01822871883061</v>
      </c>
      <c r="I38" s="204">
        <v>24.96414445399828</v>
      </c>
      <c r="J38" s="204">
        <v>4.8007738607050729</v>
      </c>
      <c r="K38" s="204">
        <v>0</v>
      </c>
      <c r="L38" s="204">
        <v>0.96018916595012893</v>
      </c>
      <c r="M38" s="204">
        <v>0.96018916595012893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0.96018916595012893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9.0761822871883044</v>
      </c>
      <c r="K39" s="204">
        <v>0</v>
      </c>
      <c r="L39" s="204">
        <v>0</v>
      </c>
      <c r="M39" s="204">
        <v>254.8008598452279</v>
      </c>
      <c r="N39" s="204">
        <v>223.79862424763539</v>
      </c>
      <c r="O39" s="204">
        <v>243.95726569217541</v>
      </c>
      <c r="P39" s="204">
        <v>194.70713671539119</v>
      </c>
      <c r="Q39" s="204">
        <v>241.75984522785899</v>
      </c>
      <c r="R39" s="204">
        <v>226.903611349957</v>
      </c>
      <c r="S39" s="204">
        <v>252.89002579535679</v>
      </c>
      <c r="T39" s="204">
        <v>261.82287188306111</v>
      </c>
      <c r="U39" s="204">
        <v>223.17764402407559</v>
      </c>
      <c r="V39" s="204">
        <v>265.11891659501288</v>
      </c>
      <c r="W39" s="204">
        <v>272.23654342218401</v>
      </c>
      <c r="X39" s="204">
        <v>211.66526225279449</v>
      </c>
      <c r="Y39" s="204">
        <v>220.16818572656919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245.20636285468609</v>
      </c>
      <c r="C40" s="204">
        <f t="shared" si="9"/>
        <v>244.94840928632851</v>
      </c>
      <c r="D40" s="204">
        <f t="shared" si="9"/>
        <v>224.09716251074809</v>
      </c>
      <c r="E40" s="204">
        <f t="shared" si="9"/>
        <v>193.4006878761823</v>
      </c>
      <c r="F40" s="204">
        <f t="shared" si="9"/>
        <v>152.08512467755801</v>
      </c>
      <c r="G40" s="204">
        <f t="shared" si="9"/>
        <v>197.20550300945831</v>
      </c>
      <c r="H40" s="204">
        <f t="shared" si="9"/>
        <v>189.59587274290629</v>
      </c>
      <c r="I40" s="204">
        <f t="shared" si="9"/>
        <v>215.69217540842649</v>
      </c>
      <c r="J40" s="204">
        <f t="shared" si="9"/>
        <v>189.57437661220979</v>
      </c>
      <c r="K40" s="204">
        <f t="shared" si="9"/>
        <v>128.76182287188311</v>
      </c>
      <c r="L40" s="204">
        <f t="shared" si="9"/>
        <v>156.14789337919169</v>
      </c>
      <c r="M40" s="204">
        <f t="shared" si="9"/>
        <v>157.13671539122959</v>
      </c>
      <c r="N40" s="204">
        <f t="shared" si="9"/>
        <v>106.6852966466036</v>
      </c>
      <c r="O40" s="204">
        <f t="shared" si="9"/>
        <v>240.26225279449699</v>
      </c>
      <c r="P40" s="204">
        <f t="shared" si="9"/>
        <v>229.14875322441961</v>
      </c>
      <c r="Q40" s="204">
        <f t="shared" si="9"/>
        <v>233.877901977644</v>
      </c>
      <c r="R40" s="204">
        <f t="shared" si="9"/>
        <v>246.19518486672399</v>
      </c>
      <c r="S40" s="204">
        <f t="shared" si="9"/>
        <v>259.6807689446664</v>
      </c>
      <c r="T40" s="204">
        <f t="shared" si="9"/>
        <v>257.16320661532029</v>
      </c>
      <c r="U40" s="204">
        <f t="shared" si="9"/>
        <v>260.00877580400169</v>
      </c>
      <c r="V40" s="204">
        <f t="shared" si="9"/>
        <v>240.70231702162209</v>
      </c>
      <c r="W40" s="204">
        <f t="shared" si="9"/>
        <v>232.74756152011369</v>
      </c>
      <c r="X40" s="204">
        <f t="shared" si="9"/>
        <v>195.97102628995981</v>
      </c>
      <c r="Y40" s="204">
        <f t="shared" si="9"/>
        <v>221.32547805991729</v>
      </c>
      <c r="DA40" s="71"/>
    </row>
    <row r="41" spans="1:105" ht="12" customHeight="1" x14ac:dyDescent="0.25">
      <c r="A41" s="18" t="s">
        <v>73</v>
      </c>
      <c r="B41" s="204">
        <v>245.20636285468609</v>
      </c>
      <c r="C41" s="204">
        <v>244.94840928632851</v>
      </c>
      <c r="D41" s="204">
        <v>224.09716251074809</v>
      </c>
      <c r="E41" s="204">
        <v>193.4006878761823</v>
      </c>
      <c r="F41" s="204">
        <v>152.08512467755801</v>
      </c>
      <c r="G41" s="204">
        <v>197.20550300945831</v>
      </c>
      <c r="H41" s="204">
        <v>189.59587274290629</v>
      </c>
      <c r="I41" s="204">
        <v>215.69217540842649</v>
      </c>
      <c r="J41" s="204">
        <v>189.57437661220979</v>
      </c>
      <c r="K41" s="204">
        <v>128.76182287188311</v>
      </c>
      <c r="L41" s="204">
        <v>156.14789337919169</v>
      </c>
      <c r="M41" s="204">
        <v>157.13671539122959</v>
      </c>
      <c r="N41" s="204">
        <v>106.6852966466036</v>
      </c>
      <c r="O41" s="204">
        <v>240.26225279449699</v>
      </c>
      <c r="P41" s="204">
        <v>229.14875322441961</v>
      </c>
      <c r="Q41" s="204">
        <v>233.877901977644</v>
      </c>
      <c r="R41" s="204">
        <v>246.19518486672399</v>
      </c>
      <c r="S41" s="204">
        <v>259.6807689446664</v>
      </c>
      <c r="T41" s="204">
        <v>257.16320661532029</v>
      </c>
      <c r="U41" s="204">
        <v>260.00877580400169</v>
      </c>
      <c r="V41" s="204">
        <v>240.70231702162209</v>
      </c>
      <c r="W41" s="204">
        <v>232.74756152011369</v>
      </c>
      <c r="X41" s="204">
        <v>195.97102628995981</v>
      </c>
      <c r="Y41" s="204">
        <v>221.32547805991729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1.2897678417884777</v>
      </c>
      <c r="F43" s="204">
        <f t="shared" si="10"/>
        <v>1.265864144453998</v>
      </c>
      <c r="G43" s="204">
        <f t="shared" si="10"/>
        <v>0</v>
      </c>
      <c r="H43" s="204">
        <f t="shared" si="10"/>
        <v>0.57325881341358553</v>
      </c>
      <c r="I43" s="204">
        <f t="shared" si="10"/>
        <v>0.26276870163370591</v>
      </c>
      <c r="J43" s="204">
        <f t="shared" si="10"/>
        <v>0.26276870163370591</v>
      </c>
      <c r="K43" s="204">
        <f t="shared" si="10"/>
        <v>0.26276870163370591</v>
      </c>
      <c r="L43" s="204">
        <f t="shared" si="10"/>
        <v>0.28658641444539978</v>
      </c>
      <c r="M43" s="204">
        <f t="shared" si="10"/>
        <v>0.28658641444539978</v>
      </c>
      <c r="N43" s="204">
        <f t="shared" si="10"/>
        <v>0.3343938091143594</v>
      </c>
      <c r="O43" s="204">
        <f t="shared" si="10"/>
        <v>1.218142734307825</v>
      </c>
      <c r="P43" s="204">
        <f t="shared" si="10"/>
        <v>1.5763542562338779</v>
      </c>
      <c r="Q43" s="204">
        <f t="shared" si="10"/>
        <v>1.600257953568357</v>
      </c>
      <c r="R43" s="204">
        <f t="shared" si="10"/>
        <v>1.5763542562338779</v>
      </c>
      <c r="S43" s="204">
        <f t="shared" si="10"/>
        <v>1.9016591166782562</v>
      </c>
      <c r="T43" s="204">
        <f t="shared" si="10"/>
        <v>2.1751575492267894</v>
      </c>
      <c r="U43" s="204">
        <f t="shared" si="10"/>
        <v>2.2641880974025868</v>
      </c>
      <c r="V43" s="204">
        <f t="shared" si="10"/>
        <v>2.7598540182041229</v>
      </c>
      <c r="W43" s="204">
        <f t="shared" si="10"/>
        <v>3.5889474035129023</v>
      </c>
      <c r="X43" s="204">
        <f t="shared" si="10"/>
        <v>17.698737412755992</v>
      </c>
      <c r="Y43" s="204">
        <f t="shared" si="10"/>
        <v>14.203184649261893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1.265864144453998</v>
      </c>
      <c r="F44" s="204">
        <v>1.265864144453998</v>
      </c>
      <c r="G44" s="204">
        <v>0</v>
      </c>
      <c r="H44" s="204">
        <v>0.57325881341358553</v>
      </c>
      <c r="I44" s="204">
        <v>0.26276870163370591</v>
      </c>
      <c r="J44" s="204">
        <v>0.26276870163370591</v>
      </c>
      <c r="K44" s="204">
        <v>0.26276870163370591</v>
      </c>
      <c r="L44" s="204">
        <v>0.28658641444539978</v>
      </c>
      <c r="M44" s="204">
        <v>0.28658641444539978</v>
      </c>
      <c r="N44" s="204">
        <v>0.3343938091143594</v>
      </c>
      <c r="O44" s="204">
        <v>1.218142734307825</v>
      </c>
      <c r="P44" s="204">
        <v>1.5763542562338779</v>
      </c>
      <c r="Q44" s="204">
        <v>1.600257953568357</v>
      </c>
      <c r="R44" s="204">
        <v>1.5763542562338779</v>
      </c>
      <c r="S44" s="204">
        <v>1.385296646603611</v>
      </c>
      <c r="T44" s="204">
        <v>1.8152192605331039</v>
      </c>
      <c r="U44" s="204">
        <v>1.8391229578675841</v>
      </c>
      <c r="V44" s="204">
        <v>1.958555460017197</v>
      </c>
      <c r="W44" s="204">
        <v>2.6750644883920889</v>
      </c>
      <c r="X44" s="204">
        <v>5.1590713671539117</v>
      </c>
      <c r="Y44" s="204">
        <v>4.5380911435941531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2.3903697334479789E-2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0.14296278362252399</v>
      </c>
      <c r="T45" s="204">
        <v>0.1454778214810093</v>
      </c>
      <c r="U45" s="204">
        <v>0.15889401543079559</v>
      </c>
      <c r="V45" s="204">
        <v>0.14033130167969271</v>
      </c>
      <c r="W45" s="204">
        <v>0.1200223147960241</v>
      </c>
      <c r="X45" s="204">
        <v>9.5988791270651284</v>
      </c>
      <c r="Y45" s="204">
        <v>4.4102055170388788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0.37339968645212113</v>
      </c>
      <c r="T49" s="204">
        <v>0.21446046721267631</v>
      </c>
      <c r="U49" s="204">
        <v>0.2661711241042069</v>
      </c>
      <c r="V49" s="204">
        <v>0.66096725650723309</v>
      </c>
      <c r="W49" s="204">
        <v>0.79386060032478933</v>
      </c>
      <c r="X49" s="204">
        <v>2.9407869185369511</v>
      </c>
      <c r="Y49" s="204">
        <v>5.2548879886288606</v>
      </c>
      <c r="DA49" s="71" t="s">
        <v>967</v>
      </c>
    </row>
    <row r="50" spans="1:105" ht="12" customHeight="1" x14ac:dyDescent="0.25">
      <c r="A50" s="14" t="s">
        <v>39</v>
      </c>
      <c r="B50" s="204">
        <v>302.2116938950989</v>
      </c>
      <c r="C50" s="204">
        <v>264.61736887360269</v>
      </c>
      <c r="D50" s="204">
        <v>259.5299226139295</v>
      </c>
      <c r="E50" s="204">
        <v>257.380309544282</v>
      </c>
      <c r="F50" s="204">
        <v>159.5251934651763</v>
      </c>
      <c r="G50" s="204">
        <v>181.45124677558039</v>
      </c>
      <c r="H50" s="204">
        <v>199.12579535683579</v>
      </c>
      <c r="I50" s="204">
        <v>196.45073086844371</v>
      </c>
      <c r="J50" s="204">
        <v>188.30610490111781</v>
      </c>
      <c r="K50" s="204">
        <v>178.41788478073951</v>
      </c>
      <c r="L50" s="204">
        <v>153.55399828030949</v>
      </c>
      <c r="M50" s="204">
        <v>142.54325021496129</v>
      </c>
      <c r="N50" s="204">
        <v>184.65176268271711</v>
      </c>
      <c r="O50" s="204">
        <v>225.11229578675841</v>
      </c>
      <c r="P50" s="204">
        <v>214.12536543422181</v>
      </c>
      <c r="Q50" s="204">
        <v>216.9675838349097</v>
      </c>
      <c r="R50" s="204">
        <v>236.60077386070509</v>
      </c>
      <c r="S50" s="204">
        <v>246.27403267411859</v>
      </c>
      <c r="T50" s="204">
        <v>236.24247635425621</v>
      </c>
      <c r="U50" s="204">
        <v>259.17171109200342</v>
      </c>
      <c r="V50" s="204">
        <v>253.3438521066208</v>
      </c>
      <c r="W50" s="204">
        <v>278.35098882201203</v>
      </c>
      <c r="X50" s="204">
        <v>253.55881341358551</v>
      </c>
      <c r="Y50" s="204">
        <v>233.4957867583835</v>
      </c>
      <c r="DA50" s="71" t="s">
        <v>968</v>
      </c>
    </row>
    <row r="51" spans="1:105" ht="12" customHeight="1" x14ac:dyDescent="0.25">
      <c r="A51" s="21" t="s">
        <v>40</v>
      </c>
      <c r="B51" s="207">
        <v>241.01461736887359</v>
      </c>
      <c r="C51" s="207">
        <v>262.85468615649182</v>
      </c>
      <c r="D51" s="207">
        <v>262.08082545141872</v>
      </c>
      <c r="E51" s="207">
        <v>176.26827171109201</v>
      </c>
      <c r="F51" s="207">
        <v>180.73946689595871</v>
      </c>
      <c r="G51" s="207">
        <v>182.88907996560619</v>
      </c>
      <c r="H51" s="207">
        <v>206.9647463456578</v>
      </c>
      <c r="I51" s="207">
        <v>226.99914015477211</v>
      </c>
      <c r="J51" s="207">
        <v>233.96388650042991</v>
      </c>
      <c r="K51" s="207">
        <v>186.0705073086844</v>
      </c>
      <c r="L51" s="207">
        <v>199.05417024935511</v>
      </c>
      <c r="M51" s="207">
        <v>201.0318142734308</v>
      </c>
      <c r="N51" s="207">
        <v>243.16423043852109</v>
      </c>
      <c r="O51" s="207">
        <v>262.25279449699048</v>
      </c>
      <c r="P51" s="207">
        <v>274.89251934651759</v>
      </c>
      <c r="Q51" s="207">
        <v>281.77128116938951</v>
      </c>
      <c r="R51" s="207">
        <v>281.25537403267413</v>
      </c>
      <c r="S51" s="207">
        <v>289.93981083404992</v>
      </c>
      <c r="T51" s="207">
        <v>286.50042992261388</v>
      </c>
      <c r="U51" s="207">
        <v>291.57351676698192</v>
      </c>
      <c r="V51" s="207">
        <v>298.71023215821151</v>
      </c>
      <c r="W51" s="207">
        <v>316.50902837489252</v>
      </c>
      <c r="X51" s="207">
        <v>292.17540842648322</v>
      </c>
      <c r="Y51" s="207">
        <v>294.84092863284599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828.96001719690446</v>
      </c>
      <c r="C52" s="284">
        <f t="shared" si="11"/>
        <v>809.40524505589019</v>
      </c>
      <c r="D52" s="284">
        <f t="shared" si="11"/>
        <v>766.33155631986244</v>
      </c>
      <c r="E52" s="284">
        <f t="shared" si="11"/>
        <v>651.49750644883943</v>
      </c>
      <c r="F52" s="284">
        <f t="shared" si="11"/>
        <v>503.26500429922623</v>
      </c>
      <c r="G52" s="284">
        <f t="shared" si="11"/>
        <v>586.63422184006822</v>
      </c>
      <c r="H52" s="284">
        <f t="shared" si="11"/>
        <v>623.27790197764421</v>
      </c>
      <c r="I52" s="284">
        <f t="shared" si="11"/>
        <v>665.27661220980212</v>
      </c>
      <c r="J52" s="284">
        <f t="shared" si="11"/>
        <v>626.89174548581263</v>
      </c>
      <c r="K52" s="284">
        <f t="shared" si="11"/>
        <v>493.51298366294066</v>
      </c>
      <c r="L52" s="284">
        <f t="shared" si="11"/>
        <v>510.91049011177978</v>
      </c>
      <c r="M52" s="284">
        <f t="shared" si="11"/>
        <v>827.60120378331908</v>
      </c>
      <c r="N52" s="284">
        <f t="shared" si="11"/>
        <v>822.93164230438538</v>
      </c>
      <c r="O52" s="284">
        <f t="shared" si="11"/>
        <v>1048.2064488392086</v>
      </c>
      <c r="P52" s="284">
        <f t="shared" si="11"/>
        <v>1044.5495270851252</v>
      </c>
      <c r="Q52" s="284">
        <f t="shared" si="11"/>
        <v>1095.7342218400688</v>
      </c>
      <c r="R52" s="284">
        <f t="shared" si="11"/>
        <v>1083.8062768701634</v>
      </c>
      <c r="S52" s="284">
        <f t="shared" si="11"/>
        <v>1154.7734856709749</v>
      </c>
      <c r="T52" s="284">
        <f t="shared" si="11"/>
        <v>1142.8551311464898</v>
      </c>
      <c r="U52" s="284">
        <f t="shared" si="11"/>
        <v>1129.7914505738036</v>
      </c>
      <c r="V52" s="284">
        <f t="shared" si="11"/>
        <v>1155.023220051004</v>
      </c>
      <c r="W52" s="284">
        <f t="shared" si="11"/>
        <v>1209.9434736699725</v>
      </c>
      <c r="X52" s="284">
        <f t="shared" si="11"/>
        <v>1045.9302968067573</v>
      </c>
      <c r="Y52" s="284">
        <f t="shared" si="11"/>
        <v>1047.784380679944</v>
      </c>
      <c r="DA52" s="118"/>
    </row>
    <row r="53" spans="1:105" ht="12" customHeight="1" x14ac:dyDescent="0.25">
      <c r="A53" s="51" t="s">
        <v>48</v>
      </c>
      <c r="B53" s="237">
        <f>CHI_fec!B5-B58</f>
        <v>619.55769790941758</v>
      </c>
      <c r="C53" s="237">
        <f>CHI_fec!C5-C58</f>
        <v>548.66677090987764</v>
      </c>
      <c r="D53" s="237">
        <f>CHI_fec!D5-D58</f>
        <v>578.10045818070171</v>
      </c>
      <c r="E53" s="237">
        <f>CHI_fec!E5-E58</f>
        <v>492.31719512222594</v>
      </c>
      <c r="F53" s="237">
        <f>CHI_fec!F5-F58</f>
        <v>302.48521543734364</v>
      </c>
      <c r="G53" s="237">
        <f>CHI_fec!G5-G58</f>
        <v>316.61351716071749</v>
      </c>
      <c r="H53" s="237">
        <f>CHI_fec!H5-H58</f>
        <v>315.08027708471786</v>
      </c>
      <c r="I53" s="237">
        <f>CHI_fec!I5-I58</f>
        <v>327.50164403465965</v>
      </c>
      <c r="J53" s="237">
        <f>CHI_fec!J5-J58</f>
        <v>351.45658706308768</v>
      </c>
      <c r="K53" s="237">
        <f>CHI_fec!K5-K58</f>
        <v>198.28488005820122</v>
      </c>
      <c r="L53" s="237">
        <f>CHI_fec!L5-L58</f>
        <v>240.07239743238938</v>
      </c>
      <c r="M53" s="237">
        <f>CHI_fec!M5-M58</f>
        <v>580.0803305866541</v>
      </c>
      <c r="N53" s="237">
        <f>CHI_fec!N5-N58</f>
        <v>457.57064736859434</v>
      </c>
      <c r="O53" s="237">
        <f>CHI_fec!O5-O58</f>
        <v>585.47721092756524</v>
      </c>
      <c r="P53" s="237">
        <f>CHI_fec!P5-P58</f>
        <v>648.72774951049996</v>
      </c>
      <c r="Q53" s="237">
        <f>CHI_fec!Q5-Q58</f>
        <v>757.69926375008004</v>
      </c>
      <c r="R53" s="237">
        <f>CHI_fec!R5-R58</f>
        <v>857.89683106067127</v>
      </c>
      <c r="S53" s="237">
        <f>CHI_fec!S5-S58</f>
        <v>842.44071385886059</v>
      </c>
      <c r="T53" s="237">
        <f>CHI_fec!T5-T58</f>
        <v>896.63617405678087</v>
      </c>
      <c r="U53" s="237">
        <f>CHI_fec!U5-U58</f>
        <v>837.95240528254908</v>
      </c>
      <c r="V53" s="237">
        <f>CHI_fec!V5-V58</f>
        <v>784.78637263861992</v>
      </c>
      <c r="W53" s="237">
        <f>CHI_fec!W5-W58</f>
        <v>882.01481019180574</v>
      </c>
      <c r="X53" s="237">
        <f>CHI_fec!X5-X58</f>
        <v>682.15333293356048</v>
      </c>
      <c r="Y53" s="237">
        <f>CHI_fec!Y5-Y58</f>
        <v>694.36691506699094</v>
      </c>
      <c r="DA53" s="83"/>
    </row>
    <row r="54" spans="1:105" ht="12" customHeight="1" x14ac:dyDescent="0.25">
      <c r="A54" s="99" t="s">
        <v>49</v>
      </c>
      <c r="B54" s="238">
        <f>CHI_fec!B61</f>
        <v>107.94547416748161</v>
      </c>
      <c r="C54" s="238">
        <f>CHI_fec!C61</f>
        <v>145.1407239983667</v>
      </c>
      <c r="D54" s="238">
        <f>CHI_fec!D61</f>
        <v>74.009224310705406</v>
      </c>
      <c r="E54" s="238">
        <f>CHI_fec!E61</f>
        <v>27.942825538339729</v>
      </c>
      <c r="F54" s="238">
        <f>CHI_fec!F61</f>
        <v>69.358794249868055</v>
      </c>
      <c r="G54" s="238">
        <f>CHI_fec!G61</f>
        <v>130.99991438655309</v>
      </c>
      <c r="H54" s="238">
        <f>CHI_fec!H61</f>
        <v>154.2575171912822</v>
      </c>
      <c r="I54" s="238">
        <f>CHI_fec!I61</f>
        <v>199.04167238644061</v>
      </c>
      <c r="J54" s="238">
        <f>CHI_fec!J61</f>
        <v>141.28669695410781</v>
      </c>
      <c r="K54" s="238">
        <f>CHI_fec!K61</f>
        <v>155.58172094407979</v>
      </c>
      <c r="L54" s="238">
        <f>CHI_fec!L61</f>
        <v>106.2734419044245</v>
      </c>
      <c r="M54" s="238">
        <f>CHI_fec!M61</f>
        <v>79.16199880972934</v>
      </c>
      <c r="N54" s="238">
        <f>CHI_fec!N61</f>
        <v>189.6961450013288</v>
      </c>
      <c r="O54" s="238">
        <f>CHI_fec!O61</f>
        <v>310.82631490504798</v>
      </c>
      <c r="P54" s="238">
        <f>CHI_fec!P61</f>
        <v>229.7259526008983</v>
      </c>
      <c r="Q54" s="238">
        <f>CHI_fec!Q61</f>
        <v>175.232818030755</v>
      </c>
      <c r="R54" s="238">
        <f>CHI_fec!R61</f>
        <v>64.695630962831117</v>
      </c>
      <c r="S54" s="238">
        <f>CHI_fec!S61</f>
        <v>142.61126612758201</v>
      </c>
      <c r="T54" s="238">
        <f>CHI_fec!T61</f>
        <v>88.009823622622037</v>
      </c>
      <c r="U54" s="238">
        <f>CHI_fec!U61</f>
        <v>135.60994430720939</v>
      </c>
      <c r="V54" s="238">
        <f>CHI_fec!V61</f>
        <v>211.04844576912421</v>
      </c>
      <c r="W54" s="238">
        <f>CHI_fec!W61</f>
        <v>174.4391249284391</v>
      </c>
      <c r="X54" s="238">
        <f>CHI_fec!X61</f>
        <v>263.82950997045492</v>
      </c>
      <c r="Y54" s="238">
        <f>CHI_fec!Y61</f>
        <v>254.12677514884251</v>
      </c>
      <c r="DA54" s="94"/>
    </row>
    <row r="55" spans="1:105" ht="12" customHeight="1" x14ac:dyDescent="0.25">
      <c r="A55" s="52" t="s">
        <v>50</v>
      </c>
      <c r="B55" s="239">
        <f>CHI_fec!B110</f>
        <v>101.4568451200053</v>
      </c>
      <c r="C55" s="239">
        <f>CHI_fec!C110</f>
        <v>115.5977501476459</v>
      </c>
      <c r="D55" s="239">
        <f>CHI_fec!D110</f>
        <v>114.2218738284554</v>
      </c>
      <c r="E55" s="239">
        <f>CHI_fec!E110</f>
        <v>131.23748578827369</v>
      </c>
      <c r="F55" s="239">
        <f>CHI_fec!F110</f>
        <v>131.42099461201451</v>
      </c>
      <c r="G55" s="239">
        <f>CHI_fec!G110</f>
        <v>139.02079029279761</v>
      </c>
      <c r="H55" s="239">
        <f>CHI_fec!H110</f>
        <v>153.94010770164419</v>
      </c>
      <c r="I55" s="239">
        <f>CHI_fec!I110</f>
        <v>138.73329578870181</v>
      </c>
      <c r="J55" s="239">
        <f>CHI_fec!J110</f>
        <v>134.1484614686172</v>
      </c>
      <c r="K55" s="239">
        <f>CHI_fec!K110</f>
        <v>139.64638266065961</v>
      </c>
      <c r="L55" s="239">
        <f>CHI_fec!L110</f>
        <v>164.56465077496591</v>
      </c>
      <c r="M55" s="239">
        <f>CHI_fec!M110</f>
        <v>168.3588743869357</v>
      </c>
      <c r="N55" s="239">
        <f>CHI_fec!N110</f>
        <v>175.6648499344623</v>
      </c>
      <c r="O55" s="239">
        <f>CHI_fec!O110</f>
        <v>151.90292300659539</v>
      </c>
      <c r="P55" s="239">
        <f>CHI_fec!P110</f>
        <v>166.09582497372691</v>
      </c>
      <c r="Q55" s="239">
        <f>CHI_fec!Q110</f>
        <v>162.80214005923381</v>
      </c>
      <c r="R55" s="239">
        <f>CHI_fec!R110</f>
        <v>161.21381484666091</v>
      </c>
      <c r="S55" s="239">
        <f>CHI_fec!S110</f>
        <v>169.7215056845323</v>
      </c>
      <c r="T55" s="239">
        <f>CHI_fec!T110</f>
        <v>158.20913346708701</v>
      </c>
      <c r="U55" s="239">
        <f>CHI_fec!U110</f>
        <v>156.22910098404509</v>
      </c>
      <c r="V55" s="239">
        <f>CHI_fec!V110</f>
        <v>159.18840164325979</v>
      </c>
      <c r="W55" s="239">
        <f>CHI_fec!W110</f>
        <v>153.4895385497278</v>
      </c>
      <c r="X55" s="239">
        <f>CHI_fec!X110</f>
        <v>99.947453902741927</v>
      </c>
      <c r="Y55" s="239">
        <f>CHI_fec!Y110</f>
        <v>99.290690464110497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1368.035339638865</v>
      </c>
      <c r="C58" s="210">
        <v>1158.0131556319859</v>
      </c>
      <c r="D58" s="210">
        <v>1263.7718681851179</v>
      </c>
      <c r="E58" s="210">
        <v>1131.157523645744</v>
      </c>
      <c r="F58" s="210">
        <v>1287.5393453145589</v>
      </c>
      <c r="G58" s="210">
        <v>1827.209165203813</v>
      </c>
      <c r="H58" s="210">
        <v>1804.870077062463</v>
      </c>
      <c r="I58" s="210">
        <v>1958.5329320722269</v>
      </c>
      <c r="J58" s="210">
        <v>1722.002493551161</v>
      </c>
      <c r="K58" s="210">
        <v>1628.494325021496</v>
      </c>
      <c r="L58" s="210">
        <v>1728.250644883921</v>
      </c>
      <c r="M58" s="210">
        <v>1525.7953568357691</v>
      </c>
      <c r="N58" s="210">
        <v>1476.275408426483</v>
      </c>
      <c r="O58" s="210">
        <v>1386.3092354000339</v>
      </c>
      <c r="P58" s="210">
        <v>1614.0894558811169</v>
      </c>
      <c r="Q58" s="210">
        <v>1714.6173247972249</v>
      </c>
      <c r="R58" s="210">
        <v>1697.0758763354049</v>
      </c>
      <c r="S58" s="210">
        <v>2021.3585697667129</v>
      </c>
      <c r="T58" s="210">
        <v>1997.453089872306</v>
      </c>
      <c r="U58" s="210">
        <v>1881.7947768860281</v>
      </c>
      <c r="V58" s="210">
        <v>1951.4044226416841</v>
      </c>
      <c r="W58" s="210">
        <v>2130.9211462113012</v>
      </c>
      <c r="X58" s="210">
        <v>1610.271218698422</v>
      </c>
      <c r="Y58" s="210">
        <v>1893.122209606028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0.90765262252794487</v>
      </c>
      <c r="P59" s="213">
        <v>5.4456577815993112</v>
      </c>
      <c r="Q59" s="213">
        <v>13.61418744625967</v>
      </c>
      <c r="R59" s="213">
        <v>11.79896818572657</v>
      </c>
      <c r="S59" s="213">
        <v>4.5380911435941522</v>
      </c>
      <c r="T59" s="213">
        <v>0.90765262252794487</v>
      </c>
      <c r="U59" s="213">
        <v>10.89140154772141</v>
      </c>
      <c r="V59" s="213">
        <v>7.2608770421324156</v>
      </c>
      <c r="W59" s="213">
        <v>5.4456577815993112</v>
      </c>
      <c r="X59" s="213">
        <v>11.79896818572657</v>
      </c>
      <c r="Y59" s="213">
        <v>11.79896818572657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1041.5736027515045</v>
      </c>
      <c r="C60" s="204">
        <f t="shared" si="12"/>
        <v>826.80077386070502</v>
      </c>
      <c r="D60" s="204">
        <f t="shared" si="12"/>
        <v>1055.6893230432436</v>
      </c>
      <c r="E60" s="204">
        <f t="shared" si="12"/>
        <v>912.15494411006011</v>
      </c>
      <c r="F60" s="204">
        <f t="shared" si="12"/>
        <v>966.19368753296021</v>
      </c>
      <c r="G60" s="204">
        <f t="shared" si="12"/>
        <v>1467.6218909131853</v>
      </c>
      <c r="H60" s="204">
        <f t="shared" si="12"/>
        <v>1465.8975921097544</v>
      </c>
      <c r="I60" s="204">
        <f t="shared" si="12"/>
        <v>1566.6154772141017</v>
      </c>
      <c r="J60" s="204">
        <f t="shared" si="12"/>
        <v>1370.4547721410149</v>
      </c>
      <c r="K60" s="204">
        <f t="shared" si="12"/>
        <v>1305.2355116079104</v>
      </c>
      <c r="L60" s="204">
        <f t="shared" si="12"/>
        <v>1366.4277730008598</v>
      </c>
      <c r="M60" s="204">
        <f t="shared" si="12"/>
        <v>1116.5520206362853</v>
      </c>
      <c r="N60" s="204">
        <f t="shared" si="12"/>
        <v>1022.4705932932071</v>
      </c>
      <c r="O60" s="204">
        <f t="shared" si="12"/>
        <v>993.09719872518713</v>
      </c>
      <c r="P60" s="204">
        <f t="shared" si="12"/>
        <v>1115.243146123219</v>
      </c>
      <c r="Q60" s="204">
        <f t="shared" si="12"/>
        <v>1257.9678847807393</v>
      </c>
      <c r="R60" s="204">
        <f t="shared" si="12"/>
        <v>1199.0344368013757</v>
      </c>
      <c r="S60" s="204">
        <f t="shared" si="12"/>
        <v>1460.866063264551</v>
      </c>
      <c r="T60" s="204">
        <f t="shared" si="12"/>
        <v>1509.8730008598452</v>
      </c>
      <c r="U60" s="204">
        <f t="shared" si="12"/>
        <v>1375.9764402407566</v>
      </c>
      <c r="V60" s="204">
        <f t="shared" si="12"/>
        <v>1395.7987102321581</v>
      </c>
      <c r="W60" s="204">
        <f t="shared" si="12"/>
        <v>1590.8021496130696</v>
      </c>
      <c r="X60" s="204">
        <f t="shared" si="12"/>
        <v>1275.4069647463457</v>
      </c>
      <c r="Y60" s="204">
        <f t="shared" si="12"/>
        <v>1425.5034393809112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3.4393809114359408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9.0379191745485805</v>
      </c>
      <c r="C62" s="204">
        <v>15.816337059329321</v>
      </c>
      <c r="D62" s="204">
        <v>2.259501289767841</v>
      </c>
      <c r="E62" s="204">
        <v>3.389251934651762</v>
      </c>
      <c r="F62" s="204">
        <v>66.231986242476353</v>
      </c>
      <c r="G62" s="204">
        <v>99.909200343938082</v>
      </c>
      <c r="H62" s="204">
        <v>114.5027515047291</v>
      </c>
      <c r="I62" s="204">
        <v>141.44453998280309</v>
      </c>
      <c r="J62" s="204">
        <v>144.8122957867584</v>
      </c>
      <c r="K62" s="204">
        <v>151.54772141014621</v>
      </c>
      <c r="L62" s="204">
        <v>177.36698194325021</v>
      </c>
      <c r="M62" s="204">
        <v>127.9736027515047</v>
      </c>
      <c r="N62" s="204">
        <v>122.3607910576096</v>
      </c>
      <c r="O62" s="204">
        <v>204.30877042132411</v>
      </c>
      <c r="P62" s="204">
        <v>200.94101461736889</v>
      </c>
      <c r="Q62" s="204">
        <v>289.62450558899388</v>
      </c>
      <c r="R62" s="204">
        <v>229.32261392949269</v>
      </c>
      <c r="S62" s="204">
        <v>276.61074806534822</v>
      </c>
      <c r="T62" s="204">
        <v>274.4067067927773</v>
      </c>
      <c r="U62" s="204">
        <v>272.20266552020638</v>
      </c>
      <c r="V62" s="204">
        <v>236.93748925193461</v>
      </c>
      <c r="W62" s="204">
        <v>281.01891659501291</v>
      </c>
      <c r="X62" s="204">
        <v>210.4886500429923</v>
      </c>
      <c r="Y62" s="204">
        <v>166.1692175408426</v>
      </c>
      <c r="DA62" s="71" t="s">
        <v>974</v>
      </c>
    </row>
    <row r="63" spans="1:105" ht="12" customHeight="1" x14ac:dyDescent="0.25">
      <c r="A63" s="18" t="s">
        <v>71</v>
      </c>
      <c r="B63" s="204">
        <v>135.56895958727429</v>
      </c>
      <c r="C63" s="204">
        <v>65.730352536543421</v>
      </c>
      <c r="D63" s="204">
        <v>99.622613929492687</v>
      </c>
      <c r="E63" s="204">
        <v>66.757437661220976</v>
      </c>
      <c r="F63" s="204">
        <v>99.622613929492687</v>
      </c>
      <c r="G63" s="204">
        <v>296.81375752364568</v>
      </c>
      <c r="H63" s="204">
        <v>129.4067067927773</v>
      </c>
      <c r="I63" s="204">
        <v>203.63998280309539</v>
      </c>
      <c r="J63" s="204">
        <v>60.189165950128967</v>
      </c>
      <c r="K63" s="204">
        <v>53.167067927772997</v>
      </c>
      <c r="L63" s="204">
        <v>178.56122098022351</v>
      </c>
      <c r="M63" s="204">
        <v>49.15451418744626</v>
      </c>
      <c r="N63" s="204">
        <v>17.05356835769561</v>
      </c>
      <c r="O63" s="204">
        <v>34.107222699914011</v>
      </c>
      <c r="P63" s="204">
        <v>6.0189165950128984</v>
      </c>
      <c r="Q63" s="204">
        <v>12.0378331900258</v>
      </c>
      <c r="R63" s="204">
        <v>11.27110920034394</v>
      </c>
      <c r="S63" s="204">
        <v>34.838091143594148</v>
      </c>
      <c r="T63" s="204">
        <v>7.1725709372312982</v>
      </c>
      <c r="U63" s="204">
        <v>0</v>
      </c>
      <c r="V63" s="204">
        <v>26.6408426483233</v>
      </c>
      <c r="W63" s="204">
        <v>22.542304385210659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289.0083404987102</v>
      </c>
      <c r="C65" s="204">
        <v>197.8790197764402</v>
      </c>
      <c r="D65" s="204">
        <v>146.03042364513539</v>
      </c>
      <c r="E65" s="204">
        <v>87.374634565778166</v>
      </c>
      <c r="F65" s="204">
        <v>119.1983306971906</v>
      </c>
      <c r="G65" s="204">
        <v>103.4297155047591</v>
      </c>
      <c r="H65" s="204">
        <v>161.65563166263499</v>
      </c>
      <c r="I65" s="204">
        <v>110.0376612209802</v>
      </c>
      <c r="J65" s="204">
        <v>114.1491831470335</v>
      </c>
      <c r="K65" s="204">
        <v>133.4814273430782</v>
      </c>
      <c r="L65" s="204">
        <v>81.580137575236449</v>
      </c>
      <c r="M65" s="204">
        <v>174.01831470335341</v>
      </c>
      <c r="N65" s="204">
        <v>195.89656061908849</v>
      </c>
      <c r="O65" s="204">
        <v>81.565728389847692</v>
      </c>
      <c r="P65" s="204">
        <v>209.08570846199791</v>
      </c>
      <c r="Q65" s="204">
        <v>236.0418314703353</v>
      </c>
      <c r="R65" s="204">
        <v>221.1234307824592</v>
      </c>
      <c r="S65" s="204">
        <v>276.67431777873861</v>
      </c>
      <c r="T65" s="204">
        <v>319.43731728288913</v>
      </c>
      <c r="U65" s="204">
        <v>290.21685296646592</v>
      </c>
      <c r="V65" s="204">
        <v>258.47429062768703</v>
      </c>
      <c r="W65" s="204">
        <v>350.29621668099742</v>
      </c>
      <c r="X65" s="204">
        <v>333.61994840928628</v>
      </c>
      <c r="Y65" s="204">
        <v>499.94754944110048</v>
      </c>
      <c r="DA65" s="71" t="s">
        <v>977</v>
      </c>
    </row>
    <row r="66" spans="1:105" ht="12" customHeight="1" x14ac:dyDescent="0.25">
      <c r="A66" s="18" t="s">
        <v>83</v>
      </c>
      <c r="B66" s="204">
        <v>607.95838349097153</v>
      </c>
      <c r="C66" s="204">
        <v>547.37506448839201</v>
      </c>
      <c r="D66" s="204">
        <v>807.77678417884772</v>
      </c>
      <c r="E66" s="204">
        <v>754.6336199484092</v>
      </c>
      <c r="F66" s="204">
        <v>681.14075666380052</v>
      </c>
      <c r="G66" s="204">
        <v>964.02983662940665</v>
      </c>
      <c r="H66" s="204">
        <v>1060.332502149613</v>
      </c>
      <c r="I66" s="204">
        <v>1111.4932932072229</v>
      </c>
      <c r="J66" s="204">
        <v>1051.304127257094</v>
      </c>
      <c r="K66" s="204">
        <v>967.03929492691304</v>
      </c>
      <c r="L66" s="204">
        <v>928.91943250214956</v>
      </c>
      <c r="M66" s="204">
        <v>765.40558899398104</v>
      </c>
      <c r="N66" s="204">
        <v>687.15967325881343</v>
      </c>
      <c r="O66" s="204">
        <v>673.11547721410136</v>
      </c>
      <c r="P66" s="204">
        <v>699.19750644883925</v>
      </c>
      <c r="Q66" s="204">
        <v>720.26371453138427</v>
      </c>
      <c r="R66" s="204">
        <v>737.31728288907993</v>
      </c>
      <c r="S66" s="204">
        <v>872.74290627687014</v>
      </c>
      <c r="T66" s="204">
        <v>908.8564058469475</v>
      </c>
      <c r="U66" s="204">
        <v>813.55692175408421</v>
      </c>
      <c r="V66" s="204">
        <v>873.7460877042131</v>
      </c>
      <c r="W66" s="204">
        <v>936.9447119518486</v>
      </c>
      <c r="X66" s="204">
        <v>731.29836629406702</v>
      </c>
      <c r="Y66" s="204">
        <v>759.38667239896813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326.46173688736019</v>
      </c>
      <c r="C67" s="204">
        <f t="shared" si="13"/>
        <v>331.21238177128117</v>
      </c>
      <c r="D67" s="204">
        <f t="shared" si="13"/>
        <v>208.08254514187439</v>
      </c>
      <c r="E67" s="204">
        <f t="shared" si="13"/>
        <v>219.00257953568359</v>
      </c>
      <c r="F67" s="204">
        <f t="shared" si="13"/>
        <v>321.3456577815993</v>
      </c>
      <c r="G67" s="204">
        <f t="shared" si="13"/>
        <v>359.58727429062759</v>
      </c>
      <c r="H67" s="204">
        <f t="shared" si="13"/>
        <v>338.9724849527085</v>
      </c>
      <c r="I67" s="204">
        <f t="shared" si="13"/>
        <v>391.9174548581255</v>
      </c>
      <c r="J67" s="204">
        <f t="shared" si="13"/>
        <v>351.54772141014621</v>
      </c>
      <c r="K67" s="204">
        <f t="shared" si="13"/>
        <v>323.25881341358547</v>
      </c>
      <c r="L67" s="204">
        <f t="shared" si="13"/>
        <v>361.822871883061</v>
      </c>
      <c r="M67" s="204">
        <f t="shared" si="13"/>
        <v>409.24333619948408</v>
      </c>
      <c r="N67" s="204">
        <f t="shared" si="13"/>
        <v>453.80481513327601</v>
      </c>
      <c r="O67" s="204">
        <f t="shared" si="13"/>
        <v>392.30438405231882</v>
      </c>
      <c r="P67" s="204">
        <f t="shared" si="13"/>
        <v>493.40065197629872</v>
      </c>
      <c r="Q67" s="204">
        <f t="shared" si="13"/>
        <v>443.03525257022648</v>
      </c>
      <c r="R67" s="204">
        <f t="shared" si="13"/>
        <v>486.24247134830222</v>
      </c>
      <c r="S67" s="204">
        <f t="shared" si="13"/>
        <v>555.95441535856776</v>
      </c>
      <c r="T67" s="204">
        <f t="shared" si="13"/>
        <v>486.67243638993273</v>
      </c>
      <c r="U67" s="204">
        <f t="shared" si="13"/>
        <v>494.92693509754952</v>
      </c>
      <c r="V67" s="204">
        <f t="shared" si="13"/>
        <v>548.34483536739413</v>
      </c>
      <c r="W67" s="204">
        <f t="shared" si="13"/>
        <v>534.67333881663183</v>
      </c>
      <c r="X67" s="204">
        <f t="shared" si="13"/>
        <v>323.06528576634918</v>
      </c>
      <c r="Y67" s="204">
        <f t="shared" si="13"/>
        <v>455.8198020393902</v>
      </c>
      <c r="DA67" s="71"/>
    </row>
    <row r="68" spans="1:105" ht="12" customHeight="1" x14ac:dyDescent="0.25">
      <c r="A68" s="18" t="s">
        <v>73</v>
      </c>
      <c r="B68" s="204">
        <v>326.46173688736019</v>
      </c>
      <c r="C68" s="204">
        <v>331.21238177128117</v>
      </c>
      <c r="D68" s="204">
        <v>208.08254514187439</v>
      </c>
      <c r="E68" s="204">
        <v>219.00257953568359</v>
      </c>
      <c r="F68" s="204">
        <v>321.3456577815993</v>
      </c>
      <c r="G68" s="204">
        <v>359.58727429062759</v>
      </c>
      <c r="H68" s="204">
        <v>338.9724849527085</v>
      </c>
      <c r="I68" s="204">
        <v>391.9174548581255</v>
      </c>
      <c r="J68" s="204">
        <v>351.54772141014621</v>
      </c>
      <c r="K68" s="204">
        <v>323.25881341358547</v>
      </c>
      <c r="L68" s="204">
        <v>361.822871883061</v>
      </c>
      <c r="M68" s="204">
        <v>409.24333619948408</v>
      </c>
      <c r="N68" s="204">
        <v>453.80481513327601</v>
      </c>
      <c r="O68" s="204">
        <v>392.30438405231882</v>
      </c>
      <c r="P68" s="204">
        <v>493.40065197629872</v>
      </c>
      <c r="Q68" s="204">
        <v>443.03525257022648</v>
      </c>
      <c r="R68" s="204">
        <v>486.24247134830222</v>
      </c>
      <c r="S68" s="204">
        <v>555.95441535856776</v>
      </c>
      <c r="T68" s="204">
        <v>486.67243638993273</v>
      </c>
      <c r="U68" s="204">
        <v>494.92693509754952</v>
      </c>
      <c r="V68" s="204">
        <v>548.34483536739413</v>
      </c>
      <c r="W68" s="204">
        <v>534.67333881663183</v>
      </c>
      <c r="X68" s="204">
        <v>323.06528576634918</v>
      </c>
      <c r="Y68" s="204">
        <v>455.8198020393902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1368.035339638865</v>
      </c>
      <c r="C71" s="284">
        <f t="shared" si="14"/>
        <v>1158.0131556319859</v>
      </c>
      <c r="D71" s="284">
        <f t="shared" si="14"/>
        <v>1263.7718681851179</v>
      </c>
      <c r="E71" s="284">
        <f t="shared" si="14"/>
        <v>1131.157523645744</v>
      </c>
      <c r="F71" s="284">
        <f t="shared" si="14"/>
        <v>1287.5393453145589</v>
      </c>
      <c r="G71" s="284">
        <f t="shared" si="14"/>
        <v>1827.209165203813</v>
      </c>
      <c r="H71" s="284">
        <f t="shared" si="14"/>
        <v>1804.870077062463</v>
      </c>
      <c r="I71" s="284">
        <f t="shared" si="14"/>
        <v>1958.5329320722269</v>
      </c>
      <c r="J71" s="284">
        <f t="shared" si="14"/>
        <v>1722.002493551161</v>
      </c>
      <c r="K71" s="284">
        <f t="shared" si="14"/>
        <v>1628.494325021496</v>
      </c>
      <c r="L71" s="284">
        <f t="shared" si="14"/>
        <v>1728.250644883921</v>
      </c>
      <c r="M71" s="284">
        <f t="shared" si="14"/>
        <v>1525.7953568357691</v>
      </c>
      <c r="N71" s="284">
        <f t="shared" si="14"/>
        <v>1476.275408426483</v>
      </c>
      <c r="O71" s="284">
        <f t="shared" si="14"/>
        <v>1386.3092354000339</v>
      </c>
      <c r="P71" s="284">
        <f t="shared" si="14"/>
        <v>1614.0894558811169</v>
      </c>
      <c r="Q71" s="284">
        <f t="shared" si="14"/>
        <v>1714.6173247972249</v>
      </c>
      <c r="R71" s="284">
        <f t="shared" si="14"/>
        <v>1697.0758763354049</v>
      </c>
      <c r="S71" s="284">
        <f t="shared" si="14"/>
        <v>2021.3585697667129</v>
      </c>
      <c r="T71" s="284">
        <f t="shared" si="14"/>
        <v>1997.453089872306</v>
      </c>
      <c r="U71" s="284">
        <f t="shared" si="14"/>
        <v>1881.7947768860281</v>
      </c>
      <c r="V71" s="284">
        <f t="shared" si="14"/>
        <v>1951.4044226416841</v>
      </c>
      <c r="W71" s="284">
        <f t="shared" si="14"/>
        <v>2130.9211462113012</v>
      </c>
      <c r="X71" s="284">
        <f t="shared" si="14"/>
        <v>1610.271218698422</v>
      </c>
      <c r="Y71" s="284">
        <f t="shared" si="14"/>
        <v>1893.122209606028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1368.035339638865</v>
      </c>
      <c r="C72" s="241">
        <f>CHI_fec!C16</f>
        <v>1158.0131556319859</v>
      </c>
      <c r="D72" s="241">
        <f>CHI_fec!D16</f>
        <v>1263.7718681851179</v>
      </c>
      <c r="E72" s="241">
        <f>CHI_fec!E16</f>
        <v>1131.157523645744</v>
      </c>
      <c r="F72" s="241">
        <f>CHI_fec!F16</f>
        <v>1287.5393453145589</v>
      </c>
      <c r="G72" s="241">
        <f>CHI_fec!G16</f>
        <v>1827.209165203813</v>
      </c>
      <c r="H72" s="241">
        <f>CHI_fec!H16</f>
        <v>1804.870077062463</v>
      </c>
      <c r="I72" s="241">
        <f>CHI_fec!I16</f>
        <v>1958.5329320722269</v>
      </c>
      <c r="J72" s="241">
        <f>CHI_fec!J16</f>
        <v>1722.002493551161</v>
      </c>
      <c r="K72" s="241">
        <f>CHI_fec!K16</f>
        <v>1628.494325021496</v>
      </c>
      <c r="L72" s="241">
        <f>CHI_fec!L16</f>
        <v>1728.250644883921</v>
      </c>
      <c r="M72" s="241">
        <f>CHI_fec!M16</f>
        <v>1525.7953568357691</v>
      </c>
      <c r="N72" s="241">
        <f>CHI_fec!N16</f>
        <v>1476.275408426483</v>
      </c>
      <c r="O72" s="241">
        <f>CHI_fec!O16</f>
        <v>1386.3092354000339</v>
      </c>
      <c r="P72" s="241">
        <f>CHI_fec!P16</f>
        <v>1614.0894558811169</v>
      </c>
      <c r="Q72" s="241">
        <f>CHI_fec!Q16</f>
        <v>1714.6173247972249</v>
      </c>
      <c r="R72" s="241">
        <f>CHI_fec!R16</f>
        <v>1697.0758763354049</v>
      </c>
      <c r="S72" s="241">
        <f>CHI_fec!S16</f>
        <v>2021.3585697667129</v>
      </c>
      <c r="T72" s="241">
        <f>CHI_fec!T16</f>
        <v>1997.453089872306</v>
      </c>
      <c r="U72" s="241">
        <f>CHI_fec!U16</f>
        <v>1881.7947768860281</v>
      </c>
      <c r="V72" s="241">
        <f>CHI_fec!V16</f>
        <v>1951.4044226416841</v>
      </c>
      <c r="W72" s="241">
        <f>CHI_fec!W16</f>
        <v>2130.9211462113012</v>
      </c>
      <c r="X72" s="241">
        <f>CHI_fec!X16</f>
        <v>1610.271218698422</v>
      </c>
      <c r="Y72" s="241">
        <f>CHI_fec!Y16</f>
        <v>1893.122209606028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2512.626647119519</v>
      </c>
      <c r="C76" s="203">
        <f t="shared" si="15"/>
        <v>2408.8647196919774</v>
      </c>
      <c r="D76" s="203">
        <f t="shared" si="15"/>
        <v>2142.0887786349863</v>
      </c>
      <c r="E76" s="203">
        <f t="shared" si="15"/>
        <v>2064.9001971194511</v>
      </c>
      <c r="F76" s="203">
        <f t="shared" si="15"/>
        <v>2123.6444580793222</v>
      </c>
      <c r="G76" s="203">
        <f t="shared" si="15"/>
        <v>2801.8384119189441</v>
      </c>
      <c r="H76" s="203">
        <f t="shared" si="15"/>
        <v>2758.5315896789566</v>
      </c>
      <c r="I76" s="203">
        <f t="shared" si="15"/>
        <v>3011.2441483193006</v>
      </c>
      <c r="J76" s="203">
        <f t="shared" si="15"/>
        <v>2600.4277855989858</v>
      </c>
      <c r="K76" s="203">
        <f t="shared" si="15"/>
        <v>2310.1689887995617</v>
      </c>
      <c r="L76" s="203">
        <f t="shared" si="15"/>
        <v>2591.7981136794415</v>
      </c>
      <c r="M76" s="203">
        <f t="shared" si="15"/>
        <v>3748.8496342386638</v>
      </c>
      <c r="N76" s="203">
        <f t="shared" si="15"/>
        <v>3246.1630273585238</v>
      </c>
      <c r="O76" s="203">
        <f t="shared" si="15"/>
        <v>3609.1764556784519</v>
      </c>
      <c r="P76" s="203">
        <f t="shared" si="15"/>
        <v>3811.7586352787175</v>
      </c>
      <c r="Q76" s="203">
        <f t="shared" si="15"/>
        <v>3930.1192928384221</v>
      </c>
      <c r="R76" s="203">
        <f t="shared" si="15"/>
        <v>3805.8146553984816</v>
      </c>
      <c r="S76" s="203">
        <f t="shared" si="15"/>
        <v>4207.1904882360341</v>
      </c>
      <c r="T76" s="203">
        <f t="shared" si="15"/>
        <v>4173.3418920479908</v>
      </c>
      <c r="U76" s="203">
        <f t="shared" si="15"/>
        <v>3932.7864715613359</v>
      </c>
      <c r="V76" s="203">
        <f t="shared" si="15"/>
        <v>4214.1826848870523</v>
      </c>
      <c r="W76" s="203">
        <f t="shared" si="15"/>
        <v>4280.3675946497888</v>
      </c>
      <c r="X76" s="203">
        <f t="shared" si="15"/>
        <v>3194.5812124994982</v>
      </c>
      <c r="Y76" s="203">
        <f t="shared" si="15"/>
        <v>3625.1111883732397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707.27165711951898</v>
      </c>
      <c r="C77" s="213">
        <f>(CHI_emi!C5-CHI_emi!C59)+(CHI_emi!C61-CHI_emi!C108)+CHI_emi!C110</f>
        <v>695.51689969197764</v>
      </c>
      <c r="D77" s="213">
        <f>(CHI_emi!D5-CHI_emi!D59)+(CHI_emi!D61-CHI_emi!D108)+CHI_emi!D110</f>
        <v>593.56711863498606</v>
      </c>
      <c r="E77" s="213">
        <f>(CHI_emi!E5-CHI_emi!E59)+(CHI_emi!E61-CHI_emi!E108)+CHI_emi!E110</f>
        <v>529.3054771194511</v>
      </c>
      <c r="F77" s="213">
        <f>(CHI_emi!F5-CHI_emi!F59)+(CHI_emi!F61-CHI_emi!F108)+CHI_emi!F110</f>
        <v>388.48628807932221</v>
      </c>
      <c r="G77" s="213">
        <f>(CHI_emi!G5-CHI_emi!G59)+(CHI_emi!G61-CHI_emi!G108)+CHI_emi!G110</f>
        <v>544.49628191894385</v>
      </c>
      <c r="H77" s="213">
        <f>(CHI_emi!H5-CHI_emi!H59)+(CHI_emi!H61-CHI_emi!H108)+CHI_emi!H110</f>
        <v>536.30878967895671</v>
      </c>
      <c r="I77" s="213">
        <f>(CHI_emi!I5-CHI_emi!I59)+(CHI_emi!I61-CHI_emi!I108)+CHI_emi!I110</f>
        <v>592.15373831930106</v>
      </c>
      <c r="J77" s="213">
        <f>(CHI_emi!J5-CHI_emi!J59)+(CHI_emi!J61-CHI_emi!J108)+CHI_emi!J110</f>
        <v>493.32142559898534</v>
      </c>
      <c r="K77" s="213">
        <f>(CHI_emi!K5-CHI_emi!K59)+(CHI_emi!K61-CHI_emi!K108)+CHI_emi!K110</f>
        <v>304.0083287995617</v>
      </c>
      <c r="L77" s="213">
        <f>(CHI_emi!L5-CHI_emi!L59)+(CHI_emi!L61-CHI_emi!L108)+CHI_emi!L110</f>
        <v>374.65222367944182</v>
      </c>
      <c r="M77" s="213">
        <f>(CHI_emi!M5-CHI_emi!M59)+(CHI_emi!M61-CHI_emi!M108)+CHI_emi!M110</f>
        <v>1351.088304238664</v>
      </c>
      <c r="N77" s="213">
        <f>(CHI_emi!N5-CHI_emi!N59)+(CHI_emi!N61-CHI_emi!N108)+CHI_emi!N110</f>
        <v>1111.532727358524</v>
      </c>
      <c r="O77" s="213">
        <f>(CHI_emi!O5-CHI_emi!O59)+(CHI_emi!O61-CHI_emi!O108)+CHI_emi!O110</f>
        <v>1517.5184656784518</v>
      </c>
      <c r="P77" s="213">
        <f>(CHI_emi!P5-CHI_emi!P59)+(CHI_emi!P61-CHI_emi!P108)+CHI_emi!P110</f>
        <v>1481.6485252787174</v>
      </c>
      <c r="Q77" s="213">
        <f>(CHI_emi!Q5-CHI_emi!Q59)+(CHI_emi!Q61-CHI_emi!Q108)+CHI_emi!Q110</f>
        <v>1610.473452838422</v>
      </c>
      <c r="R77" s="213">
        <f>(CHI_emi!R5-CHI_emi!R59)+(CHI_emi!R61-CHI_emi!R108)+CHI_emi!R110</f>
        <v>1519.595285398482</v>
      </c>
      <c r="S77" s="213">
        <f>(CHI_emi!S5-CHI_emi!S59)+(CHI_emi!S61-CHI_emi!S108)+CHI_emi!S110</f>
        <v>1666.4304482360335</v>
      </c>
      <c r="T77" s="213">
        <f>(CHI_emi!T5-CHI_emi!T59)+(CHI_emi!T61-CHI_emi!T108)+CHI_emi!T110</f>
        <v>1672.514802047991</v>
      </c>
      <c r="U77" s="213">
        <f>(CHI_emi!U5-CHI_emi!U59)+(CHI_emi!U61-CHI_emi!U108)+CHI_emi!U110</f>
        <v>1544.9352415613357</v>
      </c>
      <c r="V77" s="213">
        <f>(CHI_emi!V5-CHI_emi!V59)+(CHI_emi!V61-CHI_emi!V108)+CHI_emi!V110</f>
        <v>1635.2868348870522</v>
      </c>
      <c r="W77" s="213">
        <f>(CHI_emi!W5-CHI_emi!W59)+(CHI_emi!W61-CHI_emi!W108)+CHI_emi!W110</f>
        <v>1674.0466746497889</v>
      </c>
      <c r="X77" s="213">
        <f>(CHI_emi!X5-CHI_emi!X59)+(CHI_emi!X61-CHI_emi!X108)+CHI_emi!X110</f>
        <v>1322.4256624994985</v>
      </c>
      <c r="Y77" s="213">
        <f>(CHI_emi!Y5-CHI_emi!Y59)+(CHI_emi!Y61-CHI_emi!Y108)+CHI_emi!Y110</f>
        <v>1377.4340983732395</v>
      </c>
      <c r="DA77" s="85"/>
    </row>
    <row r="78" spans="1:105" ht="12" customHeight="1" x14ac:dyDescent="0.25">
      <c r="A78" s="14" t="s">
        <v>146</v>
      </c>
      <c r="B78" s="204">
        <f>CHI_emi!B59+CHI_emi!B108</f>
        <v>1805.35499</v>
      </c>
      <c r="C78" s="204">
        <f>CHI_emi!C59+CHI_emi!C108</f>
        <v>1713.34782</v>
      </c>
      <c r="D78" s="204">
        <f>CHI_emi!D59+CHI_emi!D108</f>
        <v>1548.5216600000001</v>
      </c>
      <c r="E78" s="204">
        <f>CHI_emi!E59+CHI_emi!E108</f>
        <v>1535.5947200000001</v>
      </c>
      <c r="F78" s="204">
        <f>CHI_emi!F59+CHI_emi!F108</f>
        <v>1735.1581699999999</v>
      </c>
      <c r="G78" s="204">
        <f>CHI_emi!G59+CHI_emi!G108</f>
        <v>2257.34213</v>
      </c>
      <c r="H78" s="204">
        <f>CHI_emi!H59+CHI_emi!H108</f>
        <v>2222.2228</v>
      </c>
      <c r="I78" s="204">
        <f>CHI_emi!I59+CHI_emi!I108</f>
        <v>2419.0904099999998</v>
      </c>
      <c r="J78" s="204">
        <f>CHI_emi!J59+CHI_emi!J108</f>
        <v>2107.1063600000002</v>
      </c>
      <c r="K78" s="204">
        <f>CHI_emi!K59+CHI_emi!K108</f>
        <v>2006.16066</v>
      </c>
      <c r="L78" s="204">
        <f>CHI_emi!L59+CHI_emi!L108</f>
        <v>2217.1458899999998</v>
      </c>
      <c r="M78" s="204">
        <f>CHI_emi!M59+CHI_emi!M108</f>
        <v>2397.7613299999998</v>
      </c>
      <c r="N78" s="204">
        <f>CHI_emi!N59+CHI_emi!N108</f>
        <v>2134.6302999999998</v>
      </c>
      <c r="O78" s="204">
        <f>CHI_emi!O59+CHI_emi!O108</f>
        <v>2091.6579900000002</v>
      </c>
      <c r="P78" s="204">
        <f>CHI_emi!P59+CHI_emi!P108</f>
        <v>2330.1101100000001</v>
      </c>
      <c r="Q78" s="204">
        <f>CHI_emi!Q59+CHI_emi!Q108</f>
        <v>2319.6458400000001</v>
      </c>
      <c r="R78" s="204">
        <f>CHI_emi!R59+CHI_emi!R108</f>
        <v>2286.2193699999998</v>
      </c>
      <c r="S78" s="204">
        <f>CHI_emi!S59+CHI_emi!S108</f>
        <v>2540.7600400000001</v>
      </c>
      <c r="T78" s="204">
        <f>CHI_emi!T59+CHI_emi!T108</f>
        <v>2500.8270900000002</v>
      </c>
      <c r="U78" s="204">
        <f>CHI_emi!U59+CHI_emi!U108</f>
        <v>2387.8512300000002</v>
      </c>
      <c r="V78" s="204">
        <f>CHI_emi!V59+CHI_emi!V108</f>
        <v>2578.8958499999999</v>
      </c>
      <c r="W78" s="204">
        <f>CHI_emi!W59+CHI_emi!W108</f>
        <v>2606.3209200000001</v>
      </c>
      <c r="X78" s="204">
        <f>CHI_emi!X59+CHI_emi!X108</f>
        <v>1872.1555499999999</v>
      </c>
      <c r="Y78" s="204">
        <f>CHI_emi!Y59+CHI_emi!Y108</f>
        <v>2247.6770900000001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2512.626647119519</v>
      </c>
      <c r="C79" s="210">
        <f t="shared" si="16"/>
        <v>2408.8647196919774</v>
      </c>
      <c r="D79" s="210">
        <f t="shared" si="16"/>
        <v>2142.0887786349863</v>
      </c>
      <c r="E79" s="210">
        <f t="shared" si="16"/>
        <v>2064.9001971194511</v>
      </c>
      <c r="F79" s="210">
        <f t="shared" si="16"/>
        <v>2123.6444580793222</v>
      </c>
      <c r="G79" s="210">
        <f t="shared" si="16"/>
        <v>2801.8384119189441</v>
      </c>
      <c r="H79" s="210">
        <f t="shared" si="16"/>
        <v>2758.5315896789566</v>
      </c>
      <c r="I79" s="210">
        <f t="shared" si="16"/>
        <v>3011.2441483193006</v>
      </c>
      <c r="J79" s="210">
        <f t="shared" si="16"/>
        <v>2600.4277855989853</v>
      </c>
      <c r="K79" s="210">
        <f t="shared" si="16"/>
        <v>2310.1689887995617</v>
      </c>
      <c r="L79" s="210">
        <f t="shared" si="16"/>
        <v>2591.7981136794415</v>
      </c>
      <c r="M79" s="210">
        <f t="shared" si="16"/>
        <v>3748.8496342386638</v>
      </c>
      <c r="N79" s="210">
        <f t="shared" si="16"/>
        <v>3246.1630273585238</v>
      </c>
      <c r="O79" s="210">
        <f t="shared" si="16"/>
        <v>3609.1764556784524</v>
      </c>
      <c r="P79" s="210">
        <f t="shared" si="16"/>
        <v>3811.7586352787175</v>
      </c>
      <c r="Q79" s="210">
        <f t="shared" si="16"/>
        <v>3930.1192928384221</v>
      </c>
      <c r="R79" s="210">
        <f t="shared" si="16"/>
        <v>3805.8146553984816</v>
      </c>
      <c r="S79" s="210">
        <f t="shared" si="16"/>
        <v>4207.1904882360341</v>
      </c>
      <c r="T79" s="210">
        <f t="shared" si="16"/>
        <v>4173.3418920479908</v>
      </c>
      <c r="U79" s="210">
        <f t="shared" si="16"/>
        <v>3932.7864715613359</v>
      </c>
      <c r="V79" s="210">
        <f t="shared" si="16"/>
        <v>4214.1826848870523</v>
      </c>
      <c r="W79" s="210">
        <f t="shared" si="16"/>
        <v>4280.3675946497888</v>
      </c>
      <c r="X79" s="210">
        <f t="shared" si="16"/>
        <v>3194.5812124994986</v>
      </c>
      <c r="Y79" s="210">
        <f t="shared" si="16"/>
        <v>3625.1111883732397</v>
      </c>
      <c r="DA79" s="109"/>
    </row>
    <row r="80" spans="1:105" ht="12" customHeight="1" x14ac:dyDescent="0.25">
      <c r="A80" s="51" t="s">
        <v>48</v>
      </c>
      <c r="B80" s="241">
        <f>CHI_emi!B$5</f>
        <v>2322.9409354573736</v>
      </c>
      <c r="C80" s="241">
        <f>CHI_emi!C$5</f>
        <v>2174.1893750300746</v>
      </c>
      <c r="D80" s="241">
        <f>CHI_emi!D$5</f>
        <v>1984.7355312876109</v>
      </c>
      <c r="E80" s="241">
        <f>CHI_emi!E$5</f>
        <v>1917.720998819289</v>
      </c>
      <c r="F80" s="241">
        <f>CHI_emi!F$5</f>
        <v>1953.3172000535271</v>
      </c>
      <c r="G80" s="241">
        <f>CHI_emi!G$5</f>
        <v>2528.783126973723</v>
      </c>
      <c r="H80" s="241">
        <f>CHI_emi!H$5</f>
        <v>2468.3769149345644</v>
      </c>
      <c r="I80" s="241">
        <f>CHI_emi!I$5</f>
        <v>2678.3788518396768</v>
      </c>
      <c r="J80" s="241">
        <f>CHI_emi!J$5</f>
        <v>2354.4467066776056</v>
      </c>
      <c r="K80" s="241">
        <f>CHI_emi!K$5</f>
        <v>2113.1872462781485</v>
      </c>
      <c r="L80" s="241">
        <f>CHI_emi!L$5</f>
        <v>2373.6419325398747</v>
      </c>
      <c r="M80" s="241">
        <f>CHI_emi!M$5</f>
        <v>3306.0638829889194</v>
      </c>
      <c r="N80" s="241">
        <f>CHI_emi!N$5</f>
        <v>2716.7382869122866</v>
      </c>
      <c r="O80" s="241">
        <f>CHI_emi!O$5</f>
        <v>2901.2826053350118</v>
      </c>
      <c r="P80" s="241">
        <f>CHI_emi!P$5</f>
        <v>3215.8567069591268</v>
      </c>
      <c r="Q80" s="241">
        <f>CHI_emi!Q$5</f>
        <v>3400.245990779119</v>
      </c>
      <c r="R80" s="241">
        <f>CHI_emi!R$5</f>
        <v>3457.9844925287316</v>
      </c>
      <c r="S80" s="241">
        <f>CHI_emi!S$5</f>
        <v>3712.160853501302</v>
      </c>
      <c r="T80" s="241">
        <f>CHI_emi!T$5</f>
        <v>3768.8572328943201</v>
      </c>
      <c r="U80" s="241">
        <f>CHI_emi!U$5</f>
        <v>3488.7173794690152</v>
      </c>
      <c r="V80" s="241">
        <f>CHI_emi!V$5</f>
        <v>3637.9643781506047</v>
      </c>
      <c r="W80" s="241">
        <f>CHI_emi!W$5</f>
        <v>3781.821725846617</v>
      </c>
      <c r="X80" s="241">
        <f>CHI_emi!X$5</f>
        <v>2705.4952155534243</v>
      </c>
      <c r="Y80" s="241">
        <f>CHI_emi!Y$5</f>
        <v>3134.1371860675017</v>
      </c>
      <c r="DA80" s="83"/>
    </row>
    <row r="81" spans="1:105" ht="12" customHeight="1" x14ac:dyDescent="0.25">
      <c r="A81" s="99" t="s">
        <v>49</v>
      </c>
      <c r="B81" s="282">
        <f>CHI_emi!B$61</f>
        <v>88.153290502204655</v>
      </c>
      <c r="C81" s="282">
        <f>CHI_emi!C$61</f>
        <v>119.03082043139483</v>
      </c>
      <c r="D81" s="282">
        <f>CHI_emi!D$61</f>
        <v>54.374888538973799</v>
      </c>
      <c r="E81" s="282">
        <f>CHI_emi!E$61</f>
        <v>21.612047371365893</v>
      </c>
      <c r="F81" s="282">
        <f>CHI_emi!F$61</f>
        <v>51.274791838816014</v>
      </c>
      <c r="G81" s="282">
        <f>CHI_emi!G$61</f>
        <v>119.24919732690017</v>
      </c>
      <c r="H81" s="282">
        <f>CHI_emi!H$61</f>
        <v>131.23649468538042</v>
      </c>
      <c r="I81" s="282">
        <f>CHI_emi!I$61</f>
        <v>180.66728150033228</v>
      </c>
      <c r="J81" s="282">
        <f>CHI_emi!J$61</f>
        <v>114.45384511087579</v>
      </c>
      <c r="K81" s="282">
        <f>CHI_emi!K$61</f>
        <v>93.518951257426636</v>
      </c>
      <c r="L81" s="282">
        <f>CHI_emi!L$61</f>
        <v>75.332090847282601</v>
      </c>
      <c r="M81" s="282">
        <f>CHI_emi!M$61</f>
        <v>133.0838916829089</v>
      </c>
      <c r="N81" s="282">
        <f>CHI_emi!N$61</f>
        <v>263.25980183749368</v>
      </c>
      <c r="O81" s="282">
        <f>CHI_emi!O$61</f>
        <v>458.00253375093581</v>
      </c>
      <c r="P81" s="282">
        <f>CHI_emi!P$61</f>
        <v>328.87467600911822</v>
      </c>
      <c r="Q81" s="282">
        <f>CHI_emi!Q$61</f>
        <v>261.14590856539877</v>
      </c>
      <c r="R81" s="282">
        <f>CHI_emi!R$61</f>
        <v>92.370873501029635</v>
      </c>
      <c r="S81" s="282">
        <f>CHI_emi!S$61</f>
        <v>213.03671969939285</v>
      </c>
      <c r="T81" s="282">
        <f>CHI_emi!T$61</f>
        <v>136.11598834687896</v>
      </c>
      <c r="U81" s="282">
        <f>CHI_emi!U$61</f>
        <v>195.62317774722288</v>
      </c>
      <c r="V81" s="282">
        <f>CHI_emi!V$61</f>
        <v>315.39177176017023</v>
      </c>
      <c r="W81" s="282">
        <f>CHI_emi!W$61</f>
        <v>253.96502527841079</v>
      </c>
      <c r="X81" s="282">
        <f>CHI_emi!X$61</f>
        <v>354.12313346297822</v>
      </c>
      <c r="Y81" s="282">
        <f>CHI_emi!Y$61</f>
        <v>352.58059897018495</v>
      </c>
      <c r="DA81" s="94"/>
    </row>
    <row r="82" spans="1:105" ht="12" customHeight="1" x14ac:dyDescent="0.25">
      <c r="A82" s="52" t="s">
        <v>50</v>
      </c>
      <c r="B82" s="242">
        <f>CHI_emi!B$110</f>
        <v>101.5324211599408</v>
      </c>
      <c r="C82" s="242">
        <f>CHI_emi!C$110</f>
        <v>115.6445242305081</v>
      </c>
      <c r="D82" s="242">
        <f>CHI_emi!D$110</f>
        <v>102.9783588084015</v>
      </c>
      <c r="E82" s="242">
        <f>CHI_emi!E$110</f>
        <v>125.5671509287962</v>
      </c>
      <c r="F82" s="242">
        <f>CHI_emi!F$110</f>
        <v>119.052466186979</v>
      </c>
      <c r="G82" s="242">
        <f>CHI_emi!G$110</f>
        <v>153.80608761832059</v>
      </c>
      <c r="H82" s="242">
        <f>CHI_emi!H$110</f>
        <v>158.91818005901189</v>
      </c>
      <c r="I82" s="242">
        <f>CHI_emi!I$110</f>
        <v>152.1980149792918</v>
      </c>
      <c r="J82" s="242">
        <f>CHI_emi!J$110</f>
        <v>131.52723381050421</v>
      </c>
      <c r="K82" s="242">
        <f>CHI_emi!K$110</f>
        <v>103.4627912639866</v>
      </c>
      <c r="L82" s="242">
        <f>CHI_emi!L$110</f>
        <v>142.8240902922843</v>
      </c>
      <c r="M82" s="242">
        <f>CHI_emi!M$110</f>
        <v>309.70185956683548</v>
      </c>
      <c r="N82" s="242">
        <f>CHI_emi!N$110</f>
        <v>266.16493860874351</v>
      </c>
      <c r="O82" s="242">
        <f>CHI_emi!O$110</f>
        <v>249.8913165925045</v>
      </c>
      <c r="P82" s="242">
        <f>CHI_emi!P$110</f>
        <v>267.02725231047259</v>
      </c>
      <c r="Q82" s="242">
        <f>CHI_emi!Q$110</f>
        <v>268.72739349390429</v>
      </c>
      <c r="R82" s="242">
        <f>CHI_emi!R$110</f>
        <v>255.45928936872059</v>
      </c>
      <c r="S82" s="242">
        <f>CHI_emi!S$110</f>
        <v>281.9929150353388</v>
      </c>
      <c r="T82" s="242">
        <f>CHI_emi!T$110</f>
        <v>268.36867080679212</v>
      </c>
      <c r="U82" s="242">
        <f>CHI_emi!U$110</f>
        <v>248.44591434509789</v>
      </c>
      <c r="V82" s="242">
        <f>CHI_emi!V$110</f>
        <v>260.82653497627717</v>
      </c>
      <c r="W82" s="242">
        <f>CHI_emi!W$110</f>
        <v>244.58084352476121</v>
      </c>
      <c r="X82" s="242">
        <f>CHI_emi!X$110</f>
        <v>134.9628634830959</v>
      </c>
      <c r="Y82" s="242">
        <f>CHI_emi!Y$110</f>
        <v>138.39340333555299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957.31927932069755</v>
      </c>
      <c r="C85" s="287">
        <f t="shared" si="17"/>
        <v>971.54333339711627</v>
      </c>
      <c r="D85" s="287">
        <f t="shared" si="17"/>
        <v>971.92760055245606</v>
      </c>
      <c r="E85" s="287">
        <f t="shared" si="17"/>
        <v>993.95246168653637</v>
      </c>
      <c r="F85" s="287">
        <f t="shared" si="17"/>
        <v>785.86499126939452</v>
      </c>
      <c r="G85" s="287">
        <f t="shared" si="17"/>
        <v>596.39814891893025</v>
      </c>
      <c r="H85" s="287">
        <f t="shared" si="17"/>
        <v>612.23153746632681</v>
      </c>
      <c r="I85" s="287">
        <f t="shared" si="17"/>
        <v>639.38686262217414</v>
      </c>
      <c r="J85" s="287">
        <f t="shared" si="17"/>
        <v>637.95330763821073</v>
      </c>
      <c r="K85" s="287">
        <f t="shared" si="17"/>
        <v>447.61062191231173</v>
      </c>
      <c r="L85" s="287">
        <f t="shared" si="17"/>
        <v>544.52991377381852</v>
      </c>
      <c r="M85" s="287">
        <f t="shared" si="17"/>
        <v>499.61290593257053</v>
      </c>
      <c r="N85" s="287">
        <f t="shared" si="17"/>
        <v>569.04561845318733</v>
      </c>
      <c r="O85" s="287">
        <f t="shared" si="17"/>
        <v>689.96838508596181</v>
      </c>
      <c r="P85" s="287">
        <f t="shared" si="17"/>
        <v>789.66844552255077</v>
      </c>
      <c r="Q85" s="287">
        <f t="shared" si="17"/>
        <v>953.32512562257205</v>
      </c>
      <c r="R85" s="287">
        <f t="shared" si="17"/>
        <v>1035.1107895269943</v>
      </c>
      <c r="S85" s="287">
        <f t="shared" si="17"/>
        <v>1045.4143509635553</v>
      </c>
      <c r="T85" s="287">
        <f t="shared" si="17"/>
        <v>1006.5523101364713</v>
      </c>
      <c r="U85" s="287">
        <f t="shared" si="17"/>
        <v>887.63351425719372</v>
      </c>
      <c r="V85" s="287">
        <f t="shared" si="17"/>
        <v>931.42254889495655</v>
      </c>
      <c r="W85" s="287">
        <f t="shared" si="17"/>
        <v>979.5591932552079</v>
      </c>
      <c r="X85" s="287">
        <f t="shared" si="17"/>
        <v>902.33548493674618</v>
      </c>
      <c r="Y85" s="287">
        <f t="shared" si="17"/>
        <v>695.95520037581866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1038.1419106447652</v>
      </c>
      <c r="C86" s="288">
        <f t="shared" si="18"/>
        <v>1101.2304401318963</v>
      </c>
      <c r="D86" s="288">
        <f t="shared" si="18"/>
        <v>1102.9737192965526</v>
      </c>
      <c r="E86" s="288">
        <f t="shared" si="18"/>
        <v>1206.4017486883424</v>
      </c>
      <c r="F86" s="288">
        <f t="shared" si="18"/>
        <v>1035.7413842393644</v>
      </c>
      <c r="G86" s="288">
        <f t="shared" si="18"/>
        <v>754.80499346668455</v>
      </c>
      <c r="H86" s="288">
        <f t="shared" si="18"/>
        <v>788.91576328753683</v>
      </c>
      <c r="I86" s="288">
        <f t="shared" si="18"/>
        <v>804.62494937775716</v>
      </c>
      <c r="J86" s="288">
        <f t="shared" si="18"/>
        <v>797.43305538664492</v>
      </c>
      <c r="K86" s="288">
        <f t="shared" si="18"/>
        <v>555.1491210490733</v>
      </c>
      <c r="L86" s="288">
        <f t="shared" si="18"/>
        <v>701.15448785156127</v>
      </c>
      <c r="M86" s="288">
        <f t="shared" si="18"/>
        <v>1075.8293914035239</v>
      </c>
      <c r="N86" s="288">
        <f t="shared" si="18"/>
        <v>773.86890218810186</v>
      </c>
      <c r="O86" s="288">
        <f t="shared" si="18"/>
        <v>693.6257654152912</v>
      </c>
      <c r="P86" s="288">
        <f t="shared" si="18"/>
        <v>942.96267567321001</v>
      </c>
      <c r="Q86" s="288">
        <f t="shared" si="18"/>
        <v>970.56791411720008</v>
      </c>
      <c r="R86" s="288">
        <f t="shared" si="18"/>
        <v>1622.9304062467688</v>
      </c>
      <c r="S86" s="288">
        <f t="shared" si="18"/>
        <v>1079.3683769149945</v>
      </c>
      <c r="T86" s="288">
        <f t="shared" si="18"/>
        <v>1776.9672670554326</v>
      </c>
      <c r="U86" s="288">
        <f t="shared" si="18"/>
        <v>1658.8828366254047</v>
      </c>
      <c r="V86" s="288">
        <f t="shared" si="18"/>
        <v>1083.2122267803893</v>
      </c>
      <c r="W86" s="288">
        <f t="shared" si="18"/>
        <v>1064.7125048247415</v>
      </c>
      <c r="X86" s="288">
        <f t="shared" si="18"/>
        <v>1036.2192706495478</v>
      </c>
      <c r="Y86" s="288">
        <f t="shared" si="18"/>
        <v>1390.1382237557291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7350.1743992964675</v>
      </c>
      <c r="C87" s="289">
        <f t="shared" si="19"/>
        <v>7459.3848585289325</v>
      </c>
      <c r="D87" s="289">
        <f t="shared" si="19"/>
        <v>7462.3352123645655</v>
      </c>
      <c r="E87" s="289">
        <f t="shared" si="19"/>
        <v>7631.4392656858854</v>
      </c>
      <c r="F87" s="289">
        <f t="shared" si="19"/>
        <v>6033.7704096280213</v>
      </c>
      <c r="G87" s="289">
        <f t="shared" si="19"/>
        <v>4579.068342885872</v>
      </c>
      <c r="H87" s="289">
        <f t="shared" si="19"/>
        <v>4700.6350653671861</v>
      </c>
      <c r="I87" s="289">
        <f t="shared" si="19"/>
        <v>4909.1301621197654</v>
      </c>
      <c r="J87" s="289">
        <f t="shared" si="19"/>
        <v>4898.1235111823817</v>
      </c>
      <c r="K87" s="289">
        <f t="shared" si="19"/>
        <v>3539.2239277285189</v>
      </c>
      <c r="L87" s="289">
        <f t="shared" si="19"/>
        <v>4474.3640680842318</v>
      </c>
      <c r="M87" s="289">
        <f t="shared" si="19"/>
        <v>4710.8595828009757</v>
      </c>
      <c r="N87" s="289">
        <f t="shared" si="19"/>
        <v>5175.871578887607</v>
      </c>
      <c r="O87" s="289">
        <f t="shared" si="19"/>
        <v>5023.9545101433087</v>
      </c>
      <c r="P87" s="289">
        <f t="shared" si="19"/>
        <v>6076.121704662869</v>
      </c>
      <c r="Q87" s="289">
        <f t="shared" si="19"/>
        <v>6439.99502331655</v>
      </c>
      <c r="R87" s="289">
        <f t="shared" si="19"/>
        <v>6749.5323043826429</v>
      </c>
      <c r="S87" s="289">
        <f t="shared" si="19"/>
        <v>6801.5624630053962</v>
      </c>
      <c r="T87" s="289">
        <f t="shared" si="19"/>
        <v>6755.5211473666204</v>
      </c>
      <c r="U87" s="289">
        <f t="shared" si="19"/>
        <v>6713.7858158460276</v>
      </c>
      <c r="V87" s="289">
        <f t="shared" si="19"/>
        <v>6735.083431310828</v>
      </c>
      <c r="W87" s="289">
        <f t="shared" si="19"/>
        <v>6776.1652379578245</v>
      </c>
      <c r="X87" s="289">
        <f t="shared" si="19"/>
        <v>6799.6501177705095</v>
      </c>
      <c r="Y87" s="289">
        <f t="shared" si="19"/>
        <v>5732.9014891453207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2.501656624596365</v>
      </c>
      <c r="C89" s="252">
        <f t="shared" si="20"/>
        <v>2.2643799577837793</v>
      </c>
      <c r="D89" s="252">
        <f t="shared" si="20"/>
        <v>2.3176914332954697</v>
      </c>
      <c r="E89" s="252">
        <f t="shared" si="20"/>
        <v>2.153754582781823</v>
      </c>
      <c r="F89" s="252">
        <f t="shared" si="20"/>
        <v>2.2859599775682864</v>
      </c>
      <c r="G89" s="252">
        <f t="shared" si="20"/>
        <v>2.6374739634533082</v>
      </c>
      <c r="H89" s="252">
        <f t="shared" si="20"/>
        <v>2.4781353110991735</v>
      </c>
      <c r="I89" s="252">
        <f t="shared" si="20"/>
        <v>2.6163055493178193</v>
      </c>
      <c r="J89" s="252">
        <f t="shared" si="20"/>
        <v>2.30161357241021</v>
      </c>
      <c r="K89" s="252">
        <f t="shared" si="20"/>
        <v>2.916955086284319</v>
      </c>
      <c r="L89" s="252">
        <f t="shared" si="20"/>
        <v>2.8891458123856433</v>
      </c>
      <c r="M89" s="252">
        <f t="shared" si="20"/>
        <v>1.9068537220479587</v>
      </c>
      <c r="N89" s="252">
        <f t="shared" si="20"/>
        <v>2.2265298452614886</v>
      </c>
      <c r="O89" s="252">
        <f t="shared" si="20"/>
        <v>2.2071549985612275</v>
      </c>
      <c r="P89" s="252">
        <f t="shared" si="20"/>
        <v>2.143613551052526</v>
      </c>
      <c r="Q89" s="252">
        <f t="shared" si="20"/>
        <v>1.7703058870579127</v>
      </c>
      <c r="R89" s="252">
        <f t="shared" si="20"/>
        <v>1.7826985475311001</v>
      </c>
      <c r="S89" s="252">
        <f t="shared" si="20"/>
        <v>1.7902848386594812</v>
      </c>
      <c r="T89" s="252">
        <f t="shared" si="20"/>
        <v>1.8564725388611478</v>
      </c>
      <c r="U89" s="252">
        <f t="shared" si="20"/>
        <v>2.0418293770916995</v>
      </c>
      <c r="V89" s="252">
        <f t="shared" si="20"/>
        <v>1.9976687526905201</v>
      </c>
      <c r="W89" s="252">
        <f t="shared" si="20"/>
        <v>1.6062565791229886</v>
      </c>
      <c r="X89" s="252">
        <f t="shared" si="20"/>
        <v>1.850169695636686</v>
      </c>
      <c r="Y89" s="252">
        <f t="shared" si="20"/>
        <v>2.1282995531350961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1.7218588541198636</v>
      </c>
      <c r="C90" s="291">
        <f t="shared" si="21"/>
        <v>1.5364226998182233</v>
      </c>
      <c r="D90" s="291">
        <f t="shared" si="21"/>
        <v>1.5902477009965756</v>
      </c>
      <c r="E90" s="291">
        <f t="shared" si="21"/>
        <v>1.5006305132050233</v>
      </c>
      <c r="F90" s="291">
        <f t="shared" si="21"/>
        <v>1.8510804710725495</v>
      </c>
      <c r="G90" s="291">
        <f t="shared" si="21"/>
        <v>2.2479548512346894</v>
      </c>
      <c r="H90" s="291">
        <f t="shared" si="21"/>
        <v>2.1098193460827863</v>
      </c>
      <c r="I90" s="291">
        <f t="shared" si="21"/>
        <v>2.241488659995964</v>
      </c>
      <c r="J90" s="291">
        <f t="shared" si="21"/>
        <v>1.9114842187806527</v>
      </c>
      <c r="K90" s="291">
        <f t="shared" si="21"/>
        <v>2.6003387772028868</v>
      </c>
      <c r="L90" s="291">
        <f t="shared" si="21"/>
        <v>2.5367625161483853</v>
      </c>
      <c r="M90" s="291">
        <f t="shared" si="21"/>
        <v>1.3815955864075473</v>
      </c>
      <c r="N90" s="291">
        <f t="shared" si="21"/>
        <v>1.6997067821594307</v>
      </c>
      <c r="O90" s="291">
        <f t="shared" si="21"/>
        <v>1.5517904406755481</v>
      </c>
      <c r="P90" s="291">
        <f t="shared" si="21"/>
        <v>1.5290603332843913</v>
      </c>
      <c r="Q90" s="291">
        <f t="shared" si="21"/>
        <v>1.2277542278368034</v>
      </c>
      <c r="R90" s="291">
        <f t="shared" si="21"/>
        <v>1.18411233553901</v>
      </c>
      <c r="S90" s="291">
        <f t="shared" si="21"/>
        <v>1.2636386989965107</v>
      </c>
      <c r="T90" s="291">
        <f t="shared" si="21"/>
        <v>1.281306991884873</v>
      </c>
      <c r="U90" s="291">
        <f t="shared" si="21"/>
        <v>1.4127430234305713</v>
      </c>
      <c r="V90" s="291">
        <f t="shared" si="21"/>
        <v>1.4247031477839716</v>
      </c>
      <c r="W90" s="291">
        <f t="shared" si="21"/>
        <v>1.1360367960759463</v>
      </c>
      <c r="X90" s="291">
        <f t="shared" si="21"/>
        <v>1.2996174763836053</v>
      </c>
      <c r="Y90" s="291">
        <f t="shared" si="21"/>
        <v>1.5571586810993059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0.77979777047650145</v>
      </c>
      <c r="C91" s="291">
        <f t="shared" si="22"/>
        <v>0.72795725796555577</v>
      </c>
      <c r="D91" s="291">
        <f t="shared" si="22"/>
        <v>0.72744373229889381</v>
      </c>
      <c r="E91" s="291">
        <f t="shared" si="22"/>
        <v>0.6531240695767998</v>
      </c>
      <c r="F91" s="291">
        <f t="shared" si="22"/>
        <v>0.43487950649573703</v>
      </c>
      <c r="G91" s="291">
        <f t="shared" si="22"/>
        <v>0.38951911221861862</v>
      </c>
      <c r="H91" s="291">
        <f t="shared" si="22"/>
        <v>0.36831596501638736</v>
      </c>
      <c r="I91" s="291">
        <f t="shared" si="22"/>
        <v>0.37481688932185525</v>
      </c>
      <c r="J91" s="291">
        <f t="shared" si="22"/>
        <v>0.39012935362955742</v>
      </c>
      <c r="K91" s="291">
        <f t="shared" si="22"/>
        <v>0.31661630908143207</v>
      </c>
      <c r="L91" s="291">
        <f t="shared" si="22"/>
        <v>0.35238329623725817</v>
      </c>
      <c r="M91" s="291">
        <f t="shared" si="22"/>
        <v>0.52525813564041146</v>
      </c>
      <c r="N91" s="291">
        <f t="shared" si="22"/>
        <v>0.52682306310205773</v>
      </c>
      <c r="O91" s="291">
        <f t="shared" si="22"/>
        <v>0.65536455788567927</v>
      </c>
      <c r="P91" s="291">
        <f t="shared" si="22"/>
        <v>0.61455321776813476</v>
      </c>
      <c r="Q91" s="291">
        <f t="shared" si="22"/>
        <v>0.54255165922110926</v>
      </c>
      <c r="R91" s="291">
        <f t="shared" si="22"/>
        <v>0.59858621199209017</v>
      </c>
      <c r="S91" s="291">
        <f t="shared" si="22"/>
        <v>0.52664613966297036</v>
      </c>
      <c r="T91" s="291">
        <f t="shared" si="22"/>
        <v>0.57516554697627487</v>
      </c>
      <c r="U91" s="291">
        <f t="shared" si="22"/>
        <v>0.62908635366112831</v>
      </c>
      <c r="V91" s="291">
        <f t="shared" si="22"/>
        <v>0.57296560490654858</v>
      </c>
      <c r="W91" s="291">
        <f t="shared" si="22"/>
        <v>0.47021978304704232</v>
      </c>
      <c r="X91" s="291">
        <f t="shared" si="22"/>
        <v>0.55055221925308073</v>
      </c>
      <c r="Y91" s="291">
        <f t="shared" si="22"/>
        <v>0.57114087203579045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0.61322986873072738</v>
      </c>
      <c r="C92" s="291">
        <f t="shared" si="23"/>
        <v>0.490729219118621</v>
      </c>
      <c r="D92" s="291">
        <f t="shared" si="23"/>
        <v>0.45082834139025263</v>
      </c>
      <c r="E92" s="291">
        <f t="shared" si="23"/>
        <v>0.22792234159777205</v>
      </c>
      <c r="F92" s="291">
        <f t="shared" si="23"/>
        <v>0.18451883310278863</v>
      </c>
      <c r="G92" s="291">
        <f t="shared" si="23"/>
        <v>0.24357526715874409</v>
      </c>
      <c r="H92" s="291">
        <f t="shared" si="23"/>
        <v>0.23587198771946469</v>
      </c>
      <c r="I92" s="291">
        <f t="shared" si="23"/>
        <v>0.25652343268244887</v>
      </c>
      <c r="J92" s="291">
        <f t="shared" si="23"/>
        <v>0.25645116890237657</v>
      </c>
      <c r="K92" s="291">
        <f t="shared" si="23"/>
        <v>0.23889435874511672</v>
      </c>
      <c r="L92" s="291">
        <f t="shared" si="23"/>
        <v>0.21856781970535322</v>
      </c>
      <c r="M92" s="291">
        <f t="shared" si="23"/>
        <v>0.3603298796232195</v>
      </c>
      <c r="N92" s="291">
        <f t="shared" si="23"/>
        <v>0.34803005253726776</v>
      </c>
      <c r="O92" s="291">
        <f t="shared" si="23"/>
        <v>0.51272054081940421</v>
      </c>
      <c r="P92" s="291">
        <f t="shared" si="23"/>
        <v>0.41322882314176784</v>
      </c>
      <c r="Q92" s="291">
        <f t="shared" si="23"/>
        <v>0.36612161056840653</v>
      </c>
      <c r="R92" s="291">
        <f t="shared" si="23"/>
        <v>0.34811941438780492</v>
      </c>
      <c r="S92" s="291">
        <f t="shared" si="23"/>
        <v>0.35091888136027649</v>
      </c>
      <c r="T92" s="291">
        <f t="shared" si="23"/>
        <v>0.38253801833020701</v>
      </c>
      <c r="U92" s="291">
        <f t="shared" si="23"/>
        <v>0.52121083550009539</v>
      </c>
      <c r="V92" s="291">
        <f t="shared" si="23"/>
        <v>0.4383450607429587</v>
      </c>
      <c r="W92" s="291">
        <f t="shared" si="23"/>
        <v>0.34282311547307953</v>
      </c>
      <c r="X92" s="291">
        <f t="shared" si="23"/>
        <v>0.63818878458443085</v>
      </c>
      <c r="Y92" s="291">
        <f t="shared" si="23"/>
        <v>0.81120511682202168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0.61172128107984947</v>
      </c>
      <c r="C93" s="253">
        <f t="shared" si="24"/>
        <v>0.62081036637221965</v>
      </c>
      <c r="D93" s="253">
        <f t="shared" si="24"/>
        <v>0.6210559107810899</v>
      </c>
      <c r="E93" s="253">
        <f t="shared" si="24"/>
        <v>0.63512966502335899</v>
      </c>
      <c r="F93" s="253">
        <f t="shared" si="24"/>
        <v>0.50216301875403524</v>
      </c>
      <c r="G93" s="253">
        <f t="shared" si="24"/>
        <v>0.38109484220271583</v>
      </c>
      <c r="H93" s="253">
        <f t="shared" si="24"/>
        <v>0.39121228257529611</v>
      </c>
      <c r="I93" s="253">
        <f t="shared" si="24"/>
        <v>0.40856437257421702</v>
      </c>
      <c r="J93" s="253">
        <f t="shared" si="24"/>
        <v>0.40764833953254354</v>
      </c>
      <c r="K93" s="253">
        <f t="shared" si="24"/>
        <v>0.29455336397266618</v>
      </c>
      <c r="L93" s="253">
        <f t="shared" si="24"/>
        <v>0.37238078595905355</v>
      </c>
      <c r="M93" s="253">
        <f t="shared" si="24"/>
        <v>0.39206322223512519</v>
      </c>
      <c r="N93" s="253">
        <f t="shared" si="24"/>
        <v>0.43076403646217803</v>
      </c>
      <c r="O93" s="253">
        <f t="shared" si="24"/>
        <v>0.41812067606530701</v>
      </c>
      <c r="P93" s="253">
        <f t="shared" si="24"/>
        <v>0.50568772266535811</v>
      </c>
      <c r="Q93" s="253">
        <f t="shared" si="24"/>
        <v>0.50709110581346306</v>
      </c>
      <c r="R93" s="253">
        <f t="shared" si="24"/>
        <v>0.55334906241486526</v>
      </c>
      <c r="S93" s="253">
        <f t="shared" si="24"/>
        <v>0.52344709165541459</v>
      </c>
      <c r="T93" s="253">
        <f t="shared" si="24"/>
        <v>0.53087830128747915</v>
      </c>
      <c r="U93" s="253">
        <f t="shared" si="24"/>
        <v>0.50077508332195919</v>
      </c>
      <c r="V93" s="253">
        <f t="shared" si="24"/>
        <v>0.50668252169593431</v>
      </c>
      <c r="W93" s="253">
        <f t="shared" si="24"/>
        <v>0.52602194468293995</v>
      </c>
      <c r="X93" s="253">
        <f t="shared" si="24"/>
        <v>0.2889432234206103</v>
      </c>
      <c r="Y93" s="253">
        <f t="shared" si="24"/>
        <v>0.24548203692425655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2.0248328203928185</v>
      </c>
      <c r="C95" s="252">
        <f t="shared" si="25"/>
        <v>1.8166656401553105</v>
      </c>
      <c r="D95" s="252">
        <f t="shared" si="25"/>
        <v>1.871346829642178</v>
      </c>
      <c r="E95" s="252">
        <f t="shared" si="25"/>
        <v>1.7576010581948478</v>
      </c>
      <c r="F95" s="252">
        <f t="shared" si="25"/>
        <v>2.0199784888701164</v>
      </c>
      <c r="G95" s="252">
        <f t="shared" si="25"/>
        <v>2.4018955944190914</v>
      </c>
      <c r="H95" s="252">
        <f t="shared" si="25"/>
        <v>2.2570698372961986</v>
      </c>
      <c r="I95" s="252">
        <f t="shared" si="25"/>
        <v>2.3930623220897522</v>
      </c>
      <c r="J95" s="252">
        <f t="shared" si="25"/>
        <v>2.0698957019291475</v>
      </c>
      <c r="K95" s="252">
        <f t="shared" si="25"/>
        <v>2.7296732324117499</v>
      </c>
      <c r="L95" s="252">
        <f t="shared" si="25"/>
        <v>2.6783526936039399</v>
      </c>
      <c r="M95" s="252">
        <f t="shared" si="25"/>
        <v>1.596799066070387</v>
      </c>
      <c r="N95" s="252">
        <f t="shared" si="25"/>
        <v>1.9188239352808418</v>
      </c>
      <c r="O95" s="252">
        <f t="shared" si="25"/>
        <v>1.8222856881643408</v>
      </c>
      <c r="P95" s="252">
        <f t="shared" si="25"/>
        <v>1.7812878951426954</v>
      </c>
      <c r="Q95" s="252">
        <f t="shared" si="25"/>
        <v>1.4594191943356352</v>
      </c>
      <c r="R95" s="252">
        <f t="shared" si="25"/>
        <v>1.4445128355423531</v>
      </c>
      <c r="S95" s="252">
        <f t="shared" si="25"/>
        <v>1.4966001446939841</v>
      </c>
      <c r="T95" s="252">
        <f t="shared" si="25"/>
        <v>1.5365500269200496</v>
      </c>
      <c r="U95" s="252">
        <f t="shared" si="25"/>
        <v>1.6934435510891381</v>
      </c>
      <c r="V95" s="252">
        <f t="shared" si="25"/>
        <v>1.680015755545134</v>
      </c>
      <c r="W95" s="252">
        <f t="shared" si="25"/>
        <v>1.3547637172431961</v>
      </c>
      <c r="X95" s="252">
        <f t="shared" si="25"/>
        <v>1.5568987051150196</v>
      </c>
      <c r="Y95" s="252">
        <f t="shared" si="25"/>
        <v>1.8226130574933614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1.7218588541198636</v>
      </c>
      <c r="C96" s="291">
        <f>IF(CHI_ued!C$16=0,"",CHI_ued!C$16/C$10)</f>
        <v>1.5364226998182233</v>
      </c>
      <c r="D96" s="291">
        <f>IF(CHI_ued!D$16=0,"",CHI_ued!D$16/D$10)</f>
        <v>1.5902477009965756</v>
      </c>
      <c r="E96" s="291">
        <f>IF(CHI_ued!E$16=0,"",CHI_ued!E$16/E$10)</f>
        <v>1.5006305132050233</v>
      </c>
      <c r="F96" s="291">
        <f>IF(CHI_ued!F$16=0,"",CHI_ued!F$16/F$10)</f>
        <v>1.8510804710725495</v>
      </c>
      <c r="G96" s="291">
        <f>IF(CHI_ued!G$16=0,"",CHI_ued!G$16/G$10)</f>
        <v>2.2479548512346894</v>
      </c>
      <c r="H96" s="291">
        <f>IF(CHI_ued!H$16=0,"",CHI_ued!H$16/H$10)</f>
        <v>2.1098193460827863</v>
      </c>
      <c r="I96" s="291">
        <f>IF(CHI_ued!I$16=0,"",CHI_ued!I$16/I$10)</f>
        <v>2.241488659995964</v>
      </c>
      <c r="J96" s="291">
        <f>IF(CHI_ued!J$16=0,"",CHI_ued!J$16/J$10)</f>
        <v>1.9114842187806527</v>
      </c>
      <c r="K96" s="291">
        <f>IF(CHI_ued!K$16=0,"",CHI_ued!K$16/K$10)</f>
        <v>2.6003387772028868</v>
      </c>
      <c r="L96" s="291">
        <f>IF(CHI_ued!L$16=0,"",CHI_ued!L$16/L$10)</f>
        <v>2.5367625161483853</v>
      </c>
      <c r="M96" s="291">
        <f>IF(CHI_ued!M$16=0,"",CHI_ued!M$16/M$10)</f>
        <v>1.3815955864075473</v>
      </c>
      <c r="N96" s="291">
        <f>IF(CHI_ued!N$16=0,"",CHI_ued!N$16/N$10)</f>
        <v>1.6997067821594307</v>
      </c>
      <c r="O96" s="291">
        <f>IF(CHI_ued!O$16=0,"",CHI_ued!O$16/O$10)</f>
        <v>1.5517904406755481</v>
      </c>
      <c r="P96" s="291">
        <f>IF(CHI_ued!P$16=0,"",CHI_ued!P$16/P$10)</f>
        <v>1.5290603332843913</v>
      </c>
      <c r="Q96" s="291">
        <f>IF(CHI_ued!Q$16=0,"",CHI_ued!Q$16/Q$10)</f>
        <v>1.2277542278368034</v>
      </c>
      <c r="R96" s="291">
        <f>IF(CHI_ued!R$16=0,"",CHI_ued!R$16/R$10)</f>
        <v>1.18411233553901</v>
      </c>
      <c r="S96" s="291">
        <f>IF(CHI_ued!S$16=0,"",CHI_ued!S$16/S$10)</f>
        <v>1.2636386989965107</v>
      </c>
      <c r="T96" s="291">
        <f>IF(CHI_ued!T$16=0,"",CHI_ued!T$16/T$10)</f>
        <v>1.281306991884873</v>
      </c>
      <c r="U96" s="291">
        <f>IF(CHI_ued!U$16=0,"",CHI_ued!U$16/U$10)</f>
        <v>1.4127430234305713</v>
      </c>
      <c r="V96" s="291">
        <f>IF(CHI_ued!V$16=0,"",CHI_ued!V$16/V$10)</f>
        <v>1.4247031477839716</v>
      </c>
      <c r="W96" s="291">
        <f>IF(CHI_ued!W$16=0,"",CHI_ued!W$16/W$10)</f>
        <v>1.1360367960759463</v>
      </c>
      <c r="X96" s="291">
        <f>IF(CHI_ued!X$16=0,"",CHI_ued!X$16/X$10)</f>
        <v>1.2996174763836053</v>
      </c>
      <c r="Y96" s="291">
        <f>IF(CHI_ued!Y$16=0,"",CHI_ued!Y$16/Y$10)</f>
        <v>1.5571586810993059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0.30297396627295486</v>
      </c>
      <c r="C97" s="291">
        <f>IF((CHI_ued!C$5-CHI_ued!C$16)=0,"",(CHI_ued!C$5-CHI_ued!C$16)/C$10)</f>
        <v>0.28024294033708708</v>
      </c>
      <c r="D97" s="291">
        <f>IF((CHI_ued!D$5-CHI_ued!D$16)=0,"",(CHI_ued!D$5-CHI_ued!D$16)/D$10)</f>
        <v>0.28109912864560227</v>
      </c>
      <c r="E97" s="291">
        <f>IF((CHI_ued!E$5-CHI_ued!E$16)=0,"",(CHI_ued!E$5-CHI_ued!E$16)/E$10)</f>
        <v>0.25697054498982458</v>
      </c>
      <c r="F97" s="291">
        <f>IF((CHI_ued!F$5-CHI_ued!F$16)=0,"",(CHI_ued!F$5-CHI_ued!F$16)/F$10)</f>
        <v>0.16889801779756691</v>
      </c>
      <c r="G97" s="291">
        <f>IF((CHI_ued!G$5-CHI_ued!G$16)=0,"",(CHI_ued!G$5-CHI_ued!G$16)/G$10)</f>
        <v>0.15394074318440196</v>
      </c>
      <c r="H97" s="291">
        <f>IF((CHI_ued!H$5-CHI_ued!H$16)=0,"",(CHI_ued!H$5-CHI_ued!H$16)/H$10)</f>
        <v>0.14725049121341222</v>
      </c>
      <c r="I97" s="291">
        <f>IF((CHI_ued!I$5-CHI_ued!I$16)=0,"",(CHI_ued!I$5-CHI_ued!I$16)/I$10)</f>
        <v>0.1515736620937882</v>
      </c>
      <c r="J97" s="291">
        <f>IF((CHI_ued!J$5-CHI_ued!J$16)=0,"",(CHI_ued!J$5-CHI_ued!J$16)/J$10)</f>
        <v>0.15841148314849487</v>
      </c>
      <c r="K97" s="291">
        <f>IF((CHI_ued!K$5-CHI_ued!K$16)=0,"",(CHI_ued!K$5-CHI_ued!K$16)/K$10)</f>
        <v>0.12933445520886311</v>
      </c>
      <c r="L97" s="291">
        <f>IF((CHI_ued!L$5-CHI_ued!L$16)=0,"",(CHI_ued!L$5-CHI_ued!L$16)/L$10)</f>
        <v>0.14159017745555472</v>
      </c>
      <c r="M97" s="291">
        <f>IF((CHI_ued!M$5-CHI_ued!M$16)=0,"",(CHI_ued!M$5-CHI_ued!M$16)/M$10)</f>
        <v>0.21520347966283962</v>
      </c>
      <c r="N97" s="291">
        <f>IF((CHI_ued!N$5-CHI_ued!N$16)=0,"",(CHI_ued!N$5-CHI_ued!N$16)/N$10)</f>
        <v>0.219117153121411</v>
      </c>
      <c r="O97" s="291">
        <f>IF((CHI_ued!O$5-CHI_ued!O$16)=0,"",(CHI_ued!O$5-CHI_ued!O$16)/O$10)</f>
        <v>0.27049524748879272</v>
      </c>
      <c r="P97" s="291">
        <f>IF((CHI_ued!P$5-CHI_ued!P$16)=0,"",(CHI_ued!P$5-CHI_ued!P$16)/P$10)</f>
        <v>0.25222756185830408</v>
      </c>
      <c r="Q97" s="291">
        <f>IF((CHI_ued!Q$5-CHI_ued!Q$16)=0,"",(CHI_ued!Q$5-CHI_ued!Q$16)/Q$10)</f>
        <v>0.23166496649883181</v>
      </c>
      <c r="R97" s="291">
        <f>IF((CHI_ued!R$5-CHI_ued!R$16)=0,"",(CHI_ued!R$5-CHI_ued!R$16)/R$10)</f>
        <v>0.26040050000334308</v>
      </c>
      <c r="S97" s="291">
        <f>IF((CHI_ued!S$5-CHI_ued!S$16)=0,"",(CHI_ued!S$5-CHI_ued!S$16)/S$10)</f>
        <v>0.23296144569747343</v>
      </c>
      <c r="T97" s="291">
        <f>IF((CHI_ued!T$5-CHI_ued!T$16)=0,"",(CHI_ued!T$5-CHI_ued!T$16)/T$10)</f>
        <v>0.2552430350351767</v>
      </c>
      <c r="U97" s="291">
        <f>IF((CHI_ued!U$5-CHI_ued!U$16)=0,"",(CHI_ued!U$5-CHI_ued!U$16)/U$10)</f>
        <v>0.28070052765856668</v>
      </c>
      <c r="V97" s="291">
        <f>IF((CHI_ued!V$5-CHI_ued!V$16)=0,"",(CHI_ued!V$5-CHI_ued!V$16)/V$10)</f>
        <v>0.25531260776116238</v>
      </c>
      <c r="W97" s="291">
        <f>IF((CHI_ued!W$5-CHI_ued!W$16)=0,"",(CHI_ued!W$5-CHI_ued!W$16)/W$10)</f>
        <v>0.21872692116724973</v>
      </c>
      <c r="X97" s="291">
        <f>IF((CHI_ued!X$5-CHI_ued!X$16)=0,"",(CHI_ued!X$5-CHI_ued!X$16)/X$10)</f>
        <v>0.25728122873141429</v>
      </c>
      <c r="Y97" s="291">
        <f>IF((CHI_ued!Y$5-CHI_ued!Y$16)=0,"",(CHI_ued!Y$5-CHI_ued!Y$16)/Y$10)</f>
        <v>0.26545437639405556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0.34792651569806732</v>
      </c>
      <c r="C98" s="291">
        <f>IF(CHI_ued!C$61=0,"",CHI_ued!C$61/C$11)</f>
        <v>0.27669064050813857</v>
      </c>
      <c r="D98" s="291">
        <f>IF(CHI_ued!D$61=0,"",CHI_ued!D$61/D$11)</f>
        <v>0.25505111908995332</v>
      </c>
      <c r="E98" s="291">
        <f>IF(CHI_ued!E$61=0,"",CHI_ued!E$61/E$11)</f>
        <v>0.13152661242681599</v>
      </c>
      <c r="F98" s="291">
        <f>IF(CHI_ued!F$61=0,"",CHI_ued!F$61/F$11)</f>
        <v>0.1056913213601198</v>
      </c>
      <c r="G98" s="291">
        <f>IF(CHI_ued!G$61=0,"",CHI_ued!G$61/G$11)</f>
        <v>0.14196645087930007</v>
      </c>
      <c r="H98" s="291">
        <f>IF(CHI_ued!H$61=0,"",CHI_ued!H$61/H$11)</f>
        <v>0.13942531849719128</v>
      </c>
      <c r="I98" s="291">
        <f>IF(CHI_ued!I$61=0,"",CHI_ued!I$61/I$11)</f>
        <v>0.15275361319365141</v>
      </c>
      <c r="J98" s="291">
        <f>IF(CHI_ued!J$61=0,"",CHI_ued!J$61/J$11)</f>
        <v>0.15321704462524405</v>
      </c>
      <c r="K98" s="291">
        <f>IF(CHI_ued!K$61=0,"",CHI_ued!K$61/K$11)</f>
        <v>0.14421470432428887</v>
      </c>
      <c r="L98" s="291">
        <f>IF(CHI_ued!L$61=0,"",CHI_ued!L$61/L$11)</f>
        <v>0.12965298377343276</v>
      </c>
      <c r="M98" s="291">
        <f>IF(CHI_ued!M$61=0,"",CHI_ued!M$61/M$11)</f>
        <v>0.20918760824296087</v>
      </c>
      <c r="N98" s="291">
        <f>IF(CHI_ued!N$61=0,"",CHI_ued!N$61/N$11)</f>
        <v>0.20463404561335419</v>
      </c>
      <c r="O98" s="291">
        <f>IF(CHI_ued!O$61=0,"",CHI_ued!O$61/O$11)</f>
        <v>0.30040343880477061</v>
      </c>
      <c r="P98" s="291">
        <f>IF(CHI_ued!P$61=0,"",CHI_ued!P$61/P$11)</f>
        <v>0.24103738673932457</v>
      </c>
      <c r="Q98" s="291">
        <f>IF(CHI_ued!Q$61=0,"",CHI_ued!Q$61/Q$11)</f>
        <v>0.21333204030965575</v>
      </c>
      <c r="R98" s="291">
        <f>IF(CHI_ued!R$61=0,"",CHI_ued!R$61/R$11)</f>
        <v>0.20412733513776651</v>
      </c>
      <c r="S98" s="291">
        <f>IF(CHI_ued!S$61=0,"",CHI_ued!S$61/S$11)</f>
        <v>0.20609819716149355</v>
      </c>
      <c r="T98" s="291">
        <f>IF(CHI_ued!T$61=0,"",CHI_ued!T$61/T$11)</f>
        <v>0.22501439778786936</v>
      </c>
      <c r="U98" s="291">
        <f>IF(CHI_ued!U$61=0,"",CHI_ued!U$61/U$11)</f>
        <v>0.30826788336605176</v>
      </c>
      <c r="V98" s="291">
        <f>IF(CHI_ued!V$61=0,"",CHI_ued!V$61/V$11)</f>
        <v>0.25845871323667091</v>
      </c>
      <c r="W98" s="291">
        <f>IF(CHI_ued!W$61=0,"",CHI_ued!W$61/W$11)</f>
        <v>0.20258275841821707</v>
      </c>
      <c r="X98" s="291">
        <f>IF(CHI_ued!X$61=0,"",CHI_ued!X$61/X$11)</f>
        <v>0.37860621212053303</v>
      </c>
      <c r="Y98" s="291">
        <f>IF(CHI_ued!Y$61=0,"",CHI_ued!Y$61/Y$11)</f>
        <v>0.47873630189488142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0.25215411041319707</v>
      </c>
      <c r="C99" s="253">
        <f>IF(CHI_ued!C$110=0,"",CHI_ued!C$110/C$12)</f>
        <v>0.25592477622924603</v>
      </c>
      <c r="D99" s="253">
        <f>IF(CHI_ued!D$110=0,"",CHI_ued!D$110/D$12)</f>
        <v>0.25889866474123185</v>
      </c>
      <c r="E99" s="253">
        <f>IF(CHI_ued!E$110=0,"",CHI_ued!E$110/E$12)</f>
        <v>0.26504240693271974</v>
      </c>
      <c r="F99" s="253">
        <f>IF(CHI_ued!F$110=0,"",CHI_ued!F$110/F$12)</f>
        <v>0.2126453473701152</v>
      </c>
      <c r="G99" s="253">
        <f>IF(CHI_ued!G$110=0,"",CHI_ued!G$110/G$12)</f>
        <v>0.16174979940037001</v>
      </c>
      <c r="H99" s="253">
        <f>IF(CHI_ued!H$110=0,"",CHI_ued!H$110/H$12)</f>
        <v>0.16785386938232161</v>
      </c>
      <c r="I99" s="253">
        <f>IF(CHI_ued!I$110=0,"",CHI_ued!I$110/I$12)</f>
        <v>0.17447117185191996</v>
      </c>
      <c r="J99" s="253">
        <f>IF(CHI_ued!J$110=0,"",CHI_ued!J$110/J$12)</f>
        <v>0.17598959657327845</v>
      </c>
      <c r="K99" s="253">
        <f>IF(CHI_ued!K$110=0,"",CHI_ued!K$110/K$12)</f>
        <v>0.13266965697978531</v>
      </c>
      <c r="L99" s="253">
        <f>IF(CHI_ued!L$110=0,"",CHI_ued!L$110/L$12)</f>
        <v>0.16560847781927787</v>
      </c>
      <c r="M99" s="253">
        <f>IF(CHI_ued!M$110=0,"",CHI_ued!M$110/M$12)</f>
        <v>0.16383013679033448</v>
      </c>
      <c r="N99" s="253">
        <f>IF(CHI_ued!N$110=0,"",CHI_ued!N$110/N$12)</f>
        <v>0.18548869198383833</v>
      </c>
      <c r="O99" s="253">
        <f>IF(CHI_ued!O$110=0,"",CHI_ued!O$110/O$12)</f>
        <v>0.17669591121736777</v>
      </c>
      <c r="P99" s="253">
        <f>IF(CHI_ued!P$110=0,"",CHI_ued!P$110/P$12)</f>
        <v>0.2137674336186243</v>
      </c>
      <c r="Q99" s="253">
        <f>IF(CHI_ued!Q$110=0,"",CHI_ued!Q$110/Q$12)</f>
        <v>0.21351442967319328</v>
      </c>
      <c r="R99" s="253">
        <f>IF(CHI_ued!R$110=0,"",CHI_ued!R$110/R$12)</f>
        <v>0.23413953077324315</v>
      </c>
      <c r="S99" s="253">
        <f>IF(CHI_ued!S$110=0,"",CHI_ued!S$110/S$12)</f>
        <v>0.22099553467786787</v>
      </c>
      <c r="T99" s="253">
        <f>IF(CHI_ued!T$110=0,"",CHI_ued!T$110/T$12)</f>
        <v>0.223315222205165</v>
      </c>
      <c r="U99" s="253">
        <f>IF(CHI_ued!U$110=0,"",CHI_ued!U$110/U$12)</f>
        <v>0.21203433915708098</v>
      </c>
      <c r="V99" s="253">
        <f>IF(CHI_ued!V$110=0,"",CHI_ued!V$110/V$12)</f>
        <v>0.21426963995670908</v>
      </c>
      <c r="W99" s="253">
        <f>IF(CHI_ued!W$110=0,"",CHI_ued!W$110/W$12)</f>
        <v>0.22328543506519105</v>
      </c>
      <c r="X99" s="253">
        <f>IF(CHI_ued!X$110=0,"",CHI_ued!X$110/X$12)</f>
        <v>0.12200387359395143</v>
      </c>
      <c r="Y99" s="253">
        <f>IF(CHI_ued!Y$110=0,"",CHI_ued!Y$110/Y$12)</f>
        <v>0.10469678934254943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3.0310589111593909</v>
      </c>
      <c r="C100" s="313">
        <f t="shared" si="26"/>
        <v>2.9760923028434823</v>
      </c>
      <c r="D100" s="313">
        <f t="shared" si="26"/>
        <v>2.7952506470200618</v>
      </c>
      <c r="E100" s="313">
        <f t="shared" si="26"/>
        <v>3.1694675369898793</v>
      </c>
      <c r="F100" s="313">
        <f t="shared" si="26"/>
        <v>4.2197340167461102</v>
      </c>
      <c r="G100" s="313">
        <f t="shared" si="26"/>
        <v>4.7761250667077491</v>
      </c>
      <c r="H100" s="313">
        <f t="shared" si="26"/>
        <v>4.4258453266612037</v>
      </c>
      <c r="I100" s="313">
        <f t="shared" si="26"/>
        <v>4.5263039359178201</v>
      </c>
      <c r="J100" s="313">
        <f t="shared" si="26"/>
        <v>4.1481289302729163</v>
      </c>
      <c r="K100" s="313">
        <f t="shared" si="26"/>
        <v>4.6810703371025397</v>
      </c>
      <c r="L100" s="313">
        <f t="shared" si="26"/>
        <v>5.0729005644655949</v>
      </c>
      <c r="M100" s="313">
        <f t="shared" si="26"/>
        <v>4.5297778895210259</v>
      </c>
      <c r="N100" s="313">
        <f t="shared" si="26"/>
        <v>3.9446326529243305</v>
      </c>
      <c r="O100" s="313">
        <f t="shared" si="26"/>
        <v>3.4431923784434644</v>
      </c>
      <c r="P100" s="313">
        <f t="shared" si="26"/>
        <v>3.6491889914647193</v>
      </c>
      <c r="Q100" s="313">
        <f t="shared" si="26"/>
        <v>3.586745046840432</v>
      </c>
      <c r="R100" s="313">
        <f t="shared" si="26"/>
        <v>3.5115266783552741</v>
      </c>
      <c r="S100" s="313">
        <f t="shared" si="26"/>
        <v>3.6433036785491044</v>
      </c>
      <c r="T100" s="313">
        <f t="shared" si="26"/>
        <v>3.6516805834011317</v>
      </c>
      <c r="U100" s="313">
        <f t="shared" si="26"/>
        <v>3.4809844503283633</v>
      </c>
      <c r="V100" s="313">
        <f t="shared" si="26"/>
        <v>3.6485696665916039</v>
      </c>
      <c r="W100" s="313">
        <f t="shared" si="26"/>
        <v>3.5376591450728494</v>
      </c>
      <c r="X100" s="313">
        <f t="shared" si="26"/>
        <v>3.0542964691362404</v>
      </c>
      <c r="Y100" s="313">
        <f t="shared" si="26"/>
        <v>3.4597873906278105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3.7493536813370354</v>
      </c>
      <c r="C101" s="255">
        <f t="shared" si="27"/>
        <v>3.9626773304031575</v>
      </c>
      <c r="D101" s="255">
        <f t="shared" si="27"/>
        <v>3.4332017959882424</v>
      </c>
      <c r="E101" s="255">
        <f t="shared" si="27"/>
        <v>3.8952955895501127</v>
      </c>
      <c r="F101" s="255">
        <f t="shared" si="27"/>
        <v>6.4575625530304128</v>
      </c>
      <c r="G101" s="255">
        <f t="shared" si="27"/>
        <v>7.9869714649298347</v>
      </c>
      <c r="H101" s="255">
        <f t="shared" si="27"/>
        <v>7.8341206811585815</v>
      </c>
      <c r="I101" s="255">
        <f t="shared" si="27"/>
        <v>8.1782149818955503</v>
      </c>
      <c r="J101" s="255">
        <f t="shared" si="27"/>
        <v>6.6991110519575328</v>
      </c>
      <c r="K101" s="255">
        <f t="shared" si="27"/>
        <v>10.6573292207549</v>
      </c>
      <c r="L101" s="255">
        <f t="shared" si="27"/>
        <v>9.8871921883828975</v>
      </c>
      <c r="M101" s="255">
        <f t="shared" si="27"/>
        <v>5.6993207813914148</v>
      </c>
      <c r="N101" s="255">
        <f t="shared" si="27"/>
        <v>5.9373089216621633</v>
      </c>
      <c r="O101" s="255">
        <f t="shared" si="27"/>
        <v>4.9554150890664745</v>
      </c>
      <c r="P101" s="255">
        <f t="shared" si="27"/>
        <v>4.9571745765240722</v>
      </c>
      <c r="Q101" s="255">
        <f t="shared" si="27"/>
        <v>4.4875931038262937</v>
      </c>
      <c r="R101" s="255">
        <f t="shared" si="27"/>
        <v>4.030769630251938</v>
      </c>
      <c r="S101" s="255">
        <f t="shared" si="27"/>
        <v>4.4064357199659554</v>
      </c>
      <c r="T101" s="255">
        <f t="shared" si="27"/>
        <v>4.2033294461479658</v>
      </c>
      <c r="U101" s="255">
        <f t="shared" si="27"/>
        <v>4.1633836927679146</v>
      </c>
      <c r="V101" s="255">
        <f t="shared" si="27"/>
        <v>4.6356110465055469</v>
      </c>
      <c r="W101" s="255">
        <f t="shared" si="27"/>
        <v>4.2877077370437915</v>
      </c>
      <c r="X101" s="255">
        <f t="shared" si="27"/>
        <v>3.9661100883559426</v>
      </c>
      <c r="Y101" s="255">
        <f t="shared" si="27"/>
        <v>4.5136614635003562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0.81664647065639262</v>
      </c>
      <c r="C102" s="293">
        <f t="shared" si="28"/>
        <v>0.82010628824432708</v>
      </c>
      <c r="D102" s="293">
        <f t="shared" si="28"/>
        <v>0.73470420809569936</v>
      </c>
      <c r="E102" s="293">
        <f t="shared" si="28"/>
        <v>0.77343815290663731</v>
      </c>
      <c r="F102" s="293">
        <f t="shared" si="28"/>
        <v>0.73926878910403715</v>
      </c>
      <c r="G102" s="293">
        <f t="shared" si="28"/>
        <v>0.91029981115118119</v>
      </c>
      <c r="H102" s="293">
        <f t="shared" si="28"/>
        <v>0.85076239443582324</v>
      </c>
      <c r="I102" s="293">
        <f t="shared" si="28"/>
        <v>0.90768570889801237</v>
      </c>
      <c r="J102" s="293">
        <f t="shared" si="28"/>
        <v>0.81008224821090014</v>
      </c>
      <c r="K102" s="293">
        <f t="shared" si="28"/>
        <v>0.60109215073562428</v>
      </c>
      <c r="L102" s="293">
        <f t="shared" si="28"/>
        <v>0.70885152016654773</v>
      </c>
      <c r="M102" s="293">
        <f t="shared" si="28"/>
        <v>1.681158809579633</v>
      </c>
      <c r="N102" s="293">
        <f t="shared" si="28"/>
        <v>1.387797321003279</v>
      </c>
      <c r="O102" s="293">
        <f t="shared" si="28"/>
        <v>1.4734998672517403</v>
      </c>
      <c r="P102" s="293">
        <f t="shared" si="28"/>
        <v>1.431595656849753</v>
      </c>
      <c r="Q102" s="293">
        <f t="shared" si="28"/>
        <v>1.4902796833385696</v>
      </c>
      <c r="R102" s="293">
        <f t="shared" si="28"/>
        <v>1.4277760665801138</v>
      </c>
      <c r="S102" s="293">
        <f t="shared" si="28"/>
        <v>1.4938281209060107</v>
      </c>
      <c r="T102" s="293">
        <f t="shared" si="28"/>
        <v>1.5465999446894894</v>
      </c>
      <c r="U102" s="293">
        <f t="shared" si="28"/>
        <v>1.4425430136897639</v>
      </c>
      <c r="V102" s="293">
        <f t="shared" si="28"/>
        <v>1.4944046169626479</v>
      </c>
      <c r="W102" s="293">
        <f t="shared" si="28"/>
        <v>1.4558948594966636</v>
      </c>
      <c r="X102" s="293">
        <f t="shared" si="28"/>
        <v>1.3422423196807471</v>
      </c>
      <c r="Y102" s="293">
        <f t="shared" si="28"/>
        <v>1.3874201125154084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1.0007449082400119</v>
      </c>
      <c r="C103" s="256">
        <f t="shared" si="29"/>
        <v>1.0004046279689913</v>
      </c>
      <c r="D103" s="256">
        <f t="shared" si="29"/>
        <v>0.90156425697463149</v>
      </c>
      <c r="E103" s="256">
        <f t="shared" si="29"/>
        <v>0.95679332909024573</v>
      </c>
      <c r="F103" s="256">
        <f t="shared" si="29"/>
        <v>0.90588620591747693</v>
      </c>
      <c r="G103" s="256">
        <f t="shared" si="29"/>
        <v>1.1063531382204275</v>
      </c>
      <c r="H103" s="256">
        <f t="shared" si="29"/>
        <v>1.032337721674301</v>
      </c>
      <c r="I103" s="256">
        <f t="shared" si="29"/>
        <v>1.0970547056785667</v>
      </c>
      <c r="J103" s="256">
        <f t="shared" si="29"/>
        <v>0.98046024807577692</v>
      </c>
      <c r="K103" s="256">
        <f t="shared" si="29"/>
        <v>0.74089130912471213</v>
      </c>
      <c r="L103" s="256">
        <f t="shared" si="29"/>
        <v>0.86789045897584183</v>
      </c>
      <c r="M103" s="256">
        <f t="shared" si="29"/>
        <v>1.83953391643053</v>
      </c>
      <c r="N103" s="256">
        <f t="shared" si="29"/>
        <v>1.5151860984599101</v>
      </c>
      <c r="O103" s="256">
        <f t="shared" si="29"/>
        <v>1.6450724689587086</v>
      </c>
      <c r="P103" s="256">
        <f t="shared" si="29"/>
        <v>1.607669863783217</v>
      </c>
      <c r="Q103" s="256">
        <f t="shared" si="29"/>
        <v>1.6506379670201554</v>
      </c>
      <c r="R103" s="256">
        <f t="shared" si="29"/>
        <v>1.5845992454908508</v>
      </c>
      <c r="S103" s="256">
        <f t="shared" si="29"/>
        <v>1.661503731645473</v>
      </c>
      <c r="T103" s="256">
        <f t="shared" si="29"/>
        <v>1.6962906307973813</v>
      </c>
      <c r="U103" s="256">
        <f t="shared" si="29"/>
        <v>1.5902665558478151</v>
      </c>
      <c r="V103" s="256">
        <f t="shared" si="29"/>
        <v>1.6384770013633769</v>
      </c>
      <c r="W103" s="256">
        <f t="shared" si="29"/>
        <v>1.5934691434720907</v>
      </c>
      <c r="X103" s="256">
        <f t="shared" si="29"/>
        <v>1.3503381848468816</v>
      </c>
      <c r="Y103" s="256">
        <f t="shared" si="29"/>
        <v>1.3938205353257818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HU: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1987.5930375482826</v>
      </c>
      <c r="C5" s="223">
        <f t="shared" si="0"/>
        <v>1706.6799265418636</v>
      </c>
      <c r="D5" s="223">
        <f t="shared" si="0"/>
        <v>1841.8723263658196</v>
      </c>
      <c r="E5" s="223">
        <f t="shared" si="0"/>
        <v>1623.47471876797</v>
      </c>
      <c r="F5" s="223">
        <f t="shared" si="0"/>
        <v>1590.0245607519025</v>
      </c>
      <c r="G5" s="223">
        <f t="shared" si="0"/>
        <v>2143.8226823645305</v>
      </c>
      <c r="H5" s="223">
        <f t="shared" si="0"/>
        <v>2119.9503541471809</v>
      </c>
      <c r="I5" s="223">
        <f t="shared" si="0"/>
        <v>2286.0345761068866</v>
      </c>
      <c r="J5" s="223">
        <f t="shared" si="0"/>
        <v>2073.4590806142487</v>
      </c>
      <c r="K5" s="223">
        <f t="shared" si="0"/>
        <v>1826.7792050796972</v>
      </c>
      <c r="L5" s="223">
        <f t="shared" si="0"/>
        <v>1968.3230423163104</v>
      </c>
      <c r="M5" s="223">
        <f t="shared" si="0"/>
        <v>2105.8756874224232</v>
      </c>
      <c r="N5" s="223">
        <f t="shared" si="0"/>
        <v>1933.8460557950773</v>
      </c>
      <c r="O5" s="223">
        <f t="shared" si="0"/>
        <v>1971.7864463275992</v>
      </c>
      <c r="P5" s="223">
        <f t="shared" si="0"/>
        <v>2262.8172053916169</v>
      </c>
      <c r="Q5" s="223">
        <f t="shared" si="0"/>
        <v>2472.3165885473049</v>
      </c>
      <c r="R5" s="223">
        <f t="shared" si="0"/>
        <v>2554.9727073960762</v>
      </c>
      <c r="S5" s="223">
        <f t="shared" si="0"/>
        <v>2863.7992836255735</v>
      </c>
      <c r="T5" s="223">
        <f t="shared" si="0"/>
        <v>2894.0892639290869</v>
      </c>
      <c r="U5" s="223">
        <f t="shared" si="0"/>
        <v>2719.7471821685772</v>
      </c>
      <c r="V5" s="223">
        <f t="shared" si="0"/>
        <v>2736.190795280304</v>
      </c>
      <c r="W5" s="223">
        <f t="shared" si="0"/>
        <v>3012.935956403107</v>
      </c>
      <c r="X5" s="223">
        <f t="shared" si="0"/>
        <v>2292.4245516319825</v>
      </c>
      <c r="Y5" s="223">
        <f t="shared" si="0"/>
        <v>2587.489124673019</v>
      </c>
      <c r="DA5" s="89"/>
    </row>
    <row r="6" spans="1:105" ht="12" customHeight="1" x14ac:dyDescent="0.25">
      <c r="A6" s="55" t="s">
        <v>91</v>
      </c>
      <c r="B6" s="259">
        <v>4.3764575964658166</v>
      </c>
      <c r="C6" s="259">
        <v>4.2906072706016003</v>
      </c>
      <c r="D6" s="259">
        <v>4.7031801281331926</v>
      </c>
      <c r="E6" s="259">
        <v>3.1579750715587802</v>
      </c>
      <c r="F6" s="259">
        <v>2.3770204100391799</v>
      </c>
      <c r="G6" s="259">
        <v>2.092338070825841</v>
      </c>
      <c r="H6" s="259">
        <v>2.0882230194172058</v>
      </c>
      <c r="I6" s="259">
        <v>2.023781560541611</v>
      </c>
      <c r="J6" s="259">
        <v>2.287377084098956</v>
      </c>
      <c r="K6" s="259">
        <v>1.406957014196706</v>
      </c>
      <c r="L6" s="259">
        <v>1.86870567309252</v>
      </c>
      <c r="M6" s="259">
        <v>2.748393450477594</v>
      </c>
      <c r="N6" s="259">
        <v>2.5164525810078571</v>
      </c>
      <c r="O6" s="259">
        <v>2.9945429979747318</v>
      </c>
      <c r="P6" s="259">
        <v>3.618510676035096</v>
      </c>
      <c r="Q6" s="259">
        <v>4.097597895233176</v>
      </c>
      <c r="R6" s="259">
        <v>4.6021368636474858</v>
      </c>
      <c r="S6" s="259">
        <v>4.0538341052866604</v>
      </c>
      <c r="T6" s="259">
        <v>3.9434444357505058</v>
      </c>
      <c r="U6" s="259">
        <v>3.7996307798898088</v>
      </c>
      <c r="V6" s="259">
        <v>3.532706426151361</v>
      </c>
      <c r="W6" s="259">
        <v>4.0944685064382744</v>
      </c>
      <c r="X6" s="259">
        <v>3.307009525369931</v>
      </c>
      <c r="Y6" s="259">
        <v>3.5215571314109071</v>
      </c>
      <c r="DA6" s="67" t="s">
        <v>987</v>
      </c>
    </row>
    <row r="7" spans="1:105" ht="12" customHeight="1" x14ac:dyDescent="0.25">
      <c r="A7" s="173" t="s">
        <v>92</v>
      </c>
      <c r="B7" s="224">
        <v>34.627842825126812</v>
      </c>
      <c r="C7" s="224">
        <v>33.948569343095883</v>
      </c>
      <c r="D7" s="224">
        <v>37.212969317187778</v>
      </c>
      <c r="E7" s="224">
        <v>24.986844271475189</v>
      </c>
      <c r="F7" s="224">
        <v>18.807697169835489</v>
      </c>
      <c r="G7" s="224">
        <v>16.555205267405171</v>
      </c>
      <c r="H7" s="224">
        <v>16.5226457486038</v>
      </c>
      <c r="I7" s="224">
        <v>16.012765632052918</v>
      </c>
      <c r="J7" s="224">
        <v>18.09841233556989</v>
      </c>
      <c r="K7" s="224">
        <v>11.132265142625091</v>
      </c>
      <c r="L7" s="224">
        <v>14.78575878046348</v>
      </c>
      <c r="M7" s="224">
        <v>21.746111855762241</v>
      </c>
      <c r="N7" s="224">
        <v>19.9109262528657</v>
      </c>
      <c r="O7" s="224">
        <v>23.69372077332384</v>
      </c>
      <c r="P7" s="224">
        <v>28.63073985955511</v>
      </c>
      <c r="Q7" s="224">
        <v>32.421421377711518</v>
      </c>
      <c r="R7" s="224">
        <v>36.413484755981443</v>
      </c>
      <c r="S7" s="224">
        <v>32.075149168671139</v>
      </c>
      <c r="T7" s="224">
        <v>31.201713052369559</v>
      </c>
      <c r="U7" s="224">
        <v>30.063816349046618</v>
      </c>
      <c r="V7" s="224">
        <v>27.95183094447702</v>
      </c>
      <c r="W7" s="224">
        <v>32.396660716619763</v>
      </c>
      <c r="X7" s="224">
        <v>26.166049491301539</v>
      </c>
      <c r="Y7" s="224">
        <v>27.863614386365001</v>
      </c>
      <c r="DA7" s="177" t="s">
        <v>988</v>
      </c>
    </row>
    <row r="8" spans="1:105" ht="12" customHeight="1" x14ac:dyDescent="0.25">
      <c r="A8" s="173" t="s">
        <v>93</v>
      </c>
      <c r="B8" s="224">
        <v>38.216380838954649</v>
      </c>
      <c r="C8" s="224">
        <v>37.466713173712179</v>
      </c>
      <c r="D8" s="224">
        <v>41.069408070145229</v>
      </c>
      <c r="E8" s="224">
        <v>27.576270386367948</v>
      </c>
      <c r="F8" s="224">
        <v>20.756768516478651</v>
      </c>
      <c r="G8" s="224">
        <v>18.270847322523259</v>
      </c>
      <c r="H8" s="224">
        <v>18.23491360939159</v>
      </c>
      <c r="I8" s="224">
        <v>17.672193811490139</v>
      </c>
      <c r="J8" s="224">
        <v>19.973979375194912</v>
      </c>
      <c r="K8" s="224">
        <v>12.285919352217769</v>
      </c>
      <c r="L8" s="224">
        <v>16.31803030297603</v>
      </c>
      <c r="M8" s="224">
        <v>23.999695754749158</v>
      </c>
      <c r="N8" s="224">
        <v>21.97432697088804</v>
      </c>
      <c r="O8" s="224">
        <v>26.149138458840142</v>
      </c>
      <c r="P8" s="224">
        <v>31.597788626320241</v>
      </c>
      <c r="Q8" s="224">
        <v>35.781304453992128</v>
      </c>
      <c r="R8" s="224">
        <v>40.187071661832888</v>
      </c>
      <c r="S8" s="224">
        <v>35.399147509320109</v>
      </c>
      <c r="T8" s="224">
        <v>34.435195829521653</v>
      </c>
      <c r="U8" s="224">
        <v>33.179377094603907</v>
      </c>
      <c r="V8" s="224">
        <v>30.848523308679411</v>
      </c>
      <c r="W8" s="224">
        <v>35.753977806505453</v>
      </c>
      <c r="X8" s="224">
        <v>28.877678504561992</v>
      </c>
      <c r="Y8" s="224">
        <v>30.751164729395789</v>
      </c>
      <c r="DA8" s="177" t="s">
        <v>989</v>
      </c>
    </row>
    <row r="9" spans="1:105" ht="12" customHeight="1" x14ac:dyDescent="0.25">
      <c r="A9" s="173" t="s">
        <v>94</v>
      </c>
      <c r="B9" s="224">
        <v>62.179241993422302</v>
      </c>
      <c r="C9" s="224">
        <v>60.95950935133385</v>
      </c>
      <c r="D9" s="224">
        <v>66.82120616500589</v>
      </c>
      <c r="E9" s="224">
        <v>44.867450867619098</v>
      </c>
      <c r="F9" s="224">
        <v>33.771908910641827</v>
      </c>
      <c r="G9" s="224">
        <v>29.727237696303021</v>
      </c>
      <c r="H9" s="224">
        <v>29.668772425770161</v>
      </c>
      <c r="I9" s="224">
        <v>28.753209786920308</v>
      </c>
      <c r="J9" s="224">
        <v>32.498286595362551</v>
      </c>
      <c r="K9" s="224">
        <v>19.98957346935719</v>
      </c>
      <c r="L9" s="224">
        <v>26.549943578919461</v>
      </c>
      <c r="M9" s="224">
        <v>39.048252538397001</v>
      </c>
      <c r="N9" s="224">
        <v>35.75291444062362</v>
      </c>
      <c r="O9" s="224">
        <v>42.545462769053813</v>
      </c>
      <c r="P9" s="224">
        <v>51.410586306757011</v>
      </c>
      <c r="Q9" s="224">
        <v>58.217296867035131</v>
      </c>
      <c r="R9" s="224">
        <v>65.385617345560789</v>
      </c>
      <c r="S9" s="224">
        <v>57.5955156145831</v>
      </c>
      <c r="T9" s="224">
        <v>56.027136206267713</v>
      </c>
      <c r="U9" s="224">
        <v>53.983880008163027</v>
      </c>
      <c r="V9" s="224">
        <v>50.191508296748808</v>
      </c>
      <c r="W9" s="224">
        <v>58.172835560400571</v>
      </c>
      <c r="X9" s="224">
        <v>46.984882412337932</v>
      </c>
      <c r="Y9" s="224">
        <v>50.033102855717573</v>
      </c>
      <c r="DA9" s="177" t="s">
        <v>990</v>
      </c>
    </row>
    <row r="10" spans="1:105" ht="12" customHeight="1" x14ac:dyDescent="0.25">
      <c r="A10" s="56" t="s">
        <v>95</v>
      </c>
      <c r="B10" s="260">
        <v>14.25012981561289</v>
      </c>
      <c r="C10" s="260">
        <v>12.982866176128571</v>
      </c>
      <c r="D10" s="260">
        <v>13.63950109134322</v>
      </c>
      <c r="E10" s="260">
        <v>10.823503990759219</v>
      </c>
      <c r="F10" s="260">
        <v>6.8445463877777932</v>
      </c>
      <c r="G10" s="260">
        <v>6.9581831322341721</v>
      </c>
      <c r="H10" s="260">
        <v>6.6148094910059418</v>
      </c>
      <c r="I10" s="260">
        <v>6.6428237239200394</v>
      </c>
      <c r="J10" s="260">
        <v>6.9783943887330384</v>
      </c>
      <c r="K10" s="260">
        <v>3.9721213153931592</v>
      </c>
      <c r="L10" s="260">
        <v>5.2134651557732212</v>
      </c>
      <c r="M10" s="260">
        <v>10.5716643612</v>
      </c>
      <c r="N10" s="260">
        <v>7.6758701238679699</v>
      </c>
      <c r="O10" s="260">
        <v>11.38553261622549</v>
      </c>
      <c r="P10" s="260">
        <v>13.22517820929755</v>
      </c>
      <c r="Q10" s="260">
        <v>15.16367676948628</v>
      </c>
      <c r="R10" s="260">
        <v>17.133486916790101</v>
      </c>
      <c r="S10" s="260">
        <v>16.425590149459779</v>
      </c>
      <c r="T10" s="260">
        <v>16.980370858693849</v>
      </c>
      <c r="U10" s="260">
        <v>15.912642722507179</v>
      </c>
      <c r="V10" s="260">
        <v>14.35711207347998</v>
      </c>
      <c r="W10" s="260">
        <v>16.045244500839129</v>
      </c>
      <c r="X10" s="260">
        <v>13.003941252206619</v>
      </c>
      <c r="Y10" s="260">
        <v>14.43932083436134</v>
      </c>
      <c r="DA10" s="68" t="s">
        <v>991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0.78347815345733596</v>
      </c>
      <c r="N11" s="226">
        <v>0.1612146098169395</v>
      </c>
      <c r="O11" s="226">
        <v>0.22148829915352311</v>
      </c>
      <c r="P11" s="226">
        <v>4.3710669478933047E-2</v>
      </c>
      <c r="Q11" s="226">
        <v>0.1473173018268662</v>
      </c>
      <c r="R11" s="226">
        <v>0.16300723101066791</v>
      </c>
      <c r="S11" s="226">
        <v>0.31026831531945098</v>
      </c>
      <c r="T11" s="226">
        <v>0.17108764761454009</v>
      </c>
      <c r="U11" s="226">
        <v>5.2065257086176472E-2</v>
      </c>
      <c r="V11" s="226">
        <v>0.23665217850718681</v>
      </c>
      <c r="W11" s="226">
        <v>0.25918364268851313</v>
      </c>
      <c r="X11" s="226">
        <v>4.0724799286574409E-2</v>
      </c>
      <c r="Y11" s="226">
        <v>3.7661859655052317E-2</v>
      </c>
      <c r="DA11" s="69" t="s">
        <v>992</v>
      </c>
    </row>
    <row r="12" spans="1:105" ht="12" customHeight="1" x14ac:dyDescent="0.25">
      <c r="A12" s="37" t="s">
        <v>35</v>
      </c>
      <c r="B12" s="226">
        <v>9.0267406924131404</v>
      </c>
      <c r="C12" s="226">
        <v>7.2284218723263498</v>
      </c>
      <c r="D12" s="226">
        <v>6.7855538331843723</v>
      </c>
      <c r="E12" s="226">
        <v>7.3792223600507034</v>
      </c>
      <c r="F12" s="226">
        <v>3.3299553094537901</v>
      </c>
      <c r="G12" s="226">
        <v>4.5847335129924316</v>
      </c>
      <c r="H12" s="226">
        <v>3.9174472656332449</v>
      </c>
      <c r="I12" s="226">
        <v>4.1641816716993967</v>
      </c>
      <c r="J12" s="226">
        <v>3.731319837743734</v>
      </c>
      <c r="K12" s="226">
        <v>1.662964460512077</v>
      </c>
      <c r="L12" s="226">
        <v>2.2706214600811121</v>
      </c>
      <c r="M12" s="226">
        <v>6.7788586550630132</v>
      </c>
      <c r="N12" s="226">
        <v>3.0826310478476708</v>
      </c>
      <c r="O12" s="226">
        <v>7.9796709826641052</v>
      </c>
      <c r="P12" s="226">
        <v>8.9566538515706746</v>
      </c>
      <c r="Q12" s="226">
        <v>10.30023423483221</v>
      </c>
      <c r="R12" s="226">
        <v>11.832590352172939</v>
      </c>
      <c r="S12" s="226">
        <v>11.803679442589511</v>
      </c>
      <c r="T12" s="226">
        <v>12.909262977772761</v>
      </c>
      <c r="U12" s="226">
        <v>11.94763438878131</v>
      </c>
      <c r="V12" s="226">
        <v>10.02345671885038</v>
      </c>
      <c r="W12" s="226">
        <v>10.63610080614934</v>
      </c>
      <c r="X12" s="226">
        <v>7.4871472055479948</v>
      </c>
      <c r="Y12" s="226">
        <v>7.6375149581544104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0.22339042027674161</v>
      </c>
      <c r="T14" s="226">
        <v>0.1400805858441373</v>
      </c>
      <c r="U14" s="226">
        <v>0.16274392846958979</v>
      </c>
      <c r="V14" s="226">
        <v>0.36407913462039698</v>
      </c>
      <c r="W14" s="226">
        <v>0.48091398793983969</v>
      </c>
      <c r="X14" s="226">
        <v>1.6363260097153109</v>
      </c>
      <c r="Y14" s="226">
        <v>2.995939490040767</v>
      </c>
      <c r="DA14" s="69" t="s">
        <v>995</v>
      </c>
    </row>
    <row r="15" spans="1:105" ht="12" customHeight="1" x14ac:dyDescent="0.25">
      <c r="A15" s="37" t="s">
        <v>40</v>
      </c>
      <c r="B15" s="226">
        <v>5.2233891231997456</v>
      </c>
      <c r="C15" s="226">
        <v>5.7544443038022202</v>
      </c>
      <c r="D15" s="226">
        <v>6.8539472581588488</v>
      </c>
      <c r="E15" s="226">
        <v>3.444281630708522</v>
      </c>
      <c r="F15" s="226">
        <v>3.5145910783240031</v>
      </c>
      <c r="G15" s="226">
        <v>2.37344961924174</v>
      </c>
      <c r="H15" s="226">
        <v>2.697362225372697</v>
      </c>
      <c r="I15" s="226">
        <v>2.4786420522206432</v>
      </c>
      <c r="J15" s="226">
        <v>3.247074550989304</v>
      </c>
      <c r="K15" s="226">
        <v>2.3091568548810821</v>
      </c>
      <c r="L15" s="226">
        <v>2.94284369569211</v>
      </c>
      <c r="M15" s="226">
        <v>3.009327552679653</v>
      </c>
      <c r="N15" s="226">
        <v>4.4320244662033597</v>
      </c>
      <c r="O15" s="226">
        <v>3.1843733344078582</v>
      </c>
      <c r="P15" s="226">
        <v>4.224813688247937</v>
      </c>
      <c r="Q15" s="226">
        <v>4.716125232827201</v>
      </c>
      <c r="R15" s="226">
        <v>5.1378893336065001</v>
      </c>
      <c r="S15" s="226">
        <v>4.0882519712740759</v>
      </c>
      <c r="T15" s="226">
        <v>3.7599396474624092</v>
      </c>
      <c r="U15" s="226">
        <v>3.7501991481700969</v>
      </c>
      <c r="V15" s="226">
        <v>3.7329240415020108</v>
      </c>
      <c r="W15" s="226">
        <v>4.669046064061436</v>
      </c>
      <c r="X15" s="226">
        <v>3.8397432376567422</v>
      </c>
      <c r="Y15" s="226">
        <v>3.7682045265111119</v>
      </c>
      <c r="DA15" s="69" t="s">
        <v>996</v>
      </c>
    </row>
    <row r="16" spans="1:105" ht="12" customHeight="1" x14ac:dyDescent="0.25">
      <c r="A16" s="134" t="s">
        <v>997</v>
      </c>
      <c r="B16" s="314">
        <v>1368.035339638865</v>
      </c>
      <c r="C16" s="314">
        <v>1158.0131556319859</v>
      </c>
      <c r="D16" s="314">
        <v>1263.7718681851179</v>
      </c>
      <c r="E16" s="314">
        <v>1131.157523645744</v>
      </c>
      <c r="F16" s="314">
        <v>1287.5393453145589</v>
      </c>
      <c r="G16" s="314">
        <v>1827.209165203813</v>
      </c>
      <c r="H16" s="314">
        <v>1804.870077062463</v>
      </c>
      <c r="I16" s="314">
        <v>1958.5329320722269</v>
      </c>
      <c r="J16" s="314">
        <v>1722.002493551161</v>
      </c>
      <c r="K16" s="314">
        <v>1628.494325021496</v>
      </c>
      <c r="L16" s="314">
        <v>1728.250644883921</v>
      </c>
      <c r="M16" s="314">
        <v>1525.7953568357691</v>
      </c>
      <c r="N16" s="314">
        <v>1476.275408426483</v>
      </c>
      <c r="O16" s="314">
        <v>1386.3092354000339</v>
      </c>
      <c r="P16" s="314">
        <v>1614.0894558811169</v>
      </c>
      <c r="Q16" s="314">
        <v>1714.6173247972249</v>
      </c>
      <c r="R16" s="314">
        <v>1697.0758763354049</v>
      </c>
      <c r="S16" s="314">
        <v>2021.3585697667129</v>
      </c>
      <c r="T16" s="314">
        <v>1997.453089872306</v>
      </c>
      <c r="U16" s="314">
        <v>1881.7947768860281</v>
      </c>
      <c r="V16" s="314">
        <v>1951.4044226416841</v>
      </c>
      <c r="W16" s="314">
        <v>2130.9211462113012</v>
      </c>
      <c r="X16" s="314">
        <v>1610.271218698422</v>
      </c>
      <c r="Y16" s="314">
        <v>1893.122209606028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0.90765262252794487</v>
      </c>
      <c r="P17" s="315">
        <v>5.4456577815993112</v>
      </c>
      <c r="Q17" s="315">
        <v>13.61418744625967</v>
      </c>
      <c r="R17" s="315">
        <v>11.79896818572657</v>
      </c>
      <c r="S17" s="315">
        <v>4.5380911435941522</v>
      </c>
      <c r="T17" s="315">
        <v>0.90765262252794487</v>
      </c>
      <c r="U17" s="315">
        <v>10.89140154772141</v>
      </c>
      <c r="V17" s="315">
        <v>7.2608770421324156</v>
      </c>
      <c r="W17" s="315">
        <v>5.4456577815993112</v>
      </c>
      <c r="X17" s="315">
        <v>11.79896818572657</v>
      </c>
      <c r="Y17" s="315">
        <v>11.79896818572657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3.4393809114359408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9.0379191745485805</v>
      </c>
      <c r="C19" s="315">
        <v>15.816337059329321</v>
      </c>
      <c r="D19" s="315">
        <v>2.259501289767841</v>
      </c>
      <c r="E19" s="315">
        <v>3.389251934651762</v>
      </c>
      <c r="F19" s="315">
        <v>66.231986242476353</v>
      </c>
      <c r="G19" s="315">
        <v>99.909200343938082</v>
      </c>
      <c r="H19" s="315">
        <v>114.5027515047291</v>
      </c>
      <c r="I19" s="315">
        <v>141.44453998280309</v>
      </c>
      <c r="J19" s="315">
        <v>144.8122957867584</v>
      </c>
      <c r="K19" s="315">
        <v>151.54772141014621</v>
      </c>
      <c r="L19" s="315">
        <v>177.36698194325021</v>
      </c>
      <c r="M19" s="315">
        <v>127.9736027515047</v>
      </c>
      <c r="N19" s="315">
        <v>122.3607910576096</v>
      </c>
      <c r="O19" s="315">
        <v>204.30877042132411</v>
      </c>
      <c r="P19" s="315">
        <v>200.94101461736889</v>
      </c>
      <c r="Q19" s="315">
        <v>289.62450558899388</v>
      </c>
      <c r="R19" s="315">
        <v>229.32261392949269</v>
      </c>
      <c r="S19" s="315">
        <v>276.61074806534822</v>
      </c>
      <c r="T19" s="315">
        <v>274.4067067927773</v>
      </c>
      <c r="U19" s="315">
        <v>272.20266552020638</v>
      </c>
      <c r="V19" s="315">
        <v>236.93748925193461</v>
      </c>
      <c r="W19" s="315">
        <v>281.01891659501291</v>
      </c>
      <c r="X19" s="315">
        <v>210.4886500429923</v>
      </c>
      <c r="Y19" s="315">
        <v>166.1692175408426</v>
      </c>
      <c r="DA19" s="137" t="s">
        <v>974</v>
      </c>
    </row>
    <row r="20" spans="1:105" ht="12" customHeight="1" x14ac:dyDescent="0.25">
      <c r="A20" s="135" t="s">
        <v>82</v>
      </c>
      <c r="B20" s="315">
        <v>135.56895958727429</v>
      </c>
      <c r="C20" s="315">
        <v>65.730352536543421</v>
      </c>
      <c r="D20" s="315">
        <v>99.622613929492687</v>
      </c>
      <c r="E20" s="315">
        <v>66.757437661220976</v>
      </c>
      <c r="F20" s="315">
        <v>99.622613929492687</v>
      </c>
      <c r="G20" s="315">
        <v>296.81375752364568</v>
      </c>
      <c r="H20" s="315">
        <v>129.4067067927773</v>
      </c>
      <c r="I20" s="315">
        <v>203.63998280309539</v>
      </c>
      <c r="J20" s="315">
        <v>60.189165950128967</v>
      </c>
      <c r="K20" s="315">
        <v>53.167067927772997</v>
      </c>
      <c r="L20" s="315">
        <v>178.56122098022351</v>
      </c>
      <c r="M20" s="315">
        <v>49.15451418744626</v>
      </c>
      <c r="N20" s="315">
        <v>17.05356835769561</v>
      </c>
      <c r="O20" s="315">
        <v>34.107222699914011</v>
      </c>
      <c r="P20" s="315">
        <v>6.0189165950128984</v>
      </c>
      <c r="Q20" s="315">
        <v>12.0378331900258</v>
      </c>
      <c r="R20" s="315">
        <v>11.27110920034394</v>
      </c>
      <c r="S20" s="315">
        <v>34.838091143594148</v>
      </c>
      <c r="T20" s="315">
        <v>7.1725709372312982</v>
      </c>
      <c r="U20" s="315">
        <v>0</v>
      </c>
      <c r="V20" s="315">
        <v>26.6408426483233</v>
      </c>
      <c r="W20" s="315">
        <v>22.542304385210659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289.0083404987102</v>
      </c>
      <c r="C22" s="315">
        <v>197.8790197764402</v>
      </c>
      <c r="D22" s="315">
        <v>146.03042364513539</v>
      </c>
      <c r="E22" s="315">
        <v>87.374634565778166</v>
      </c>
      <c r="F22" s="315">
        <v>119.1983306971906</v>
      </c>
      <c r="G22" s="315">
        <v>103.4297155047591</v>
      </c>
      <c r="H22" s="315">
        <v>161.65563166263499</v>
      </c>
      <c r="I22" s="315">
        <v>110.0376612209802</v>
      </c>
      <c r="J22" s="315">
        <v>114.1491831470335</v>
      </c>
      <c r="K22" s="315">
        <v>133.4814273430782</v>
      </c>
      <c r="L22" s="315">
        <v>81.580137575236449</v>
      </c>
      <c r="M22" s="315">
        <v>174.01831470335341</v>
      </c>
      <c r="N22" s="315">
        <v>195.89656061908849</v>
      </c>
      <c r="O22" s="315">
        <v>81.565728389847692</v>
      </c>
      <c r="P22" s="315">
        <v>209.08570846199791</v>
      </c>
      <c r="Q22" s="315">
        <v>236.0418314703353</v>
      </c>
      <c r="R22" s="315">
        <v>221.1234307824592</v>
      </c>
      <c r="S22" s="315">
        <v>276.67431777873861</v>
      </c>
      <c r="T22" s="315">
        <v>319.43731728288913</v>
      </c>
      <c r="U22" s="315">
        <v>290.21685296646592</v>
      </c>
      <c r="V22" s="315">
        <v>258.47429062768703</v>
      </c>
      <c r="W22" s="315">
        <v>350.29621668099742</v>
      </c>
      <c r="X22" s="315">
        <v>333.61994840928628</v>
      </c>
      <c r="Y22" s="315">
        <v>499.94754944110048</v>
      </c>
      <c r="DA22" s="137" t="s">
        <v>977</v>
      </c>
    </row>
    <row r="23" spans="1:105" ht="12" customHeight="1" x14ac:dyDescent="0.25">
      <c r="A23" s="135" t="s">
        <v>83</v>
      </c>
      <c r="B23" s="315">
        <v>607.95838349097153</v>
      </c>
      <c r="C23" s="315">
        <v>547.37506448839201</v>
      </c>
      <c r="D23" s="315">
        <v>807.77678417884772</v>
      </c>
      <c r="E23" s="315">
        <v>754.6336199484092</v>
      </c>
      <c r="F23" s="315">
        <v>681.14075666380052</v>
      </c>
      <c r="G23" s="315">
        <v>964.02983662940665</v>
      </c>
      <c r="H23" s="315">
        <v>1060.332502149613</v>
      </c>
      <c r="I23" s="315">
        <v>1111.4932932072229</v>
      </c>
      <c r="J23" s="315">
        <v>1051.304127257094</v>
      </c>
      <c r="K23" s="315">
        <v>967.03929492691304</v>
      </c>
      <c r="L23" s="315">
        <v>928.91943250214956</v>
      </c>
      <c r="M23" s="315">
        <v>765.40558899398104</v>
      </c>
      <c r="N23" s="315">
        <v>687.15967325881343</v>
      </c>
      <c r="O23" s="315">
        <v>673.11547721410136</v>
      </c>
      <c r="P23" s="315">
        <v>699.19750644883925</v>
      </c>
      <c r="Q23" s="315">
        <v>720.26371453138427</v>
      </c>
      <c r="R23" s="315">
        <v>737.31728288907993</v>
      </c>
      <c r="S23" s="315">
        <v>872.74290627687014</v>
      </c>
      <c r="T23" s="315">
        <v>908.8564058469475</v>
      </c>
      <c r="U23" s="315">
        <v>813.55692175408421</v>
      </c>
      <c r="V23" s="315">
        <v>873.7460877042131</v>
      </c>
      <c r="W23" s="315">
        <v>936.9447119518486</v>
      </c>
      <c r="X23" s="315">
        <v>731.29836629406702</v>
      </c>
      <c r="Y23" s="315">
        <v>759.38667239896813</v>
      </c>
      <c r="DA23" s="137" t="s">
        <v>978</v>
      </c>
    </row>
    <row r="24" spans="1:105" ht="12" customHeight="1" x14ac:dyDescent="0.25">
      <c r="A24" s="135" t="s">
        <v>73</v>
      </c>
      <c r="B24" s="315">
        <v>326.46173688736019</v>
      </c>
      <c r="C24" s="315">
        <v>331.21238177128117</v>
      </c>
      <c r="D24" s="315">
        <v>208.08254514187439</v>
      </c>
      <c r="E24" s="315">
        <v>219.00257953568359</v>
      </c>
      <c r="F24" s="315">
        <v>321.3456577815993</v>
      </c>
      <c r="G24" s="315">
        <v>359.58727429062759</v>
      </c>
      <c r="H24" s="315">
        <v>338.9724849527085</v>
      </c>
      <c r="I24" s="315">
        <v>391.9174548581255</v>
      </c>
      <c r="J24" s="315">
        <v>351.54772141014621</v>
      </c>
      <c r="K24" s="315">
        <v>323.25881341358547</v>
      </c>
      <c r="L24" s="315">
        <v>361.822871883061</v>
      </c>
      <c r="M24" s="315">
        <v>409.24333619948408</v>
      </c>
      <c r="N24" s="315">
        <v>453.80481513327601</v>
      </c>
      <c r="O24" s="315">
        <v>392.30438405231882</v>
      </c>
      <c r="P24" s="315">
        <v>493.40065197629872</v>
      </c>
      <c r="Q24" s="315">
        <v>443.03525257022648</v>
      </c>
      <c r="R24" s="315">
        <v>486.24247134830222</v>
      </c>
      <c r="S24" s="315">
        <v>555.95441535856776</v>
      </c>
      <c r="T24" s="315">
        <v>486.67243638993273</v>
      </c>
      <c r="U24" s="315">
        <v>494.92693509754952</v>
      </c>
      <c r="V24" s="315">
        <v>548.34483536739413</v>
      </c>
      <c r="W24" s="315">
        <v>534.67333881663183</v>
      </c>
      <c r="X24" s="315">
        <v>323.06528576634918</v>
      </c>
      <c r="Y24" s="315">
        <v>455.8198020393902</v>
      </c>
      <c r="DA24" s="137" t="s">
        <v>979</v>
      </c>
    </row>
    <row r="25" spans="1:105" ht="12" customHeight="1" x14ac:dyDescent="0.25">
      <c r="A25" s="57" t="s">
        <v>998</v>
      </c>
      <c r="B25" s="294">
        <v>292.38595892035443</v>
      </c>
      <c r="C25" s="294">
        <v>244.35539826112131</v>
      </c>
      <c r="D25" s="294">
        <v>254.8455299578136</v>
      </c>
      <c r="E25" s="294">
        <v>238.83317911463081</v>
      </c>
      <c r="F25" s="294">
        <v>125.1046739238198</v>
      </c>
      <c r="G25" s="294">
        <v>134.4789551033308</v>
      </c>
      <c r="H25" s="294">
        <v>129.64647758118849</v>
      </c>
      <c r="I25" s="294">
        <v>128.05593619482249</v>
      </c>
      <c r="J25" s="294">
        <v>135.3632174610521</v>
      </c>
      <c r="K25" s="294">
        <v>77.844883273350419</v>
      </c>
      <c r="L25" s="294">
        <v>90.567559086783461</v>
      </c>
      <c r="M25" s="294">
        <v>301.82280255380408</v>
      </c>
      <c r="N25" s="294">
        <v>228.4954842014377</v>
      </c>
      <c r="O25" s="294">
        <v>293.47146194520099</v>
      </c>
      <c r="P25" s="294">
        <v>313.03615703804911</v>
      </c>
      <c r="Q25" s="294">
        <v>376.9000525545182</v>
      </c>
      <c r="R25" s="294">
        <v>430.572476584534</v>
      </c>
      <c r="S25" s="294">
        <v>421.77401117153238</v>
      </c>
      <c r="T25" s="294">
        <v>451.34522127478277</v>
      </c>
      <c r="U25" s="294">
        <v>414.23933518443692</v>
      </c>
      <c r="V25" s="294">
        <v>390.4405850583808</v>
      </c>
      <c r="W25" s="294">
        <v>444.82478871960632</v>
      </c>
      <c r="X25" s="294">
        <v>336.53042762909553</v>
      </c>
      <c r="Y25" s="294">
        <v>339.8535694051609</v>
      </c>
      <c r="DA25" s="70" t="s">
        <v>999</v>
      </c>
    </row>
    <row r="26" spans="1:105" ht="12" customHeight="1" x14ac:dyDescent="0.25">
      <c r="A26" s="46" t="s">
        <v>28</v>
      </c>
      <c r="B26" s="229">
        <v>0</v>
      </c>
      <c r="C26" s="229">
        <v>8.8829462219394556E-2</v>
      </c>
      <c r="D26" s="229">
        <v>0.1070235868312053</v>
      </c>
      <c r="E26" s="229">
        <v>0</v>
      </c>
      <c r="F26" s="229">
        <v>0</v>
      </c>
      <c r="G26" s="229">
        <v>0</v>
      </c>
      <c r="H26" s="229">
        <v>0</v>
      </c>
      <c r="I26" s="229">
        <v>0.17976293795913009</v>
      </c>
      <c r="J26" s="229">
        <v>0.19128823684502591</v>
      </c>
      <c r="K26" s="229">
        <v>0</v>
      </c>
      <c r="L26" s="229">
        <v>0.16705432238015619</v>
      </c>
      <c r="M26" s="229">
        <v>0.17258500320159659</v>
      </c>
      <c r="N26" s="229">
        <v>0.1103173094014932</v>
      </c>
      <c r="O26" s="229">
        <v>0.15485462003265391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10.24567319072896</v>
      </c>
      <c r="N28" s="229">
        <v>7.0948472775928666</v>
      </c>
      <c r="O28" s="229">
        <v>11.682883288479079</v>
      </c>
      <c r="P28" s="229">
        <v>28.96193944080191</v>
      </c>
      <c r="Q28" s="229">
        <v>27.171019276479079</v>
      </c>
      <c r="R28" s="229">
        <v>22.671229496545831</v>
      </c>
      <c r="S28" s="229">
        <v>22.70478219955281</v>
      </c>
      <c r="T28" s="229">
        <v>23.770305042624319</v>
      </c>
      <c r="U28" s="229">
        <v>22.044391928626009</v>
      </c>
      <c r="V28" s="229">
        <v>17.878334899264651</v>
      </c>
      <c r="W28" s="229">
        <v>21.28555647211417</v>
      </c>
      <c r="X28" s="229">
        <v>13.83116884307216</v>
      </c>
      <c r="Y28" s="229">
        <v>12.505231153969319</v>
      </c>
      <c r="DA28" s="73" t="s">
        <v>1002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2.7780229400653562</v>
      </c>
      <c r="N29" s="229">
        <v>0.56185601627364701</v>
      </c>
      <c r="O29" s="229">
        <v>0.94237172149557702</v>
      </c>
      <c r="P29" s="229">
        <v>0.20539403225655481</v>
      </c>
      <c r="Q29" s="229">
        <v>0.64013270629653285</v>
      </c>
      <c r="R29" s="229">
        <v>0.72677533312688314</v>
      </c>
      <c r="S29" s="229">
        <v>1.317928133954765</v>
      </c>
      <c r="T29" s="229">
        <v>0.69716852076743918</v>
      </c>
      <c r="U29" s="229">
        <v>0.22373360383645041</v>
      </c>
      <c r="V29" s="229">
        <v>0.94005103566907944</v>
      </c>
      <c r="W29" s="229">
        <v>0.98576186068003968</v>
      </c>
      <c r="X29" s="229">
        <v>0.1782344208078295</v>
      </c>
      <c r="Y29" s="229">
        <v>0.19111245212465211</v>
      </c>
      <c r="DA29" s="73" t="s">
        <v>1003</v>
      </c>
    </row>
    <row r="30" spans="1:105" ht="12" customHeight="1" x14ac:dyDescent="0.25">
      <c r="A30" s="46" t="s">
        <v>32</v>
      </c>
      <c r="B30" s="229">
        <v>11.684697949846029</v>
      </c>
      <c r="C30" s="229">
        <v>10.268579882539299</v>
      </c>
      <c r="D30" s="229">
        <v>6.0253052168537176</v>
      </c>
      <c r="E30" s="229">
        <v>6.2070906455435306</v>
      </c>
      <c r="F30" s="229">
        <v>2.3076144448067999</v>
      </c>
      <c r="G30" s="229">
        <v>5.6274738411475287</v>
      </c>
      <c r="H30" s="229">
        <v>5.3650395360449368</v>
      </c>
      <c r="I30" s="229">
        <v>4.9442130604858017</v>
      </c>
      <c r="J30" s="229">
        <v>1.0117654535589551</v>
      </c>
      <c r="K30" s="229">
        <v>0</v>
      </c>
      <c r="L30" s="229">
        <v>0.17672372281349041</v>
      </c>
      <c r="M30" s="229">
        <v>0.18257452924897971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0.22479982375794849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4.5469575270966862</v>
      </c>
      <c r="K31" s="229">
        <v>0</v>
      </c>
      <c r="L31" s="229">
        <v>0</v>
      </c>
      <c r="M31" s="229">
        <v>169.43190251238039</v>
      </c>
      <c r="N31" s="229">
        <v>114.9611436513827</v>
      </c>
      <c r="O31" s="229">
        <v>127.9940498350287</v>
      </c>
      <c r="P31" s="229">
        <v>114.7067859867057</v>
      </c>
      <c r="Q31" s="229">
        <v>159.832170910147</v>
      </c>
      <c r="R31" s="229">
        <v>172.91362360724941</v>
      </c>
      <c r="S31" s="229">
        <v>175.50906579763051</v>
      </c>
      <c r="T31" s="229">
        <v>196.03356681826961</v>
      </c>
      <c r="U31" s="229">
        <v>157.00709529856519</v>
      </c>
      <c r="V31" s="229">
        <v>169.0324283117842</v>
      </c>
      <c r="W31" s="229">
        <v>188.01525711595789</v>
      </c>
      <c r="X31" s="229">
        <v>130.3844859927903</v>
      </c>
      <c r="Y31" s="229">
        <v>138.57809205467379</v>
      </c>
      <c r="DA31" s="73" t="s">
        <v>1005</v>
      </c>
    </row>
    <row r="32" spans="1:105" ht="12" customHeight="1" x14ac:dyDescent="0.25">
      <c r="A32" s="46" t="s">
        <v>35</v>
      </c>
      <c r="B32" s="229">
        <v>61.666731063264848</v>
      </c>
      <c r="C32" s="229">
        <v>60.480878391353812</v>
      </c>
      <c r="D32" s="229">
        <v>59.349419472079433</v>
      </c>
      <c r="E32" s="229">
        <v>44.094324269414017</v>
      </c>
      <c r="F32" s="229">
        <v>31.865577666858702</v>
      </c>
      <c r="G32" s="229">
        <v>37.853056370617047</v>
      </c>
      <c r="H32" s="229">
        <v>32.270833440362892</v>
      </c>
      <c r="I32" s="229">
        <v>36.982433919836858</v>
      </c>
      <c r="J32" s="229">
        <v>35.144559396905521</v>
      </c>
      <c r="K32" s="229">
        <v>14.728272447421411</v>
      </c>
      <c r="L32" s="229">
        <v>25.233670965375349</v>
      </c>
      <c r="M32" s="229">
        <v>24.036183738020618</v>
      </c>
      <c r="N32" s="229">
        <v>10.743410923810471</v>
      </c>
      <c r="O32" s="229">
        <v>33.951302663122469</v>
      </c>
      <c r="P32" s="229">
        <v>42.086823927209437</v>
      </c>
      <c r="Q32" s="229">
        <v>44.757246667335338</v>
      </c>
      <c r="R32" s="229">
        <v>52.756155304494627</v>
      </c>
      <c r="S32" s="229">
        <v>50.138542846553349</v>
      </c>
      <c r="T32" s="229">
        <v>52.604217194502063</v>
      </c>
      <c r="U32" s="229">
        <v>51.341094786067302</v>
      </c>
      <c r="V32" s="229">
        <v>39.816074920490728</v>
      </c>
      <c r="W32" s="229">
        <v>40.452639727927227</v>
      </c>
      <c r="X32" s="229">
        <v>32.767929346768668</v>
      </c>
      <c r="Y32" s="229">
        <v>38.756031304890463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0.92271073253234726</v>
      </c>
      <c r="F34" s="229">
        <v>0.7158787568120506</v>
      </c>
      <c r="G34" s="229">
        <v>0</v>
      </c>
      <c r="H34" s="229">
        <v>0.26412688951563951</v>
      </c>
      <c r="I34" s="229">
        <v>0.1148108567794202</v>
      </c>
      <c r="J34" s="229">
        <v>0.13164104553798439</v>
      </c>
      <c r="K34" s="229">
        <v>9.2819617317357661E-2</v>
      </c>
      <c r="L34" s="229">
        <v>0.1210687196626936</v>
      </c>
      <c r="M34" s="229">
        <v>0.19056796536393261</v>
      </c>
      <c r="N34" s="229">
        <v>0.17177180983557849</v>
      </c>
      <c r="O34" s="229">
        <v>0.63910792490151525</v>
      </c>
      <c r="P34" s="229">
        <v>0.92866924838692211</v>
      </c>
      <c r="Q34" s="229">
        <v>1.057961889800159</v>
      </c>
      <c r="R34" s="229">
        <v>1.201272755918003</v>
      </c>
      <c r="S34" s="229">
        <v>0.96141443116754965</v>
      </c>
      <c r="T34" s="229">
        <v>1.3591016844336581</v>
      </c>
      <c r="U34" s="229">
        <v>1.293836373147415</v>
      </c>
      <c r="V34" s="229">
        <v>1.2487203464840879</v>
      </c>
      <c r="W34" s="229">
        <v>1.847485026309742</v>
      </c>
      <c r="X34" s="229">
        <v>3.177955897189757</v>
      </c>
      <c r="Y34" s="229">
        <v>2.856361877053879</v>
      </c>
      <c r="DA34" s="73" t="s">
        <v>1008</v>
      </c>
    </row>
    <row r="35" spans="1:105" ht="12" customHeight="1" x14ac:dyDescent="0.25">
      <c r="A35" s="46" t="s">
        <v>39</v>
      </c>
      <c r="B35" s="229">
        <v>219.0345299072435</v>
      </c>
      <c r="C35" s="229">
        <v>173.5171105250088</v>
      </c>
      <c r="D35" s="229">
        <v>189.36378168204919</v>
      </c>
      <c r="E35" s="229">
        <v>187.60905346714091</v>
      </c>
      <c r="F35" s="229">
        <v>90.215603055342214</v>
      </c>
      <c r="G35" s="229">
        <v>90.998424891566231</v>
      </c>
      <c r="H35" s="229">
        <v>91.746477715265087</v>
      </c>
      <c r="I35" s="229">
        <v>85.834715419761267</v>
      </c>
      <c r="J35" s="229">
        <v>94.337005801107907</v>
      </c>
      <c r="K35" s="229">
        <v>63.023791208611648</v>
      </c>
      <c r="L35" s="229">
        <v>64.869041356551776</v>
      </c>
      <c r="M35" s="229">
        <v>94.785292674794306</v>
      </c>
      <c r="N35" s="229">
        <v>94.852137213140921</v>
      </c>
      <c r="O35" s="229">
        <v>118.10689189214099</v>
      </c>
      <c r="P35" s="229">
        <v>126.14654440268851</v>
      </c>
      <c r="Q35" s="229">
        <v>143.44152110446009</v>
      </c>
      <c r="R35" s="229">
        <v>180.30342008719921</v>
      </c>
      <c r="S35" s="229">
        <v>170.91747793891551</v>
      </c>
      <c r="T35" s="229">
        <v>176.88086201418571</v>
      </c>
      <c r="U35" s="229">
        <v>182.3291831941944</v>
      </c>
      <c r="V35" s="229">
        <v>161.524975544688</v>
      </c>
      <c r="W35" s="229">
        <v>192.23808851661721</v>
      </c>
      <c r="X35" s="229">
        <v>156.19065312846669</v>
      </c>
      <c r="Y35" s="229">
        <v>146.96674056244879</v>
      </c>
      <c r="DA35" s="73" t="s">
        <v>1009</v>
      </c>
    </row>
    <row r="36" spans="1:105" ht="12" customHeight="1" x14ac:dyDescent="0.25">
      <c r="A36" s="57" t="s">
        <v>1010</v>
      </c>
      <c r="B36" s="261">
        <v>121.57782362671981</v>
      </c>
      <c r="C36" s="261">
        <v>106.55254708608641</v>
      </c>
      <c r="D36" s="261">
        <v>108.36015720827901</v>
      </c>
      <c r="E36" s="261">
        <v>93.744979852133355</v>
      </c>
      <c r="F36" s="261">
        <v>54.012483774351473</v>
      </c>
      <c r="G36" s="261">
        <v>59.596689602885903</v>
      </c>
      <c r="H36" s="261">
        <v>56.032866585270767</v>
      </c>
      <c r="I36" s="261">
        <v>57.088551318674511</v>
      </c>
      <c r="J36" s="261">
        <v>57.615303406394332</v>
      </c>
      <c r="K36" s="261">
        <v>30.715570962532851</v>
      </c>
      <c r="L36" s="261">
        <v>39.825431093076418</v>
      </c>
      <c r="M36" s="261">
        <v>100.6022036754384</v>
      </c>
      <c r="N36" s="261">
        <v>68.64065411086149</v>
      </c>
      <c r="O36" s="261">
        <v>105.9990161291054</v>
      </c>
      <c r="P36" s="261">
        <v>125.70829243253191</v>
      </c>
      <c r="Q36" s="261">
        <v>144.1003779256325</v>
      </c>
      <c r="R36" s="261">
        <v>160.24892110358749</v>
      </c>
      <c r="S36" s="261">
        <v>156.41536463596501</v>
      </c>
      <c r="T36" s="261">
        <v>165.31914525369359</v>
      </c>
      <c r="U36" s="261">
        <v>153.67508097241739</v>
      </c>
      <c r="V36" s="261">
        <v>138.0297339201818</v>
      </c>
      <c r="W36" s="261">
        <v>154.61862297344069</v>
      </c>
      <c r="X36" s="261">
        <v>117.02527175474231</v>
      </c>
      <c r="Y36" s="261">
        <v>121.3419920600229</v>
      </c>
      <c r="DA36" s="70" t="s">
        <v>1011</v>
      </c>
    </row>
    <row r="37" spans="1:105" ht="12" customHeight="1" x14ac:dyDescent="0.25">
      <c r="A37" s="60" t="s">
        <v>1012</v>
      </c>
      <c r="B37" s="262">
        <v>115.93770224525819</v>
      </c>
      <c r="C37" s="262">
        <v>99.771212325202114</v>
      </c>
      <c r="D37" s="262">
        <v>99.271950006340631</v>
      </c>
      <c r="E37" s="262">
        <v>90.060102924014885</v>
      </c>
      <c r="F37" s="262">
        <v>49.172996834858097</v>
      </c>
      <c r="G37" s="262">
        <v>57.026592895386813</v>
      </c>
      <c r="H37" s="262">
        <v>52.909126493602137</v>
      </c>
      <c r="I37" s="262">
        <v>54.252269807215868</v>
      </c>
      <c r="J37" s="262">
        <v>53.143695262152427</v>
      </c>
      <c r="K37" s="262">
        <v>26.97050444448973</v>
      </c>
      <c r="L37" s="262">
        <v>35.310514685983861</v>
      </c>
      <c r="M37" s="262">
        <v>97.812696874968054</v>
      </c>
      <c r="N37" s="262">
        <v>63.354006872825238</v>
      </c>
      <c r="O37" s="262">
        <v>103.0124225291956</v>
      </c>
      <c r="P37" s="262">
        <v>122.3008602010424</v>
      </c>
      <c r="Q37" s="262">
        <v>140.14284107090069</v>
      </c>
      <c r="R37" s="262">
        <v>155.56932481029091</v>
      </c>
      <c r="S37" s="262">
        <v>152.84709527592449</v>
      </c>
      <c r="T37" s="262">
        <v>162.09674563508941</v>
      </c>
      <c r="U37" s="262">
        <v>150.38275112056581</v>
      </c>
      <c r="V37" s="262">
        <v>134.62515536163039</v>
      </c>
      <c r="W37" s="262">
        <v>150.3616946618761</v>
      </c>
      <c r="X37" s="262">
        <v>112.96691134886569</v>
      </c>
      <c r="Y37" s="262">
        <v>116.994085784642</v>
      </c>
      <c r="DA37" s="72" t="s">
        <v>1013</v>
      </c>
    </row>
    <row r="38" spans="1:105" ht="12" customHeight="1" x14ac:dyDescent="0.25">
      <c r="A38" s="59" t="s">
        <v>28</v>
      </c>
      <c r="B38" s="230">
        <v>0</v>
      </c>
      <c r="C38" s="230">
        <v>0.1251106346449235</v>
      </c>
      <c r="D38" s="230">
        <v>0.16225040474887431</v>
      </c>
      <c r="E38" s="230">
        <v>0</v>
      </c>
      <c r="F38" s="230">
        <v>0</v>
      </c>
      <c r="G38" s="230">
        <v>0</v>
      </c>
      <c r="H38" s="230">
        <v>0</v>
      </c>
      <c r="I38" s="230">
        <v>0.2316166928128956</v>
      </c>
      <c r="J38" s="230">
        <v>0.27968174255920508</v>
      </c>
      <c r="K38" s="230">
        <v>0</v>
      </c>
      <c r="L38" s="230">
        <v>0.23062401967155219</v>
      </c>
      <c r="M38" s="230">
        <v>0.45118232864274838</v>
      </c>
      <c r="N38" s="230">
        <v>0.37757323851632962</v>
      </c>
      <c r="O38" s="230">
        <v>0.34135389380789077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26.78486892227787</v>
      </c>
      <c r="N39" s="295">
        <v>24.282902455770412</v>
      </c>
      <c r="O39" s="295">
        <v>25.753172237189499</v>
      </c>
      <c r="P39" s="295">
        <v>49.710364081678868</v>
      </c>
      <c r="Q39" s="295">
        <v>52.472204251845731</v>
      </c>
      <c r="R39" s="295">
        <v>46.313265869954513</v>
      </c>
      <c r="S39" s="295">
        <v>46.653369387618923</v>
      </c>
      <c r="T39" s="295">
        <v>49.993571599026033</v>
      </c>
      <c r="U39" s="295">
        <v>45.036427375012707</v>
      </c>
      <c r="V39" s="295">
        <v>41.048789027930411</v>
      </c>
      <c r="W39" s="295">
        <v>51.02567570544258</v>
      </c>
      <c r="X39" s="295">
        <v>33.402170182547721</v>
      </c>
      <c r="Y39" s="295">
        <v>28.43480187096133</v>
      </c>
      <c r="DA39" s="122" t="s">
        <v>1015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7.262478406988647</v>
      </c>
      <c r="N40" s="295">
        <v>1.923014591230169</v>
      </c>
      <c r="O40" s="295">
        <v>2.07731778670296</v>
      </c>
      <c r="P40" s="295">
        <v>0.35253896392356793</v>
      </c>
      <c r="Q40" s="295">
        <v>1.236213252483882</v>
      </c>
      <c r="R40" s="295">
        <v>1.484671981991909</v>
      </c>
      <c r="S40" s="295">
        <v>2.7080545199388881</v>
      </c>
      <c r="T40" s="295">
        <v>1.4662809037189399</v>
      </c>
      <c r="U40" s="295">
        <v>0.45708505969019902</v>
      </c>
      <c r="V40" s="295">
        <v>2.1583641237336182</v>
      </c>
      <c r="W40" s="295">
        <v>2.3630655412626589</v>
      </c>
      <c r="X40" s="295">
        <v>0.43043480444481202</v>
      </c>
      <c r="Y40" s="295">
        <v>0.43455771783260261</v>
      </c>
      <c r="DA40" s="122" t="s">
        <v>1016</v>
      </c>
    </row>
    <row r="41" spans="1:105" ht="12" customHeight="1" x14ac:dyDescent="0.25">
      <c r="A41" s="59" t="s">
        <v>32</v>
      </c>
      <c r="B41" s="295">
        <v>18.46858404752945</v>
      </c>
      <c r="C41" s="295">
        <v>14.462640141100501</v>
      </c>
      <c r="D41" s="295">
        <v>9.1345117381636314</v>
      </c>
      <c r="E41" s="295">
        <v>11.11323057892977</v>
      </c>
      <c r="F41" s="295">
        <v>3.320506829440212</v>
      </c>
      <c r="G41" s="295">
        <v>7.3806749413034591</v>
      </c>
      <c r="H41" s="295">
        <v>7.5422604288657364</v>
      </c>
      <c r="I41" s="295">
        <v>6.3704025458929916</v>
      </c>
      <c r="J41" s="295">
        <v>1.4792980989302871</v>
      </c>
      <c r="K41" s="295">
        <v>0</v>
      </c>
      <c r="L41" s="295">
        <v>0.24397294691855101</v>
      </c>
      <c r="M41" s="295">
        <v>0.47729756195088791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0.46191454839226642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97.469118197728761</v>
      </c>
      <c r="C42" s="295">
        <v>85.183461549456695</v>
      </c>
      <c r="D42" s="295">
        <v>89.975187863428118</v>
      </c>
      <c r="E42" s="295">
        <v>78.946872345085112</v>
      </c>
      <c r="F42" s="295">
        <v>45.852490005417877</v>
      </c>
      <c r="G42" s="295">
        <v>49.645917954083352</v>
      </c>
      <c r="H42" s="295">
        <v>45.366866064736399</v>
      </c>
      <c r="I42" s="295">
        <v>47.650250568509982</v>
      </c>
      <c r="J42" s="295">
        <v>51.384715420662943</v>
      </c>
      <c r="K42" s="295">
        <v>26.97050444448973</v>
      </c>
      <c r="L42" s="295">
        <v>34.835917719393763</v>
      </c>
      <c r="M42" s="295">
        <v>62.836869655107897</v>
      </c>
      <c r="N42" s="295">
        <v>36.770516587308329</v>
      </c>
      <c r="O42" s="295">
        <v>74.840578611495303</v>
      </c>
      <c r="P42" s="295">
        <v>72.237957155439915</v>
      </c>
      <c r="Q42" s="295">
        <v>86.434423566571141</v>
      </c>
      <c r="R42" s="295">
        <v>107.77138695834439</v>
      </c>
      <c r="S42" s="295">
        <v>103.02375681997439</v>
      </c>
      <c r="T42" s="295">
        <v>110.6368931323445</v>
      </c>
      <c r="U42" s="295">
        <v>104.88923868586291</v>
      </c>
      <c r="V42" s="295">
        <v>91.418002209966332</v>
      </c>
      <c r="W42" s="295">
        <v>96.972953415170906</v>
      </c>
      <c r="X42" s="295">
        <v>79.134306361873143</v>
      </c>
      <c r="Y42" s="295">
        <v>88.124726195848112</v>
      </c>
      <c r="DA42" s="122" t="s">
        <v>1018</v>
      </c>
    </row>
    <row r="43" spans="1:105" ht="12" customHeight="1" x14ac:dyDescent="0.25">
      <c r="A43" s="60" t="s">
        <v>1019</v>
      </c>
      <c r="B43" s="262">
        <v>5.640121381461582</v>
      </c>
      <c r="C43" s="262">
        <v>6.7813347608842491</v>
      </c>
      <c r="D43" s="262">
        <v>9.0882072019384115</v>
      </c>
      <c r="E43" s="262">
        <v>3.684876928118467</v>
      </c>
      <c r="F43" s="262">
        <v>4.8394869394933684</v>
      </c>
      <c r="G43" s="262">
        <v>2.5700967074990881</v>
      </c>
      <c r="H43" s="262">
        <v>3.1237400916686351</v>
      </c>
      <c r="I43" s="262">
        <v>2.8362815114586408</v>
      </c>
      <c r="J43" s="262">
        <v>4.4716081442418956</v>
      </c>
      <c r="K43" s="262">
        <v>3.7450665180431169</v>
      </c>
      <c r="L43" s="262">
        <v>4.5149164070925663</v>
      </c>
      <c r="M43" s="262">
        <v>2.7895068004703569</v>
      </c>
      <c r="N43" s="262">
        <v>5.2866472380362497</v>
      </c>
      <c r="O43" s="262">
        <v>2.9865935999097388</v>
      </c>
      <c r="P43" s="262">
        <v>3.40743223148956</v>
      </c>
      <c r="Q43" s="262">
        <v>3.9575368547317349</v>
      </c>
      <c r="R43" s="262">
        <v>4.6795962932966058</v>
      </c>
      <c r="S43" s="262">
        <v>3.568269360040504</v>
      </c>
      <c r="T43" s="262">
        <v>3.2223996186042081</v>
      </c>
      <c r="U43" s="262">
        <v>3.2923298518515889</v>
      </c>
      <c r="V43" s="262">
        <v>3.4045785585514761</v>
      </c>
      <c r="W43" s="262">
        <v>4.2569283115645549</v>
      </c>
      <c r="X43" s="262">
        <v>4.0583604058766429</v>
      </c>
      <c r="Y43" s="262">
        <v>4.3479062753808542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20.965977397292651</v>
      </c>
      <c r="C44" s="261">
        <f t="shared" si="1"/>
        <v>18.551292373837839</v>
      </c>
      <c r="D44" s="261">
        <f t="shared" si="1"/>
        <v>19.442891236721284</v>
      </c>
      <c r="E44" s="261">
        <f t="shared" si="1"/>
        <v>16.342911607718662</v>
      </c>
      <c r="F44" s="261">
        <f t="shared" si="1"/>
        <v>9.6873247128757267</v>
      </c>
      <c r="G44" s="261">
        <f t="shared" si="1"/>
        <v>10.030411928853706</v>
      </c>
      <c r="H44" s="261">
        <f t="shared" si="1"/>
        <v>9.5804808592728516</v>
      </c>
      <c r="I44" s="261">
        <f t="shared" si="1"/>
        <v>9.5676168836582711</v>
      </c>
      <c r="J44" s="261">
        <f t="shared" si="1"/>
        <v>10.0718761202804</v>
      </c>
      <c r="K44" s="261">
        <f t="shared" si="1"/>
        <v>5.7528144549783979</v>
      </c>
      <c r="L44" s="261">
        <f t="shared" si="1"/>
        <v>7.2608086303593193</v>
      </c>
      <c r="M44" s="261">
        <f t="shared" si="1"/>
        <v>17.507954833132363</v>
      </c>
      <c r="N44" s="261">
        <f t="shared" si="1"/>
        <v>13.040994240406645</v>
      </c>
      <c r="O44" s="261">
        <f t="shared" si="1"/>
        <v>18.204269343720476</v>
      </c>
      <c r="P44" s="261">
        <f t="shared" si="1"/>
        <v>20.490595437562991</v>
      </c>
      <c r="Q44" s="261">
        <f t="shared" si="1"/>
        <v>23.924070569536021</v>
      </c>
      <c r="R44" s="261">
        <f t="shared" si="1"/>
        <v>27.151164415377856</v>
      </c>
      <c r="S44" s="261">
        <f t="shared" si="1"/>
        <v>26.117078245741766</v>
      </c>
      <c r="T44" s="261">
        <f t="shared" si="1"/>
        <v>27.452758265559218</v>
      </c>
      <c r="U44" s="261">
        <f t="shared" si="1"/>
        <v>25.517797832269622</v>
      </c>
      <c r="V44" s="261">
        <f t="shared" si="1"/>
        <v>23.298494014375148</v>
      </c>
      <c r="W44" s="261">
        <f t="shared" si="1"/>
        <v>26.21614629472576</v>
      </c>
      <c r="X44" s="261">
        <f t="shared" si="1"/>
        <v>20.088151198770692</v>
      </c>
      <c r="Y44" s="261">
        <f t="shared" si="1"/>
        <v>20.866904870122564</v>
      </c>
      <c r="DA44" s="70"/>
    </row>
    <row r="45" spans="1:105" ht="12" customHeight="1" x14ac:dyDescent="0.25">
      <c r="A45" s="60" t="s">
        <v>1022</v>
      </c>
      <c r="B45" s="262">
        <v>8.6551030154130402</v>
      </c>
      <c r="C45" s="262">
        <v>6.9308223284216544</v>
      </c>
      <c r="D45" s="262">
        <v>6.5061874982409877</v>
      </c>
      <c r="E45" s="262">
        <v>7.0754142470890198</v>
      </c>
      <c r="F45" s="262">
        <v>3.1928585546129549</v>
      </c>
      <c r="G45" s="262">
        <v>4.3959765994516342</v>
      </c>
      <c r="H45" s="262">
        <v>3.7561630268166821</v>
      </c>
      <c r="I45" s="262">
        <v>3.9927391925355189</v>
      </c>
      <c r="J45" s="262">
        <v>3.5776986045771508</v>
      </c>
      <c r="K45" s="262">
        <v>1.594498967805738</v>
      </c>
      <c r="L45" s="262">
        <v>2.1771382734553599</v>
      </c>
      <c r="M45" s="262">
        <v>6.904585809134649</v>
      </c>
      <c r="N45" s="262">
        <v>3.008591277090793</v>
      </c>
      <c r="O45" s="262">
        <v>7.7728020185598217</v>
      </c>
      <c r="P45" s="262">
        <v>8.6106850109961321</v>
      </c>
      <c r="Q45" s="262">
        <v>9.9534112561788035</v>
      </c>
      <c r="R45" s="262">
        <v>11.43296225299671</v>
      </c>
      <c r="S45" s="262">
        <v>11.57421308600625</v>
      </c>
      <c r="T45" s="262">
        <v>12.530489236971951</v>
      </c>
      <c r="U45" s="262">
        <v>11.54733957325405</v>
      </c>
      <c r="V45" s="262">
        <v>9.870877110751243</v>
      </c>
      <c r="W45" s="262">
        <v>10.49794815103651</v>
      </c>
      <c r="X45" s="262">
        <v>7.7225889890429151</v>
      </c>
      <c r="Y45" s="262">
        <v>8.2891328546684555</v>
      </c>
      <c r="DA45" s="72" t="s">
        <v>1023</v>
      </c>
    </row>
    <row r="46" spans="1:105" ht="12" customHeight="1" x14ac:dyDescent="0.25">
      <c r="A46" s="60" t="s">
        <v>1024</v>
      </c>
      <c r="B46" s="262">
        <v>7.3025361021637263</v>
      </c>
      <c r="C46" s="262">
        <v>6.1029405247414967</v>
      </c>
      <c r="D46" s="262">
        <v>6.3649386238103203</v>
      </c>
      <c r="E46" s="262">
        <v>5.9650193850595103</v>
      </c>
      <c r="F46" s="262">
        <v>3.1245734277102319</v>
      </c>
      <c r="G46" s="262">
        <v>3.3587024091359812</v>
      </c>
      <c r="H46" s="262">
        <v>3.2380080307238099</v>
      </c>
      <c r="I46" s="262">
        <v>3.1982831891520318</v>
      </c>
      <c r="J46" s="262">
        <v>3.3807874566358271</v>
      </c>
      <c r="K46" s="262">
        <v>1.9442283499913611</v>
      </c>
      <c r="L46" s="262">
        <v>2.2619857408961281</v>
      </c>
      <c r="M46" s="262">
        <v>7.5382276229816316</v>
      </c>
      <c r="N46" s="262">
        <v>5.7068284972497736</v>
      </c>
      <c r="O46" s="262">
        <v>7.3296472707616349</v>
      </c>
      <c r="P46" s="262">
        <v>7.8182886979043964</v>
      </c>
      <c r="Q46" s="262">
        <v>9.4133324693492071</v>
      </c>
      <c r="R46" s="262">
        <v>10.753837381476661</v>
      </c>
      <c r="S46" s="262">
        <v>10.53408978634817</v>
      </c>
      <c r="T46" s="262">
        <v>11.272650660341711</v>
      </c>
      <c r="U46" s="262">
        <v>10.34590618267225</v>
      </c>
      <c r="V46" s="262">
        <v>9.7515163815216521</v>
      </c>
      <c r="W46" s="262">
        <v>11.109798468972039</v>
      </c>
      <c r="X46" s="262">
        <v>8.4050739177509346</v>
      </c>
      <c r="Y46" s="262">
        <v>8.488071620109606</v>
      </c>
      <c r="DA46" s="72" t="s">
        <v>1025</v>
      </c>
    </row>
    <row r="47" spans="1:105" ht="12" customHeight="1" x14ac:dyDescent="0.25">
      <c r="A47" s="64" t="s">
        <v>28</v>
      </c>
      <c r="B47" s="229">
        <v>0</v>
      </c>
      <c r="C47" s="229">
        <v>2.2185756018797652E-3</v>
      </c>
      <c r="D47" s="229">
        <v>2.6729861088535482E-3</v>
      </c>
      <c r="E47" s="229">
        <v>0</v>
      </c>
      <c r="F47" s="229">
        <v>0</v>
      </c>
      <c r="G47" s="229">
        <v>0</v>
      </c>
      <c r="H47" s="229">
        <v>0</v>
      </c>
      <c r="I47" s="229">
        <v>4.489700357448256E-3</v>
      </c>
      <c r="J47" s="229">
        <v>4.7775524537433693E-3</v>
      </c>
      <c r="K47" s="229">
        <v>0</v>
      </c>
      <c r="L47" s="229">
        <v>4.172294130361757E-3</v>
      </c>
      <c r="M47" s="229">
        <v>4.3104266060703944E-3</v>
      </c>
      <c r="N47" s="229">
        <v>2.755249046748559E-3</v>
      </c>
      <c r="O47" s="229">
        <v>3.8675983537340051E-3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0.25589258335982518</v>
      </c>
      <c r="N49" s="229">
        <v>0.17719858564779109</v>
      </c>
      <c r="O49" s="229">
        <v>0.2917878728052169</v>
      </c>
      <c r="P49" s="229">
        <v>0.72334392915477375</v>
      </c>
      <c r="Q49" s="229">
        <v>0.67861449274697794</v>
      </c>
      <c r="R49" s="229">
        <v>0.56622921459803321</v>
      </c>
      <c r="S49" s="229">
        <v>0.56706721593687448</v>
      </c>
      <c r="T49" s="229">
        <v>0.59367936604812299</v>
      </c>
      <c r="U49" s="229">
        <v>0.55057352447245522</v>
      </c>
      <c r="V49" s="229">
        <v>0.44652344637389862</v>
      </c>
      <c r="W49" s="229">
        <v>0.53162109824363968</v>
      </c>
      <c r="X49" s="229">
        <v>0.34544275034482619</v>
      </c>
      <c r="Y49" s="229">
        <v>0.31232656419263588</v>
      </c>
      <c r="DA49" s="73" t="s">
        <v>1028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6.938299256016027E-2</v>
      </c>
      <c r="N50" s="229">
        <v>1.403273214010199E-2</v>
      </c>
      <c r="O50" s="229">
        <v>2.3536367968183449E-2</v>
      </c>
      <c r="P50" s="229">
        <v>5.1298541874613161E-3</v>
      </c>
      <c r="Q50" s="229">
        <v>1.598774515427245E-2</v>
      </c>
      <c r="R50" s="229">
        <v>1.815170307055284E-2</v>
      </c>
      <c r="S50" s="229">
        <v>3.2916142121871071E-2</v>
      </c>
      <c r="T50" s="229">
        <v>1.741225300625026E-2</v>
      </c>
      <c r="U50" s="229">
        <v>5.5878973303500057E-3</v>
      </c>
      <c r="V50" s="229">
        <v>2.3478407277826241E-2</v>
      </c>
      <c r="W50" s="229">
        <v>2.4620065896231901E-2</v>
      </c>
      <c r="X50" s="229">
        <v>4.4515246128900513E-3</v>
      </c>
      <c r="Y50" s="229">
        <v>4.7731621120474894E-3</v>
      </c>
      <c r="DA50" s="73" t="s">
        <v>1029</v>
      </c>
    </row>
    <row r="51" spans="1:105" ht="12" customHeight="1" x14ac:dyDescent="0.25">
      <c r="A51" s="64" t="s">
        <v>32</v>
      </c>
      <c r="B51" s="229">
        <v>0.29183319519413847</v>
      </c>
      <c r="C51" s="229">
        <v>0.25646469340417838</v>
      </c>
      <c r="D51" s="229">
        <v>0.15048605287032699</v>
      </c>
      <c r="E51" s="229">
        <v>0.1550262662949268</v>
      </c>
      <c r="F51" s="229">
        <v>5.763422380233546E-2</v>
      </c>
      <c r="G51" s="229">
        <v>0.14054994651831421</v>
      </c>
      <c r="H51" s="229">
        <v>0.13399547312795559</v>
      </c>
      <c r="I51" s="229">
        <v>0.1234850486812263</v>
      </c>
      <c r="J51" s="229">
        <v>2.5269523129012261E-2</v>
      </c>
      <c r="K51" s="229">
        <v>0</v>
      </c>
      <c r="L51" s="229">
        <v>4.4137939137693961E-3</v>
      </c>
      <c r="M51" s="229">
        <v>4.559921742136046E-3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5.6145268904641008E-3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0.1135633243786288</v>
      </c>
      <c r="K52" s="229">
        <v>0</v>
      </c>
      <c r="L52" s="229">
        <v>0</v>
      </c>
      <c r="M52" s="229">
        <v>4.2316757942948167</v>
      </c>
      <c r="N52" s="229">
        <v>2.871231932477762</v>
      </c>
      <c r="O52" s="229">
        <v>3.1967375356661591</v>
      </c>
      <c r="P52" s="229">
        <v>2.8648791786176759</v>
      </c>
      <c r="Q52" s="229">
        <v>3.9919160368316109</v>
      </c>
      <c r="R52" s="229">
        <v>4.3186341218657791</v>
      </c>
      <c r="S52" s="229">
        <v>4.3834570373242459</v>
      </c>
      <c r="T52" s="229">
        <v>4.8960702634707873</v>
      </c>
      <c r="U52" s="229">
        <v>3.9213578721334978</v>
      </c>
      <c r="V52" s="229">
        <v>4.2216986572855433</v>
      </c>
      <c r="W52" s="229">
        <v>4.6958075822679231</v>
      </c>
      <c r="X52" s="229">
        <v>3.2564402874892262</v>
      </c>
      <c r="Y52" s="229">
        <v>3.4610811132482708</v>
      </c>
      <c r="DA52" s="73" t="s">
        <v>1031</v>
      </c>
    </row>
    <row r="53" spans="1:105" ht="12" customHeight="1" x14ac:dyDescent="0.25">
      <c r="A53" s="64" t="s">
        <v>35</v>
      </c>
      <c r="B53" s="229">
        <v>1.5401681105164859</v>
      </c>
      <c r="C53" s="229">
        <v>1.510550641947016</v>
      </c>
      <c r="D53" s="229">
        <v>1.482291693957086</v>
      </c>
      <c r="E53" s="229">
        <v>1.1012854244674</v>
      </c>
      <c r="F53" s="229">
        <v>0.79586424802267919</v>
      </c>
      <c r="G53" s="229">
        <v>0.94540555827089889</v>
      </c>
      <c r="H53" s="229">
        <v>0.80598578370637741</v>
      </c>
      <c r="I53" s="229">
        <v>0.92366117662667446</v>
      </c>
      <c r="J53" s="229">
        <v>0.87775902351196589</v>
      </c>
      <c r="K53" s="229">
        <v>0.367848516621469</v>
      </c>
      <c r="L53" s="229">
        <v>0.63022791482599527</v>
      </c>
      <c r="M53" s="229">
        <v>0.60031986540416959</v>
      </c>
      <c r="N53" s="229">
        <v>0.26832391822507767</v>
      </c>
      <c r="O53" s="229">
        <v>0.84795663351424944</v>
      </c>
      <c r="P53" s="229">
        <v>1.051146752356785</v>
      </c>
      <c r="Q53" s="229">
        <v>1.117842357507649</v>
      </c>
      <c r="R53" s="229">
        <v>1.317620484051258</v>
      </c>
      <c r="S53" s="229">
        <v>1.2522438512397041</v>
      </c>
      <c r="T53" s="229">
        <v>1.3138257274986089</v>
      </c>
      <c r="U53" s="229">
        <v>1.2822783952562991</v>
      </c>
      <c r="V53" s="229">
        <v>0.99443326768143969</v>
      </c>
      <c r="W53" s="229">
        <v>1.010331902160458</v>
      </c>
      <c r="X53" s="229">
        <v>0.81840108851844895</v>
      </c>
      <c r="Y53" s="229">
        <v>0.96795796496385023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2.3045321536821341E-2</v>
      </c>
      <c r="F55" s="229">
        <v>1.787955374360543E-2</v>
      </c>
      <c r="G55" s="229">
        <v>0</v>
      </c>
      <c r="H55" s="229">
        <v>6.5967468251974769E-3</v>
      </c>
      <c r="I55" s="229">
        <v>2.86747841670621E-3</v>
      </c>
      <c r="J55" s="229">
        <v>3.2878237078052398E-3</v>
      </c>
      <c r="K55" s="229">
        <v>2.3182324108582202E-3</v>
      </c>
      <c r="L55" s="229">
        <v>3.0237727538085699E-3</v>
      </c>
      <c r="M55" s="229">
        <v>4.7595631887545004E-3</v>
      </c>
      <c r="N55" s="229">
        <v>4.290116554468348E-3</v>
      </c>
      <c r="O55" s="229">
        <v>1.5962150549245682E-2</v>
      </c>
      <c r="P55" s="229">
        <v>2.3194139480418971E-2</v>
      </c>
      <c r="Q55" s="229">
        <v>2.6423310214713579E-2</v>
      </c>
      <c r="R55" s="229">
        <v>3.0002595545384959E-2</v>
      </c>
      <c r="S55" s="229">
        <v>2.4011972458139429E-2</v>
      </c>
      <c r="T55" s="229">
        <v>3.3944479255215702E-2</v>
      </c>
      <c r="U55" s="229">
        <v>3.2314434181756571E-2</v>
      </c>
      <c r="V55" s="229">
        <v>3.1187631052387178E-2</v>
      </c>
      <c r="W55" s="229">
        <v>4.6142181904531253E-2</v>
      </c>
      <c r="X55" s="229">
        <v>7.9371587322474402E-2</v>
      </c>
      <c r="Y55" s="229">
        <v>7.1339560234190261E-2</v>
      </c>
      <c r="DA55" s="73" t="s">
        <v>1034</v>
      </c>
    </row>
    <row r="56" spans="1:105" ht="12" customHeight="1" x14ac:dyDescent="0.25">
      <c r="A56" s="64" t="s">
        <v>39</v>
      </c>
      <c r="B56" s="229">
        <v>5.4705347964531024</v>
      </c>
      <c r="C56" s="229">
        <v>4.333706613788423</v>
      </c>
      <c r="D56" s="229">
        <v>4.7294878908740543</v>
      </c>
      <c r="E56" s="229">
        <v>4.6856623727603628</v>
      </c>
      <c r="F56" s="229">
        <v>2.2531954021416118</v>
      </c>
      <c r="G56" s="229">
        <v>2.2727469043467678</v>
      </c>
      <c r="H56" s="229">
        <v>2.2914300270642798</v>
      </c>
      <c r="I56" s="229">
        <v>2.143779785069976</v>
      </c>
      <c r="J56" s="229">
        <v>2.3561302094546712</v>
      </c>
      <c r="K56" s="229">
        <v>1.574061600959034</v>
      </c>
      <c r="L56" s="229">
        <v>1.6201479652721931</v>
      </c>
      <c r="M56" s="229">
        <v>2.3673264758256991</v>
      </c>
      <c r="N56" s="229">
        <v>2.3689959631578241</v>
      </c>
      <c r="O56" s="229">
        <v>2.9497991119048459</v>
      </c>
      <c r="P56" s="229">
        <v>3.1505948441072809</v>
      </c>
      <c r="Q56" s="229">
        <v>3.5825485268939818</v>
      </c>
      <c r="R56" s="229">
        <v>4.5031992623456496</v>
      </c>
      <c r="S56" s="229">
        <v>4.2687790403768728</v>
      </c>
      <c r="T56" s="229">
        <v>4.4177185710627196</v>
      </c>
      <c r="U56" s="229">
        <v>4.5537940592978936</v>
      </c>
      <c r="V56" s="229">
        <v>4.0341949718505568</v>
      </c>
      <c r="W56" s="229">
        <v>4.8012756384992619</v>
      </c>
      <c r="X56" s="229">
        <v>3.9009666794630689</v>
      </c>
      <c r="Y56" s="229">
        <v>3.6705932553586109</v>
      </c>
      <c r="DA56" s="73" t="s">
        <v>1035</v>
      </c>
    </row>
    <row r="57" spans="1:105" ht="12" customHeight="1" x14ac:dyDescent="0.25">
      <c r="A57" s="60" t="s">
        <v>1036</v>
      </c>
      <c r="B57" s="262">
        <v>5.0083382797158844</v>
      </c>
      <c r="C57" s="262">
        <v>5.5175295206746879</v>
      </c>
      <c r="D57" s="262">
        <v>6.5717651146699749</v>
      </c>
      <c r="E57" s="262">
        <v>3.3024779755701301</v>
      </c>
      <c r="F57" s="262">
        <v>3.3698927305525399</v>
      </c>
      <c r="G57" s="262">
        <v>2.275732920266091</v>
      </c>
      <c r="H57" s="262">
        <v>2.5863098017323591</v>
      </c>
      <c r="I57" s="262">
        <v>2.3765945019707209</v>
      </c>
      <c r="J57" s="262">
        <v>3.1133900590674219</v>
      </c>
      <c r="K57" s="262">
        <v>2.2140871371812989</v>
      </c>
      <c r="L57" s="262">
        <v>2.8216846160078308</v>
      </c>
      <c r="M57" s="262">
        <v>3.0651414010160809</v>
      </c>
      <c r="N57" s="262">
        <v>4.3255744660660778</v>
      </c>
      <c r="O57" s="262">
        <v>3.1018200543990209</v>
      </c>
      <c r="P57" s="262">
        <v>4.0616217286624634</v>
      </c>
      <c r="Q57" s="262">
        <v>4.5573268440080099</v>
      </c>
      <c r="R57" s="262">
        <v>4.9643647809044849</v>
      </c>
      <c r="S57" s="262">
        <v>4.0087753733873432</v>
      </c>
      <c r="T57" s="262">
        <v>3.649618368245557</v>
      </c>
      <c r="U57" s="262">
        <v>3.6245520763433219</v>
      </c>
      <c r="V57" s="262">
        <v>3.6761005221022538</v>
      </c>
      <c r="W57" s="262">
        <v>4.6083996747172122</v>
      </c>
      <c r="X57" s="262">
        <v>3.9604882919768412</v>
      </c>
      <c r="Y57" s="262">
        <v>4.0897003953445044</v>
      </c>
      <c r="DA57" s="72" t="s">
        <v>1037</v>
      </c>
    </row>
    <row r="58" spans="1:105" ht="12" customHeight="1" x14ac:dyDescent="0.25">
      <c r="A58" s="132" t="s">
        <v>1038</v>
      </c>
      <c r="B58" s="316">
        <v>30.977884895468399</v>
      </c>
      <c r="C58" s="316">
        <v>29.559267873959911</v>
      </c>
      <c r="D58" s="316">
        <v>32.005615006072453</v>
      </c>
      <c r="E58" s="316">
        <v>31.984079959962759</v>
      </c>
      <c r="F58" s="316">
        <v>31.122791631523629</v>
      </c>
      <c r="G58" s="316">
        <v>38.903649036356221</v>
      </c>
      <c r="H58" s="316">
        <v>46.691087764796841</v>
      </c>
      <c r="I58" s="316">
        <v>61.684765122579591</v>
      </c>
      <c r="J58" s="316">
        <v>68.569740296401392</v>
      </c>
      <c r="K58" s="316">
        <v>35.184775073549673</v>
      </c>
      <c r="L58" s="316">
        <v>37.682695130945483</v>
      </c>
      <c r="M58" s="316">
        <v>62.033251563693391</v>
      </c>
      <c r="N58" s="316">
        <v>59.563024446635332</v>
      </c>
      <c r="O58" s="316">
        <v>61.034065894120353</v>
      </c>
      <c r="P58" s="316">
        <v>61.009900924390763</v>
      </c>
      <c r="Q58" s="316">
        <v>67.093465336934983</v>
      </c>
      <c r="R58" s="316">
        <v>76.202471413359149</v>
      </c>
      <c r="S58" s="316">
        <v>92.585023258300595</v>
      </c>
      <c r="T58" s="316">
        <v>109.9311888801421</v>
      </c>
      <c r="U58" s="316">
        <v>107.58084433921429</v>
      </c>
      <c r="V58" s="316">
        <v>106.1358785961458</v>
      </c>
      <c r="W58" s="316">
        <v>109.8920651132298</v>
      </c>
      <c r="X58" s="316">
        <v>90.169921165173733</v>
      </c>
      <c r="Y58" s="316">
        <v>85.695688794434531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107.94547416748161</v>
      </c>
      <c r="C61" s="223">
        <v>145.1407239983667</v>
      </c>
      <c r="D61" s="223">
        <v>74.009224310705406</v>
      </c>
      <c r="E61" s="223">
        <v>27.942825538339729</v>
      </c>
      <c r="F61" s="223">
        <v>69.358794249868055</v>
      </c>
      <c r="G61" s="223">
        <v>130.99991438655309</v>
      </c>
      <c r="H61" s="223">
        <v>154.2575171912822</v>
      </c>
      <c r="I61" s="223">
        <v>199.04167238644061</v>
      </c>
      <c r="J61" s="223">
        <v>141.28669695410781</v>
      </c>
      <c r="K61" s="223">
        <v>155.58172094407979</v>
      </c>
      <c r="L61" s="223">
        <v>106.2734419044245</v>
      </c>
      <c r="M61" s="223">
        <v>79.16199880972934</v>
      </c>
      <c r="N61" s="223">
        <v>189.6961450013288</v>
      </c>
      <c r="O61" s="223">
        <v>310.82631490504798</v>
      </c>
      <c r="P61" s="223">
        <v>229.7259526008983</v>
      </c>
      <c r="Q61" s="223">
        <v>175.232818030755</v>
      </c>
      <c r="R61" s="223">
        <v>64.695630962831117</v>
      </c>
      <c r="S61" s="223">
        <v>142.61126612758201</v>
      </c>
      <c r="T61" s="223">
        <v>88.009823622622037</v>
      </c>
      <c r="U61" s="223">
        <v>135.60994430720939</v>
      </c>
      <c r="V61" s="223">
        <v>211.04844576912421</v>
      </c>
      <c r="W61" s="223">
        <v>174.4391249284391</v>
      </c>
      <c r="X61" s="223">
        <v>263.82950997045492</v>
      </c>
      <c r="Y61" s="223">
        <v>254.12677514884251</v>
      </c>
      <c r="DA61" s="89" t="s">
        <v>1040</v>
      </c>
    </row>
    <row r="62" spans="1:105" ht="12" customHeight="1" x14ac:dyDescent="0.25">
      <c r="A62" s="55" t="s">
        <v>91</v>
      </c>
      <c r="B62" s="259">
        <v>0.85283480609858264</v>
      </c>
      <c r="C62" s="259">
        <v>1.2674326728415941</v>
      </c>
      <c r="D62" s="259">
        <v>0.67155760759595418</v>
      </c>
      <c r="E62" s="259">
        <v>0.20443441545343799</v>
      </c>
      <c r="F62" s="259">
        <v>0.63949736722525941</v>
      </c>
      <c r="G62" s="259">
        <v>1.0484518382591079</v>
      </c>
      <c r="H62" s="259">
        <v>1.272497148352203</v>
      </c>
      <c r="I62" s="259">
        <v>1.608999054561209</v>
      </c>
      <c r="J62" s="259">
        <v>1.208342980967845</v>
      </c>
      <c r="K62" s="259">
        <v>1.4130221588597971</v>
      </c>
      <c r="L62" s="259">
        <v>1.0293635155727969</v>
      </c>
      <c r="M62" s="259">
        <v>0.45256867241534149</v>
      </c>
      <c r="N62" s="259">
        <v>1.2820086218502951</v>
      </c>
      <c r="O62" s="259">
        <v>1.9078374730498029</v>
      </c>
      <c r="P62" s="259">
        <v>1.51707354130141</v>
      </c>
      <c r="Q62" s="259">
        <v>1.116533787537233</v>
      </c>
      <c r="R62" s="259">
        <v>0.40903279518229158</v>
      </c>
      <c r="S62" s="259">
        <v>0.83083380988358768</v>
      </c>
      <c r="T62" s="259">
        <v>0.47673374401951352</v>
      </c>
      <c r="U62" s="259">
        <v>0.7613966981280953</v>
      </c>
      <c r="V62" s="259">
        <v>1.185255475155524</v>
      </c>
      <c r="W62" s="259">
        <v>0.99721837017843051</v>
      </c>
      <c r="X62" s="259">
        <v>1.585327395024253</v>
      </c>
      <c r="Y62" s="259">
        <v>1.5791765042011121</v>
      </c>
      <c r="DA62" s="67" t="s">
        <v>1041</v>
      </c>
    </row>
    <row r="63" spans="1:105" ht="12" customHeight="1" x14ac:dyDescent="0.25">
      <c r="A63" s="173" t="s">
        <v>92</v>
      </c>
      <c r="B63" s="224">
        <v>6.7681573586998782</v>
      </c>
      <c r="C63" s="224">
        <v>10.058435361698759</v>
      </c>
      <c r="D63" s="224">
        <v>5.3295286861404696</v>
      </c>
      <c r="E63" s="224">
        <v>1.622405984638897</v>
      </c>
      <c r="F63" s="224">
        <v>5.0750963503177191</v>
      </c>
      <c r="G63" s="224">
        <v>8.3205879657021597</v>
      </c>
      <c r="H63" s="224">
        <v>10.09862739765927</v>
      </c>
      <c r="I63" s="224">
        <v>12.76913033262244</v>
      </c>
      <c r="J63" s="224">
        <v>9.5894953864318619</v>
      </c>
      <c r="K63" s="224">
        <v>11.213843823099589</v>
      </c>
      <c r="L63" s="224">
        <v>8.1691016863773136</v>
      </c>
      <c r="M63" s="224">
        <v>3.5916170032240191</v>
      </c>
      <c r="N63" s="224">
        <v>10.17411112427062</v>
      </c>
      <c r="O63" s="224">
        <v>15.140733164369459</v>
      </c>
      <c r="P63" s="224">
        <v>12.03960295572309</v>
      </c>
      <c r="Q63" s="224">
        <v>8.8608911319264756</v>
      </c>
      <c r="R63" s="224">
        <v>3.2461132013678582</v>
      </c>
      <c r="S63" s="224">
        <v>6.5935558961816678</v>
      </c>
      <c r="T63" s="224">
        <v>3.7833927211376479</v>
      </c>
      <c r="U63" s="224">
        <v>6.0424980646601014</v>
      </c>
      <c r="V63" s="224">
        <v>9.4062713068794253</v>
      </c>
      <c r="W63" s="224">
        <v>7.9139955382797318</v>
      </c>
      <c r="X63" s="224">
        <v>12.581270367782819</v>
      </c>
      <c r="Y63" s="224">
        <v>12.532456463038891</v>
      </c>
      <c r="DA63" s="177" t="s">
        <v>1042</v>
      </c>
    </row>
    <row r="64" spans="1:105" ht="12" customHeight="1" x14ac:dyDescent="0.25">
      <c r="A64" s="173" t="s">
        <v>93</v>
      </c>
      <c r="B64" s="224">
        <v>7.5761538842567901</v>
      </c>
      <c r="C64" s="224">
        <v>11.25923203264859</v>
      </c>
      <c r="D64" s="224">
        <v>5.9657787661895254</v>
      </c>
      <c r="E64" s="224">
        <v>1.816092143094703</v>
      </c>
      <c r="F64" s="224">
        <v>5.6809717755768947</v>
      </c>
      <c r="G64" s="224">
        <v>9.3139168454209749</v>
      </c>
      <c r="H64" s="224">
        <v>11.304222276406289</v>
      </c>
      <c r="I64" s="224">
        <v>14.293535336279779</v>
      </c>
      <c r="J64" s="224">
        <v>10.73430904005078</v>
      </c>
      <c r="K64" s="224">
        <v>12.552575529086811</v>
      </c>
      <c r="L64" s="224">
        <v>9.1443458229560086</v>
      </c>
      <c r="M64" s="224">
        <v>4.0203916173375429</v>
      </c>
      <c r="N64" s="224">
        <v>11.38871740532489</v>
      </c>
      <c r="O64" s="224">
        <v>16.94826498475031</v>
      </c>
      <c r="P64" s="224">
        <v>13.47691548286233</v>
      </c>
      <c r="Q64" s="224">
        <v>9.918722513274556</v>
      </c>
      <c r="R64" s="224">
        <v>3.633640862038781</v>
      </c>
      <c r="S64" s="224">
        <v>7.3807081405561226</v>
      </c>
      <c r="T64" s="224">
        <v>4.2350619143142918</v>
      </c>
      <c r="U64" s="224">
        <v>6.763863893374757</v>
      </c>
      <c r="V64" s="224">
        <v>10.52921129358568</v>
      </c>
      <c r="W64" s="224">
        <v>8.8587845789753352</v>
      </c>
      <c r="X64" s="224">
        <v>14.08324826302097</v>
      </c>
      <c r="Y64" s="224">
        <v>14.02860685407736</v>
      </c>
      <c r="DA64" s="177" t="s">
        <v>1043</v>
      </c>
    </row>
    <row r="65" spans="1:105" ht="12" customHeight="1" x14ac:dyDescent="0.25">
      <c r="A65" s="173" t="s">
        <v>94</v>
      </c>
      <c r="B65" s="224">
        <v>12.19696439487406</v>
      </c>
      <c r="C65" s="224">
        <v>18.12640745077897</v>
      </c>
      <c r="D65" s="224">
        <v>9.6043972060960048</v>
      </c>
      <c r="E65" s="224">
        <v>2.9237541298053471</v>
      </c>
      <c r="F65" s="224">
        <v>9.1458821367107337</v>
      </c>
      <c r="G65" s="224">
        <v>14.994615193400531</v>
      </c>
      <c r="H65" s="224">
        <v>18.198837922706101</v>
      </c>
      <c r="I65" s="224">
        <v>23.01137809987619</v>
      </c>
      <c r="J65" s="224">
        <v>17.281326008588291</v>
      </c>
      <c r="K65" s="224">
        <v>20.20858065071608</v>
      </c>
      <c r="L65" s="224">
        <v>14.721620247019439</v>
      </c>
      <c r="M65" s="224">
        <v>6.4724890966132387</v>
      </c>
      <c r="N65" s="224">
        <v>18.334867905030261</v>
      </c>
      <c r="O65" s="224">
        <v>27.285267397148299</v>
      </c>
      <c r="P65" s="224">
        <v>21.696689482347271</v>
      </c>
      <c r="Q65" s="224">
        <v>15.968300959202759</v>
      </c>
      <c r="R65" s="224">
        <v>5.8498532230373446</v>
      </c>
      <c r="S65" s="224">
        <v>11.882313344556771</v>
      </c>
      <c r="T65" s="224">
        <v>6.818090045176775</v>
      </c>
      <c r="U65" s="224">
        <v>10.88924648833992</v>
      </c>
      <c r="V65" s="224">
        <v>16.951136053457891</v>
      </c>
      <c r="W65" s="224">
        <v>14.261890893762001</v>
      </c>
      <c r="X65" s="224">
        <v>22.67283376927994</v>
      </c>
      <c r="Y65" s="224">
        <v>22.58486574096997</v>
      </c>
      <c r="DA65" s="177" t="s">
        <v>1044</v>
      </c>
    </row>
    <row r="66" spans="1:105" ht="12" customHeight="1" x14ac:dyDescent="0.25">
      <c r="A66" s="56" t="s">
        <v>95</v>
      </c>
      <c r="B66" s="260">
        <v>2.776904935167658</v>
      </c>
      <c r="C66" s="260">
        <v>3.8351001946743679</v>
      </c>
      <c r="D66" s="260">
        <v>1.9475568598604001</v>
      </c>
      <c r="E66" s="260">
        <v>0.70066946741813185</v>
      </c>
      <c r="F66" s="260">
        <v>1.841410101633471</v>
      </c>
      <c r="G66" s="260">
        <v>3.4866831501350219</v>
      </c>
      <c r="H66" s="260">
        <v>4.0308559650622744</v>
      </c>
      <c r="I66" s="260">
        <v>5.2813491830332371</v>
      </c>
      <c r="J66" s="260">
        <v>3.6864467763839008</v>
      </c>
      <c r="K66" s="260">
        <v>3.9892444329825012</v>
      </c>
      <c r="L66" s="260">
        <v>2.871801000198138</v>
      </c>
      <c r="M66" s="260">
        <v>1.740800286195376</v>
      </c>
      <c r="N66" s="260">
        <v>3.9104776912031798</v>
      </c>
      <c r="O66" s="260">
        <v>7.2537765497295297</v>
      </c>
      <c r="P66" s="260">
        <v>5.5447032596033683</v>
      </c>
      <c r="Q66" s="260">
        <v>4.1318738171260954</v>
      </c>
      <c r="R66" s="260">
        <v>1.5228052212335781</v>
      </c>
      <c r="S66" s="260">
        <v>3.366426767603766</v>
      </c>
      <c r="T66" s="260">
        <v>2.0528033058907198</v>
      </c>
      <c r="U66" s="260">
        <v>3.18868709337081</v>
      </c>
      <c r="V66" s="260">
        <v>4.816943057182475</v>
      </c>
      <c r="W66" s="260">
        <v>3.9078607015981239</v>
      </c>
      <c r="X66" s="260">
        <v>6.2338811401225582</v>
      </c>
      <c r="Y66" s="260">
        <v>6.4750436660130166</v>
      </c>
      <c r="DA66" s="68" t="s">
        <v>1045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0.12901270293559899</v>
      </c>
      <c r="N67" s="226">
        <v>8.2130901775535406E-2</v>
      </c>
      <c r="O67" s="226">
        <v>0.14111124043065901</v>
      </c>
      <c r="P67" s="226">
        <v>1.8325854495397281E-2</v>
      </c>
      <c r="Q67" s="226">
        <v>4.014174869863784E-2</v>
      </c>
      <c r="R67" s="226">
        <v>1.44879010143942E-2</v>
      </c>
      <c r="S67" s="226">
        <v>6.3589530258982979E-2</v>
      </c>
      <c r="T67" s="226">
        <v>2.068325194678404E-2</v>
      </c>
      <c r="U67" s="226">
        <v>1.0433201836983499E-2</v>
      </c>
      <c r="V67" s="226">
        <v>7.9398980964491037E-2</v>
      </c>
      <c r="W67" s="226">
        <v>6.3124844978617853E-2</v>
      </c>
      <c r="X67" s="226">
        <v>1.9522816451110411E-2</v>
      </c>
      <c r="Y67" s="226">
        <v>1.6888757345802401E-2</v>
      </c>
      <c r="DA67" s="69" t="s">
        <v>1046</v>
      </c>
    </row>
    <row r="68" spans="1:105" ht="12" customHeight="1" x14ac:dyDescent="0.25">
      <c r="A68" s="37" t="s">
        <v>35</v>
      </c>
      <c r="B68" s="226">
        <v>1.759029644051189</v>
      </c>
      <c r="C68" s="226">
        <v>2.1352544001969931</v>
      </c>
      <c r="D68" s="226">
        <v>0.96889555030409213</v>
      </c>
      <c r="E68" s="226">
        <v>0.47770073401285018</v>
      </c>
      <c r="F68" s="226">
        <v>0.89586847650937251</v>
      </c>
      <c r="G68" s="226">
        <v>2.2973688366372929</v>
      </c>
      <c r="H68" s="226">
        <v>2.387168625183385</v>
      </c>
      <c r="I68" s="226">
        <v>3.3107151994172521</v>
      </c>
      <c r="J68" s="226">
        <v>1.9711284890570699</v>
      </c>
      <c r="K68" s="226">
        <v>1.670133208327985</v>
      </c>
      <c r="L68" s="226">
        <v>1.2507560298760989</v>
      </c>
      <c r="M68" s="226">
        <v>1.116251773005797</v>
      </c>
      <c r="N68" s="226">
        <v>1.570448659017194</v>
      </c>
      <c r="O68" s="226">
        <v>5.0838860332381417</v>
      </c>
      <c r="P68" s="226">
        <v>3.755109157699644</v>
      </c>
      <c r="Q68" s="226">
        <v>2.806658885713698</v>
      </c>
      <c r="R68" s="226">
        <v>1.0516674426236849</v>
      </c>
      <c r="S68" s="226">
        <v>2.4191655867569861</v>
      </c>
      <c r="T68" s="226">
        <v>1.5606359800920759</v>
      </c>
      <c r="U68" s="226">
        <v>2.394150879660903</v>
      </c>
      <c r="V68" s="226">
        <v>3.3629618549834408</v>
      </c>
      <c r="W68" s="226">
        <v>2.590449796911066</v>
      </c>
      <c r="X68" s="226">
        <v>3.5892184417602548</v>
      </c>
      <c r="Y68" s="226">
        <v>3.4249008953518918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4.578389474003839E-2</v>
      </c>
      <c r="T70" s="226">
        <v>1.693472375279282E-2</v>
      </c>
      <c r="U70" s="226">
        <v>3.261177123655546E-2</v>
      </c>
      <c r="V70" s="226">
        <v>0.12215189592440361</v>
      </c>
      <c r="W70" s="226">
        <v>0.1171278427212903</v>
      </c>
      <c r="X70" s="226">
        <v>0.78442847850649455</v>
      </c>
      <c r="Y70" s="226">
        <v>1.343473092763698</v>
      </c>
      <c r="DA70" s="69" t="s">
        <v>1049</v>
      </c>
    </row>
    <row r="71" spans="1:105" ht="12" customHeight="1" x14ac:dyDescent="0.25">
      <c r="A71" s="37" t="s">
        <v>40</v>
      </c>
      <c r="B71" s="226">
        <v>1.017875291116469</v>
      </c>
      <c r="C71" s="226">
        <v>1.699845794477375</v>
      </c>
      <c r="D71" s="226">
        <v>0.9786613095563077</v>
      </c>
      <c r="E71" s="226">
        <v>0.22296873340528159</v>
      </c>
      <c r="F71" s="226">
        <v>0.94554162512409856</v>
      </c>
      <c r="G71" s="226">
        <v>1.1893143134977291</v>
      </c>
      <c r="H71" s="226">
        <v>1.643687339878888</v>
      </c>
      <c r="I71" s="226">
        <v>1.970633983615985</v>
      </c>
      <c r="J71" s="226">
        <v>1.7153182873268309</v>
      </c>
      <c r="K71" s="226">
        <v>2.3191112246545158</v>
      </c>
      <c r="L71" s="226">
        <v>1.6210449703220391</v>
      </c>
      <c r="M71" s="226">
        <v>0.4955358102539803</v>
      </c>
      <c r="N71" s="226">
        <v>2.25789813041045</v>
      </c>
      <c r="O71" s="226">
        <v>2.0287792760607291</v>
      </c>
      <c r="P71" s="226">
        <v>1.771268247408327</v>
      </c>
      <c r="Q71" s="226">
        <v>1.2850731827137589</v>
      </c>
      <c r="R71" s="226">
        <v>0.45664987759549908</v>
      </c>
      <c r="S71" s="226">
        <v>0.83788775584775921</v>
      </c>
      <c r="T71" s="226">
        <v>0.45454935009906672</v>
      </c>
      <c r="U71" s="226">
        <v>0.75149124063636841</v>
      </c>
      <c r="V71" s="226">
        <v>1.252430325310139</v>
      </c>
      <c r="W71" s="226">
        <v>1.137158216987149</v>
      </c>
      <c r="X71" s="226">
        <v>1.8407114034046981</v>
      </c>
      <c r="Y71" s="226">
        <v>1.689780920551625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51.741930699525518</v>
      </c>
      <c r="C72" s="261">
        <f t="shared" si="2"/>
        <v>65.557824150062615</v>
      </c>
      <c r="D72" s="261">
        <f t="shared" si="2"/>
        <v>33.050901517001329</v>
      </c>
      <c r="E72" s="261">
        <f t="shared" si="2"/>
        <v>14.039398384090571</v>
      </c>
      <c r="F72" s="261">
        <f t="shared" si="2"/>
        <v>30.57067783621407</v>
      </c>
      <c r="G72" s="261">
        <f t="shared" si="2"/>
        <v>61.196538727334485</v>
      </c>
      <c r="H72" s="261">
        <f t="shared" si="2"/>
        <v>71.747650141499363</v>
      </c>
      <c r="I72" s="261">
        <f t="shared" si="2"/>
        <v>92.459756120426746</v>
      </c>
      <c r="J72" s="261">
        <f t="shared" si="2"/>
        <v>64.94357423590759</v>
      </c>
      <c r="K72" s="261">
        <f t="shared" si="2"/>
        <v>71.007646035738091</v>
      </c>
      <c r="L72" s="261">
        <f t="shared" si="2"/>
        <v>45.316808931966918</v>
      </c>
      <c r="M72" s="261">
        <f t="shared" si="2"/>
        <v>45.121410429292446</v>
      </c>
      <c r="N72" s="261">
        <f t="shared" si="2"/>
        <v>105.69234529909644</v>
      </c>
      <c r="O72" s="261">
        <f t="shared" si="2"/>
        <v>169.75555764853951</v>
      </c>
      <c r="P72" s="261">
        <f t="shared" si="2"/>
        <v>119.16427551323568</v>
      </c>
      <c r="Q72" s="261">
        <f t="shared" si="2"/>
        <v>93.245865137821355</v>
      </c>
      <c r="R72" s="261">
        <f t="shared" si="2"/>
        <v>34.745774563192924</v>
      </c>
      <c r="S72" s="261">
        <f t="shared" si="2"/>
        <v>78.480776733926191</v>
      </c>
      <c r="T72" s="261">
        <f t="shared" si="2"/>
        <v>49.536642701381645</v>
      </c>
      <c r="U72" s="261">
        <f t="shared" si="2"/>
        <v>75.361114820666771</v>
      </c>
      <c r="V72" s="261">
        <f t="shared" si="2"/>
        <v>118.92775935111335</v>
      </c>
      <c r="W72" s="261">
        <f t="shared" si="2"/>
        <v>98.357788262332036</v>
      </c>
      <c r="X72" s="261">
        <f t="shared" si="2"/>
        <v>146.4696056382472</v>
      </c>
      <c r="Y72" s="261">
        <f t="shared" si="2"/>
        <v>138.36883442033286</v>
      </c>
      <c r="DA72" s="70"/>
    </row>
    <row r="73" spans="1:105" ht="12" customHeight="1" x14ac:dyDescent="0.25">
      <c r="A73" s="60" t="s">
        <v>1052</v>
      </c>
      <c r="B73" s="262">
        <v>51.705768513681882</v>
      </c>
      <c r="C73" s="262">
        <v>65.504082047217082</v>
      </c>
      <c r="D73" s="262">
        <v>33.022425907379237</v>
      </c>
      <c r="E73" s="262">
        <v>14.030729887833621</v>
      </c>
      <c r="F73" s="262">
        <v>30.54356165559533</v>
      </c>
      <c r="G73" s="262">
        <v>61.152081922860617</v>
      </c>
      <c r="H73" s="262">
        <v>71.693693293074375</v>
      </c>
      <c r="I73" s="262">
        <v>92.391530805961153</v>
      </c>
      <c r="J73" s="262">
        <v>64.89233767388157</v>
      </c>
      <c r="K73" s="262">
        <v>70.947730598956582</v>
      </c>
      <c r="L73" s="262">
        <v>45.273161516916993</v>
      </c>
      <c r="M73" s="262">
        <v>45.102220461526286</v>
      </c>
      <c r="N73" s="262">
        <v>105.6379851420004</v>
      </c>
      <c r="O73" s="262">
        <v>169.67466088779929</v>
      </c>
      <c r="P73" s="262">
        <v>119.0999480550378</v>
      </c>
      <c r="Q73" s="262">
        <v>93.198521499830861</v>
      </c>
      <c r="R73" s="262">
        <v>34.728430618211142</v>
      </c>
      <c r="S73" s="262">
        <v>78.44554744166075</v>
      </c>
      <c r="T73" s="262">
        <v>49.516428078190977</v>
      </c>
      <c r="U73" s="262">
        <v>75.32882982396923</v>
      </c>
      <c r="V73" s="262">
        <v>118.8775017532078</v>
      </c>
      <c r="W73" s="262">
        <v>98.315503876456589</v>
      </c>
      <c r="X73" s="262">
        <v>146.4023840573831</v>
      </c>
      <c r="Y73" s="262">
        <v>138.30187365159259</v>
      </c>
      <c r="DA73" s="72" t="s">
        <v>1053</v>
      </c>
    </row>
    <row r="74" spans="1:105" ht="12" customHeight="1" x14ac:dyDescent="0.25">
      <c r="A74" s="64" t="s">
        <v>28</v>
      </c>
      <c r="B74" s="229">
        <v>0</v>
      </c>
      <c r="C74" s="229">
        <v>2.381241594348352E-2</v>
      </c>
      <c r="D74" s="229">
        <v>1.386792409920035E-2</v>
      </c>
      <c r="E74" s="229">
        <v>0</v>
      </c>
      <c r="F74" s="229">
        <v>0</v>
      </c>
      <c r="G74" s="229">
        <v>0</v>
      </c>
      <c r="H74" s="229">
        <v>0</v>
      </c>
      <c r="I74" s="229">
        <v>0.1296977985850887</v>
      </c>
      <c r="J74" s="229">
        <v>9.1702466085075693E-2</v>
      </c>
      <c r="K74" s="229">
        <v>0</v>
      </c>
      <c r="L74" s="229">
        <v>8.3507575951879812E-2</v>
      </c>
      <c r="M74" s="229">
        <v>2.578985681959543E-2</v>
      </c>
      <c r="N74" s="229">
        <v>5.1001875735919147E-2</v>
      </c>
      <c r="O74" s="229">
        <v>8.9531380553301579E-2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1.5310394281513271</v>
      </c>
      <c r="N76" s="229">
        <v>3.2800883304738919</v>
      </c>
      <c r="O76" s="229">
        <v>6.7546235910821588</v>
      </c>
      <c r="P76" s="229">
        <v>11.01906410943255</v>
      </c>
      <c r="Q76" s="229">
        <v>6.7187542348377898</v>
      </c>
      <c r="R76" s="229">
        <v>1.8285800031757411</v>
      </c>
      <c r="S76" s="229">
        <v>4.2228516267287004</v>
      </c>
      <c r="T76" s="229">
        <v>2.6078056098951969</v>
      </c>
      <c r="U76" s="229">
        <v>4.0087410999368016</v>
      </c>
      <c r="V76" s="229">
        <v>5.4434192285978114</v>
      </c>
      <c r="W76" s="229">
        <v>4.7045494381514859</v>
      </c>
      <c r="X76" s="229">
        <v>6.0170371731072958</v>
      </c>
      <c r="Y76" s="229">
        <v>5.088947284171029</v>
      </c>
      <c r="DA76" s="73" t="s">
        <v>1056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0.4151276909161612</v>
      </c>
      <c r="N77" s="229">
        <v>0.25975715759325108</v>
      </c>
      <c r="O77" s="229">
        <v>0.54484548928600984</v>
      </c>
      <c r="P77" s="229">
        <v>7.8145664718204028E-2</v>
      </c>
      <c r="Q77" s="229">
        <v>0.1582897677677895</v>
      </c>
      <c r="R77" s="229">
        <v>5.8619089942152737E-2</v>
      </c>
      <c r="S77" s="229">
        <v>0.24512082588891851</v>
      </c>
      <c r="T77" s="229">
        <v>7.648534489732163E-2</v>
      </c>
      <c r="U77" s="229">
        <v>4.0685635423288277E-2</v>
      </c>
      <c r="V77" s="229">
        <v>0.2862174756349834</v>
      </c>
      <c r="W77" s="229">
        <v>0.21787381569699779</v>
      </c>
      <c r="X77" s="229">
        <v>7.7538142126370641E-2</v>
      </c>
      <c r="Y77" s="229">
        <v>7.7772348406555544E-2</v>
      </c>
      <c r="DA77" s="73" t="s">
        <v>1057</v>
      </c>
    </row>
    <row r="78" spans="1:105" ht="12" customHeight="1" x14ac:dyDescent="0.25">
      <c r="A78" s="64" t="s">
        <v>32</v>
      </c>
      <c r="B78" s="229">
        <v>2.0663313983268479</v>
      </c>
      <c r="C78" s="229">
        <v>2.7526868811609879</v>
      </c>
      <c r="D78" s="229">
        <v>0.78074822472198913</v>
      </c>
      <c r="E78" s="229">
        <v>0.36464787915886782</v>
      </c>
      <c r="F78" s="229">
        <v>0.563390334362872</v>
      </c>
      <c r="G78" s="229">
        <v>2.5590007082385879</v>
      </c>
      <c r="H78" s="229">
        <v>2.9668333932292992</v>
      </c>
      <c r="I78" s="229">
        <v>3.567217786718885</v>
      </c>
      <c r="J78" s="229">
        <v>0.48503446276317069</v>
      </c>
      <c r="K78" s="229">
        <v>0</v>
      </c>
      <c r="L78" s="229">
        <v>8.8341142540227541E-2</v>
      </c>
      <c r="M78" s="229">
        <v>2.7282619468020301E-2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4.1810412145828688E-2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2.1797849428487019</v>
      </c>
      <c r="K79" s="229">
        <v>0</v>
      </c>
      <c r="L79" s="229">
        <v>0</v>
      </c>
      <c r="M79" s="229">
        <v>25.318680217896919</v>
      </c>
      <c r="N79" s="229">
        <v>53.148812228805241</v>
      </c>
      <c r="O79" s="229">
        <v>74.001563414264098</v>
      </c>
      <c r="P79" s="229">
        <v>43.642154254137637</v>
      </c>
      <c r="Q79" s="229">
        <v>39.522737967194281</v>
      </c>
      <c r="R79" s="229">
        <v>13.946592285744661</v>
      </c>
      <c r="S79" s="229">
        <v>32.642847550581479</v>
      </c>
      <c r="T79" s="229">
        <v>21.50655762977151</v>
      </c>
      <c r="U79" s="229">
        <v>28.551515412304791</v>
      </c>
      <c r="V79" s="229">
        <v>51.465328047232859</v>
      </c>
      <c r="W79" s="229">
        <v>41.555271218189183</v>
      </c>
      <c r="X79" s="229">
        <v>56.721764293121602</v>
      </c>
      <c r="Y79" s="229">
        <v>56.393728074621833</v>
      </c>
      <c r="DA79" s="73" t="s">
        <v>1059</v>
      </c>
    </row>
    <row r="80" spans="1:105" ht="12" customHeight="1" x14ac:dyDescent="0.25">
      <c r="A80" s="64" t="s">
        <v>35</v>
      </c>
      <c r="B80" s="229">
        <v>10.905194398275469</v>
      </c>
      <c r="C80" s="229">
        <v>16.213042349903109</v>
      </c>
      <c r="D80" s="229">
        <v>7.6903911459115797</v>
      </c>
      <c r="E80" s="229">
        <v>2.5904087351018932</v>
      </c>
      <c r="F80" s="229">
        <v>7.7797911591338806</v>
      </c>
      <c r="G80" s="229">
        <v>17.213051681045531</v>
      </c>
      <c r="H80" s="229">
        <v>17.845569568493751</v>
      </c>
      <c r="I80" s="229">
        <v>26.68258719053572</v>
      </c>
      <c r="J80" s="229">
        <v>16.84809698351016</v>
      </c>
      <c r="K80" s="229">
        <v>13.4233293422564</v>
      </c>
      <c r="L80" s="229">
        <v>12.61387711890856</v>
      </c>
      <c r="M80" s="229">
        <v>3.5917937572417382</v>
      </c>
      <c r="N80" s="229">
        <v>4.9668915230875026</v>
      </c>
      <c r="O80" s="229">
        <v>19.62942402604045</v>
      </c>
      <c r="P80" s="229">
        <v>16.01265039464084</v>
      </c>
      <c r="Q80" s="229">
        <v>11.067414789483241</v>
      </c>
      <c r="R80" s="229">
        <v>4.2551221427550114</v>
      </c>
      <c r="S80" s="229">
        <v>9.325243702427791</v>
      </c>
      <c r="T80" s="229">
        <v>5.7711321944744629</v>
      </c>
      <c r="U80" s="229">
        <v>9.3363045554183763</v>
      </c>
      <c r="V80" s="229">
        <v>12.122806125440951</v>
      </c>
      <c r="W80" s="229">
        <v>8.9408723588264252</v>
      </c>
      <c r="X80" s="229">
        <v>14.255183434046369</v>
      </c>
      <c r="Y80" s="229">
        <v>15.77159173036695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5.4206476255766481E-2</v>
      </c>
      <c r="F82" s="229">
        <v>0.17477753836706689</v>
      </c>
      <c r="G82" s="229">
        <v>0</v>
      </c>
      <c r="H82" s="229">
        <v>0.146060522126639</v>
      </c>
      <c r="I82" s="229">
        <v>8.2835291562402977E-2</v>
      </c>
      <c r="J82" s="229">
        <v>6.3107950143484345E-2</v>
      </c>
      <c r="K82" s="229">
        <v>8.4595684736347668E-2</v>
      </c>
      <c r="L82" s="229">
        <v>6.0520165887250219E-2</v>
      </c>
      <c r="M82" s="229">
        <v>2.8477100848655769E-2</v>
      </c>
      <c r="N82" s="229">
        <v>7.9413507705161035E-2</v>
      </c>
      <c r="O82" s="229">
        <v>0.36950925214192859</v>
      </c>
      <c r="P82" s="229">
        <v>0.35332806372827291</v>
      </c>
      <c r="Q82" s="229">
        <v>0.26160910104484358</v>
      </c>
      <c r="R82" s="229">
        <v>9.6890349072870044E-2</v>
      </c>
      <c r="S82" s="229">
        <v>0.17881301211937189</v>
      </c>
      <c r="T82" s="229">
        <v>0.14910506999083961</v>
      </c>
      <c r="U82" s="229">
        <v>0.23528229140646051</v>
      </c>
      <c r="V82" s="229">
        <v>0.38019806561920833</v>
      </c>
      <c r="W82" s="229">
        <v>0.40833250725229903</v>
      </c>
      <c r="X82" s="229">
        <v>1.382520811136233</v>
      </c>
      <c r="Y82" s="229">
        <v>1.162383552760569</v>
      </c>
      <c r="DA82" s="73" t="s">
        <v>1062</v>
      </c>
    </row>
    <row r="83" spans="1:105" ht="12" customHeight="1" x14ac:dyDescent="0.25">
      <c r="A83" s="64" t="s">
        <v>39</v>
      </c>
      <c r="B83" s="229">
        <v>38.734242717079567</v>
      </c>
      <c r="C83" s="229">
        <v>46.514540400209498</v>
      </c>
      <c r="D83" s="229">
        <v>24.537418612646469</v>
      </c>
      <c r="E83" s="229">
        <v>11.0214667973171</v>
      </c>
      <c r="F83" s="229">
        <v>22.025602623731501</v>
      </c>
      <c r="G83" s="229">
        <v>41.380029533576497</v>
      </c>
      <c r="H83" s="229">
        <v>50.735229809224691</v>
      </c>
      <c r="I83" s="229">
        <v>61.92919273855906</v>
      </c>
      <c r="J83" s="229">
        <v>45.224610868530988</v>
      </c>
      <c r="K83" s="229">
        <v>57.439805571963831</v>
      </c>
      <c r="L83" s="229">
        <v>32.426915513629069</v>
      </c>
      <c r="M83" s="229">
        <v>14.16402979018387</v>
      </c>
      <c r="N83" s="229">
        <v>43.852020518599467</v>
      </c>
      <c r="O83" s="229">
        <v>68.285163734431379</v>
      </c>
      <c r="P83" s="229">
        <v>47.994605568380287</v>
      </c>
      <c r="Q83" s="229">
        <v>35.469715639502908</v>
      </c>
      <c r="R83" s="229">
        <v>14.54262674752071</v>
      </c>
      <c r="S83" s="229">
        <v>31.788860311768659</v>
      </c>
      <c r="T83" s="229">
        <v>19.405342229161651</v>
      </c>
      <c r="U83" s="229">
        <v>33.156300829479498</v>
      </c>
      <c r="V83" s="229">
        <v>49.179532810681941</v>
      </c>
      <c r="W83" s="229">
        <v>42.488604538340198</v>
      </c>
      <c r="X83" s="229">
        <v>67.94834020384522</v>
      </c>
      <c r="Y83" s="229">
        <v>59.807450661265662</v>
      </c>
      <c r="DA83" s="73" t="s">
        <v>1063</v>
      </c>
    </row>
    <row r="84" spans="1:105" ht="12" customHeight="1" x14ac:dyDescent="0.25">
      <c r="A84" s="60" t="s">
        <v>1064</v>
      </c>
      <c r="B84" s="262">
        <v>3.6162185843638617E-2</v>
      </c>
      <c r="C84" s="262">
        <v>5.3742102845529632E-2</v>
      </c>
      <c r="D84" s="262">
        <v>2.8475609622090201E-2</v>
      </c>
      <c r="E84" s="262">
        <v>8.6684962569507137E-3</v>
      </c>
      <c r="F84" s="262">
        <v>2.7116180618740202E-2</v>
      </c>
      <c r="G84" s="262">
        <v>4.445680447386402E-2</v>
      </c>
      <c r="H84" s="262">
        <v>5.3956848424984827E-2</v>
      </c>
      <c r="I84" s="262">
        <v>6.8225314465595849E-2</v>
      </c>
      <c r="J84" s="262">
        <v>5.1236562026016168E-2</v>
      </c>
      <c r="K84" s="262">
        <v>5.9915436781505862E-2</v>
      </c>
      <c r="L84" s="262">
        <v>4.3647415049922103E-2</v>
      </c>
      <c r="M84" s="262">
        <v>1.9189967766161501E-2</v>
      </c>
      <c r="N84" s="262">
        <v>5.436015709604896E-2</v>
      </c>
      <c r="O84" s="262">
        <v>8.0896760740215234E-2</v>
      </c>
      <c r="P84" s="262">
        <v>6.4327458197885726E-2</v>
      </c>
      <c r="Q84" s="262">
        <v>4.7343637990492453E-2</v>
      </c>
      <c r="R84" s="262">
        <v>1.734394498178489E-2</v>
      </c>
      <c r="S84" s="262">
        <v>3.5229292265442101E-2</v>
      </c>
      <c r="T84" s="262">
        <v>2.02146231906657E-2</v>
      </c>
      <c r="U84" s="262">
        <v>3.2284996697541278E-2</v>
      </c>
      <c r="V84" s="262">
        <v>5.0257597905554681E-2</v>
      </c>
      <c r="W84" s="262">
        <v>4.2284385875445037E-2</v>
      </c>
      <c r="X84" s="262">
        <v>6.7221580864104249E-2</v>
      </c>
      <c r="Y84" s="262">
        <v>6.6960768740279356E-2</v>
      </c>
      <c r="DA84" s="72" t="s">
        <v>1065</v>
      </c>
    </row>
    <row r="85" spans="1:105" ht="12" customHeight="1" x14ac:dyDescent="0.25">
      <c r="A85" s="57" t="s">
        <v>1010</v>
      </c>
      <c r="B85" s="261">
        <v>19.60636020009337</v>
      </c>
      <c r="C85" s="261">
        <v>26.047760531281309</v>
      </c>
      <c r="D85" s="261">
        <v>12.804472983751049</v>
      </c>
      <c r="E85" s="261">
        <v>5.0221970899089392</v>
      </c>
      <c r="F85" s="261">
        <v>12.025424599072259</v>
      </c>
      <c r="G85" s="261">
        <v>24.7137805325318</v>
      </c>
      <c r="H85" s="261">
        <v>28.256814503896479</v>
      </c>
      <c r="I85" s="261">
        <v>37.561384986202739</v>
      </c>
      <c r="J85" s="261">
        <v>25.187828739952089</v>
      </c>
      <c r="K85" s="261">
        <v>25.52860930630289</v>
      </c>
      <c r="L85" s="261">
        <v>18.15468731682309</v>
      </c>
      <c r="M85" s="261">
        <v>13.70924373393281</v>
      </c>
      <c r="N85" s="261">
        <v>28.939033923704969</v>
      </c>
      <c r="O85" s="261">
        <v>55.887293249252622</v>
      </c>
      <c r="P85" s="261">
        <v>43.61552691891189</v>
      </c>
      <c r="Q85" s="261">
        <v>32.494366330483587</v>
      </c>
      <c r="R85" s="261">
        <v>11.78675170155292</v>
      </c>
      <c r="S85" s="261">
        <v>26.52943624965269</v>
      </c>
      <c r="T85" s="261">
        <v>16.539551895321789</v>
      </c>
      <c r="U85" s="261">
        <v>25.484344263581729</v>
      </c>
      <c r="V85" s="261">
        <v>38.324587868666441</v>
      </c>
      <c r="W85" s="261">
        <v>31.16412639087077</v>
      </c>
      <c r="X85" s="261">
        <v>46.42624913114831</v>
      </c>
      <c r="Y85" s="261">
        <v>45.030573315810052</v>
      </c>
      <c r="DA85" s="70" t="s">
        <v>1066</v>
      </c>
    </row>
    <row r="86" spans="1:105" ht="12" customHeight="1" x14ac:dyDescent="0.25">
      <c r="A86" s="60" t="s">
        <v>1012</v>
      </c>
      <c r="B86" s="262">
        <v>18.696800807776029</v>
      </c>
      <c r="C86" s="262">
        <v>24.390000217102649</v>
      </c>
      <c r="D86" s="262">
        <v>11.73055701144143</v>
      </c>
      <c r="E86" s="262">
        <v>4.8247872849864839</v>
      </c>
      <c r="F86" s="262">
        <v>10.947953591958379</v>
      </c>
      <c r="G86" s="262">
        <v>23.648003114360581</v>
      </c>
      <c r="H86" s="262">
        <v>26.681543601160481</v>
      </c>
      <c r="I86" s="262">
        <v>35.695254924739821</v>
      </c>
      <c r="J86" s="262">
        <v>23.232964433590741</v>
      </c>
      <c r="K86" s="262">
        <v>22.415974998385899</v>
      </c>
      <c r="L86" s="262">
        <v>16.096532680887218</v>
      </c>
      <c r="M86" s="262">
        <v>13.329112611273841</v>
      </c>
      <c r="N86" s="262">
        <v>26.71017311598165</v>
      </c>
      <c r="O86" s="262">
        <v>54.312631158698878</v>
      </c>
      <c r="P86" s="262">
        <v>42.433290255434308</v>
      </c>
      <c r="Q86" s="262">
        <v>31.60194915451747</v>
      </c>
      <c r="R86" s="262">
        <v>11.44255444148563</v>
      </c>
      <c r="S86" s="262">
        <v>25.924226047131341</v>
      </c>
      <c r="T86" s="262">
        <v>16.217163065899879</v>
      </c>
      <c r="U86" s="262">
        <v>24.938368514989719</v>
      </c>
      <c r="V86" s="262">
        <v>37.379291037199422</v>
      </c>
      <c r="W86" s="262">
        <v>30.306122035462291</v>
      </c>
      <c r="X86" s="262">
        <v>44.816216969359438</v>
      </c>
      <c r="Y86" s="262">
        <v>43.417045228954848</v>
      </c>
      <c r="DA86" s="72" t="s">
        <v>1067</v>
      </c>
    </row>
    <row r="87" spans="1:105" ht="12" customHeight="1" x14ac:dyDescent="0.25">
      <c r="A87" s="59" t="s">
        <v>28</v>
      </c>
      <c r="B87" s="230">
        <v>0</v>
      </c>
      <c r="C87" s="230">
        <v>3.0584457530749488E-2</v>
      </c>
      <c r="D87" s="230">
        <v>1.9172461333886889E-2</v>
      </c>
      <c r="E87" s="230">
        <v>0</v>
      </c>
      <c r="F87" s="230">
        <v>0</v>
      </c>
      <c r="G87" s="230">
        <v>0</v>
      </c>
      <c r="H87" s="230">
        <v>0</v>
      </c>
      <c r="I87" s="230">
        <v>0.1523920920573506</v>
      </c>
      <c r="J87" s="230">
        <v>0.1222691787906267</v>
      </c>
      <c r="K87" s="230">
        <v>0</v>
      </c>
      <c r="L87" s="230">
        <v>0.105131491360398</v>
      </c>
      <c r="M87" s="230">
        <v>6.1483429644960598E-2</v>
      </c>
      <c r="N87" s="230">
        <v>0.15918561528361391</v>
      </c>
      <c r="O87" s="230">
        <v>0.1799766248941394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3.6500223953503719</v>
      </c>
      <c r="N88" s="295">
        <v>10.237719133599599</v>
      </c>
      <c r="O88" s="295">
        <v>13.578192906670971</v>
      </c>
      <c r="P88" s="295">
        <v>17.247420045237071</v>
      </c>
      <c r="Q88" s="295">
        <v>11.83238414549737</v>
      </c>
      <c r="R88" s="295">
        <v>3.4064688956270199</v>
      </c>
      <c r="S88" s="295">
        <v>7.9128261592515567</v>
      </c>
      <c r="T88" s="295">
        <v>5.0016667496416432</v>
      </c>
      <c r="U88" s="295">
        <v>7.468509613686952</v>
      </c>
      <c r="V88" s="295">
        <v>11.39738429774116</v>
      </c>
      <c r="W88" s="295">
        <v>10.28447011287343</v>
      </c>
      <c r="X88" s="295">
        <v>13.2513041940715</v>
      </c>
      <c r="Y88" s="295">
        <v>10.552286217103459</v>
      </c>
      <c r="DA88" s="122" t="s">
        <v>1069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0.98967103061718864</v>
      </c>
      <c r="N89" s="295">
        <v>0.81074670998194354</v>
      </c>
      <c r="O89" s="295">
        <v>1.0952523198512869</v>
      </c>
      <c r="P89" s="295">
        <v>0.1223162957147487</v>
      </c>
      <c r="Q89" s="295">
        <v>0.27876378165740012</v>
      </c>
      <c r="R89" s="295">
        <v>0.10920173371201131</v>
      </c>
      <c r="S89" s="295">
        <v>0.4593101190187262</v>
      </c>
      <c r="T89" s="295">
        <v>0.1466958292275401</v>
      </c>
      <c r="U89" s="295">
        <v>7.5799621807100787E-2</v>
      </c>
      <c r="V89" s="295">
        <v>0.59927968534982246</v>
      </c>
      <c r="W89" s="295">
        <v>0.47628721418939818</v>
      </c>
      <c r="X89" s="295">
        <v>0.17076203427027831</v>
      </c>
      <c r="Y89" s="295">
        <v>0.16126637481880499</v>
      </c>
      <c r="DA89" s="122" t="s">
        <v>1070</v>
      </c>
    </row>
    <row r="90" spans="1:105" ht="12" customHeight="1" x14ac:dyDescent="0.25">
      <c r="A90" s="59" t="s">
        <v>32</v>
      </c>
      <c r="B90" s="295">
        <v>2.9783532919072551</v>
      </c>
      <c r="C90" s="295">
        <v>3.5355268113968372</v>
      </c>
      <c r="D90" s="295">
        <v>1.0793875884312281</v>
      </c>
      <c r="E90" s="295">
        <v>0.59536877986451464</v>
      </c>
      <c r="F90" s="295">
        <v>0.73928287902766787</v>
      </c>
      <c r="G90" s="295">
        <v>3.0606461851615658</v>
      </c>
      <c r="H90" s="295">
        <v>3.8034865404255491</v>
      </c>
      <c r="I90" s="295">
        <v>4.1914033026986326</v>
      </c>
      <c r="J90" s="295">
        <v>0.64670851263897866</v>
      </c>
      <c r="K90" s="295">
        <v>0</v>
      </c>
      <c r="L90" s="295">
        <v>0.11121668852042101</v>
      </c>
      <c r="M90" s="295">
        <v>6.5042199587464489E-2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7.8344813457936188E-2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1071</v>
      </c>
    </row>
    <row r="91" spans="1:105" ht="12" customHeight="1" x14ac:dyDescent="0.25">
      <c r="A91" s="59" t="s">
        <v>35</v>
      </c>
      <c r="B91" s="295">
        <v>15.718447515868769</v>
      </c>
      <c r="C91" s="295">
        <v>20.823888948175071</v>
      </c>
      <c r="D91" s="295">
        <v>10.63199696167632</v>
      </c>
      <c r="E91" s="295">
        <v>4.229418505121969</v>
      </c>
      <c r="F91" s="295">
        <v>10.20867071293071</v>
      </c>
      <c r="G91" s="295">
        <v>20.587356929199011</v>
      </c>
      <c r="H91" s="295">
        <v>22.878057060734939</v>
      </c>
      <c r="I91" s="295">
        <v>31.351459529983831</v>
      </c>
      <c r="J91" s="295">
        <v>22.463986742161129</v>
      </c>
      <c r="K91" s="295">
        <v>22.415974998385899</v>
      </c>
      <c r="L91" s="295">
        <v>15.880184501006401</v>
      </c>
      <c r="M91" s="295">
        <v>8.5628935560738544</v>
      </c>
      <c r="N91" s="295">
        <v>15.502521657116491</v>
      </c>
      <c r="O91" s="295">
        <v>39.459209307282492</v>
      </c>
      <c r="P91" s="295">
        <v>25.06355391448248</v>
      </c>
      <c r="Q91" s="295">
        <v>19.490801227362699</v>
      </c>
      <c r="R91" s="295">
        <v>7.9268838121465972</v>
      </c>
      <c r="S91" s="295">
        <v>17.47374495540312</v>
      </c>
      <c r="T91" s="295">
        <v>11.068800487030691</v>
      </c>
      <c r="U91" s="295">
        <v>17.394059279495671</v>
      </c>
      <c r="V91" s="295">
        <v>25.38262705410845</v>
      </c>
      <c r="W91" s="295">
        <v>19.545364708399461</v>
      </c>
      <c r="X91" s="295">
        <v>31.394150741017661</v>
      </c>
      <c r="Y91" s="295">
        <v>32.703492637032582</v>
      </c>
      <c r="DA91" s="122" t="s">
        <v>1072</v>
      </c>
    </row>
    <row r="92" spans="1:105" ht="12" customHeight="1" x14ac:dyDescent="0.25">
      <c r="A92" s="60" t="s">
        <v>1019</v>
      </c>
      <c r="B92" s="262">
        <v>0.90955939231733984</v>
      </c>
      <c r="C92" s="262">
        <v>1.6577603141786581</v>
      </c>
      <c r="D92" s="262">
        <v>1.073915972309619</v>
      </c>
      <c r="E92" s="262">
        <v>0.1974098049224553</v>
      </c>
      <c r="F92" s="262">
        <v>1.0774710071138771</v>
      </c>
      <c r="G92" s="262">
        <v>1.065777418171215</v>
      </c>
      <c r="H92" s="262">
        <v>1.5752709027359979</v>
      </c>
      <c r="I92" s="262">
        <v>1.866130061462919</v>
      </c>
      <c r="J92" s="262">
        <v>1.9548643063613509</v>
      </c>
      <c r="K92" s="262">
        <v>3.112634307916998</v>
      </c>
      <c r="L92" s="262">
        <v>2.0581546359358729</v>
      </c>
      <c r="M92" s="262">
        <v>0.38013112265897459</v>
      </c>
      <c r="N92" s="262">
        <v>2.228860807723327</v>
      </c>
      <c r="O92" s="262">
        <v>1.5746620905537401</v>
      </c>
      <c r="P92" s="262">
        <v>1.182236663477584</v>
      </c>
      <c r="Q92" s="262">
        <v>0.89241717596611458</v>
      </c>
      <c r="R92" s="262">
        <v>0.3441972600672924</v>
      </c>
      <c r="S92" s="262">
        <v>0.60521020252135249</v>
      </c>
      <c r="T92" s="262">
        <v>0.3223888294219126</v>
      </c>
      <c r="U92" s="262">
        <v>0.54597574859200704</v>
      </c>
      <c r="V92" s="262">
        <v>0.94529683146702026</v>
      </c>
      <c r="W92" s="262">
        <v>0.85800435540848063</v>
      </c>
      <c r="X92" s="262">
        <v>1.6100321617888651</v>
      </c>
      <c r="Y92" s="262">
        <v>1.6135280868552051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4.112792192375256</v>
      </c>
      <c r="C93" s="261">
        <f t="shared" si="3"/>
        <v>5.5505294013793556</v>
      </c>
      <c r="D93" s="261">
        <f t="shared" si="3"/>
        <v>2.8133824152275677</v>
      </c>
      <c r="E93" s="261">
        <f t="shared" si="3"/>
        <v>1.0593308813218447</v>
      </c>
      <c r="F93" s="261">
        <f t="shared" si="3"/>
        <v>2.6451515201341653</v>
      </c>
      <c r="G93" s="261">
        <f t="shared" si="3"/>
        <v>5.0813391805713</v>
      </c>
      <c r="H93" s="261">
        <f t="shared" si="3"/>
        <v>5.8962718789425272</v>
      </c>
      <c r="I93" s="261">
        <f t="shared" si="3"/>
        <v>7.6916137150068256</v>
      </c>
      <c r="J93" s="261">
        <f t="shared" si="3"/>
        <v>5.3776566182266299</v>
      </c>
      <c r="K93" s="261">
        <f t="shared" si="3"/>
        <v>5.835274861384347</v>
      </c>
      <c r="L93" s="261">
        <f t="shared" si="3"/>
        <v>4.0734908772896459</v>
      </c>
      <c r="M93" s="261">
        <f t="shared" si="3"/>
        <v>2.8258529251334221</v>
      </c>
      <c r="N93" s="261">
        <f t="shared" si="3"/>
        <v>6.4970425187307184</v>
      </c>
      <c r="O93" s="261">
        <f t="shared" si="3"/>
        <v>11.47243819504925</v>
      </c>
      <c r="P93" s="261">
        <f t="shared" si="3"/>
        <v>8.5559944489813269</v>
      </c>
      <c r="Q93" s="261">
        <f t="shared" si="3"/>
        <v>6.4675862203883652</v>
      </c>
      <c r="R93" s="261">
        <f t="shared" si="3"/>
        <v>2.3921285451301686</v>
      </c>
      <c r="S93" s="261">
        <f t="shared" si="3"/>
        <v>5.2935187720590093</v>
      </c>
      <c r="T93" s="261">
        <f t="shared" si="3"/>
        <v>3.2743727565622294</v>
      </c>
      <c r="U93" s="261">
        <f t="shared" si="3"/>
        <v>5.0534497273239927</v>
      </c>
      <c r="V93" s="261">
        <f t="shared" si="3"/>
        <v>7.6921907140726109</v>
      </c>
      <c r="W93" s="261">
        <f t="shared" si="3"/>
        <v>6.2724337030591979</v>
      </c>
      <c r="X93" s="261">
        <f t="shared" si="3"/>
        <v>9.476779784940657</v>
      </c>
      <c r="Y93" s="261">
        <f t="shared" si="3"/>
        <v>9.2435884368728871</v>
      </c>
      <c r="DA93" s="70"/>
    </row>
    <row r="94" spans="1:105" ht="12" customHeight="1" x14ac:dyDescent="0.25">
      <c r="A94" s="60" t="s">
        <v>1022</v>
      </c>
      <c r="B94" s="262">
        <v>1.886843330940505</v>
      </c>
      <c r="C94" s="262">
        <v>2.2904051324537078</v>
      </c>
      <c r="D94" s="262">
        <v>1.0392969292199179</v>
      </c>
      <c r="E94" s="262">
        <v>0.5124111735159026</v>
      </c>
      <c r="F94" s="262">
        <v>0.96096360059543651</v>
      </c>
      <c r="G94" s="262">
        <v>2.4642990428156071</v>
      </c>
      <c r="H94" s="262">
        <v>2.5606238163696382</v>
      </c>
      <c r="I94" s="262">
        <v>3.5512766460699958</v>
      </c>
      <c r="J94" s="262">
        <v>2.1143535906754369</v>
      </c>
      <c r="K94" s="262">
        <v>1.7914875491570861</v>
      </c>
      <c r="L94" s="262">
        <v>1.3416378067228649</v>
      </c>
      <c r="M94" s="262">
        <v>1.2719341348989761</v>
      </c>
      <c r="N94" s="262">
        <v>1.7146946586093601</v>
      </c>
      <c r="O94" s="262">
        <v>5.540000902697706</v>
      </c>
      <c r="P94" s="262">
        <v>4.0386469197182473</v>
      </c>
      <c r="Q94" s="262">
        <v>3.034141905250646</v>
      </c>
      <c r="R94" s="262">
        <v>1.1367861605138221</v>
      </c>
      <c r="S94" s="262">
        <v>2.6537565009934059</v>
      </c>
      <c r="T94" s="262">
        <v>1.694687410718037</v>
      </c>
      <c r="U94" s="262">
        <v>2.5886476286269851</v>
      </c>
      <c r="V94" s="262">
        <v>3.7049433782620782</v>
      </c>
      <c r="W94" s="262">
        <v>2.860345976552173</v>
      </c>
      <c r="X94" s="262">
        <v>4.1415971038703576</v>
      </c>
      <c r="Y94" s="262">
        <v>4.1584017392504684</v>
      </c>
      <c r="DA94" s="72" t="s">
        <v>1074</v>
      </c>
    </row>
    <row r="95" spans="1:105" ht="12" customHeight="1" x14ac:dyDescent="0.25">
      <c r="A95" s="60" t="s">
        <v>1024</v>
      </c>
      <c r="B95" s="262">
        <v>1.134113251234913</v>
      </c>
      <c r="C95" s="262">
        <v>1.4367651733107929</v>
      </c>
      <c r="D95" s="262">
        <v>0.72431320307272762</v>
      </c>
      <c r="E95" s="262">
        <v>0.30774973755741131</v>
      </c>
      <c r="F95" s="262">
        <v>0.66994184612796526</v>
      </c>
      <c r="G95" s="262">
        <v>1.3413084930933299</v>
      </c>
      <c r="H95" s="262">
        <v>1.5725279776497689</v>
      </c>
      <c r="I95" s="262">
        <v>2.026513915196769</v>
      </c>
      <c r="J95" s="262">
        <v>1.423347184948728</v>
      </c>
      <c r="K95" s="262">
        <v>1.5561660474310539</v>
      </c>
      <c r="L95" s="262">
        <v>0.99302058314920294</v>
      </c>
      <c r="M95" s="262">
        <v>0.9892711655953883</v>
      </c>
      <c r="N95" s="262">
        <v>2.317061369111995</v>
      </c>
      <c r="O95" s="262">
        <v>3.7216404831256771</v>
      </c>
      <c r="P95" s="262">
        <v>2.6123357836730832</v>
      </c>
      <c r="Q95" s="262">
        <v>2.04421443229282</v>
      </c>
      <c r="R95" s="262">
        <v>0.76173267491969721</v>
      </c>
      <c r="S95" s="262">
        <v>1.72062300612403</v>
      </c>
      <c r="T95" s="262">
        <v>1.086092303655388</v>
      </c>
      <c r="U95" s="262">
        <v>1.6522609867171241</v>
      </c>
      <c r="V95" s="262">
        <v>2.6074566511150419</v>
      </c>
      <c r="W95" s="262">
        <v>2.1564502173219342</v>
      </c>
      <c r="X95" s="262">
        <v>3.211186847129563</v>
      </c>
      <c r="Y95" s="262">
        <v>3.033510420358295</v>
      </c>
      <c r="DA95" s="72" t="s">
        <v>1075</v>
      </c>
    </row>
    <row r="96" spans="1:105" ht="12" customHeight="1" x14ac:dyDescent="0.25">
      <c r="A96" s="64" t="s">
        <v>28</v>
      </c>
      <c r="B96" s="229">
        <v>0</v>
      </c>
      <c r="C96" s="229">
        <v>5.2230103606865693E-4</v>
      </c>
      <c r="D96" s="229">
        <v>3.0417875877546179E-4</v>
      </c>
      <c r="E96" s="229">
        <v>0</v>
      </c>
      <c r="F96" s="229">
        <v>0</v>
      </c>
      <c r="G96" s="229">
        <v>0</v>
      </c>
      <c r="H96" s="229">
        <v>0</v>
      </c>
      <c r="I96" s="229">
        <v>2.844788816791764E-3</v>
      </c>
      <c r="J96" s="229">
        <v>2.0113999839396031E-3</v>
      </c>
      <c r="K96" s="229">
        <v>0</v>
      </c>
      <c r="L96" s="229">
        <v>1.8316534341902761E-3</v>
      </c>
      <c r="M96" s="229">
        <v>5.6567418311971867E-4</v>
      </c>
      <c r="N96" s="229">
        <v>1.118674081686587E-3</v>
      </c>
      <c r="O96" s="229">
        <v>1.963779439038547E-3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3.3581786975472212E-2</v>
      </c>
      <c r="N98" s="229">
        <v>7.1945389223391901E-2</v>
      </c>
      <c r="O98" s="229">
        <v>0.14815577336836569</v>
      </c>
      <c r="P98" s="229">
        <v>0.2416919230087006</v>
      </c>
      <c r="Q98" s="229">
        <v>0.14736901565449009</v>
      </c>
      <c r="R98" s="229">
        <v>4.0108035759995213E-2</v>
      </c>
      <c r="S98" s="229">
        <v>9.2623939756444382E-2</v>
      </c>
      <c r="T98" s="229">
        <v>5.7199554011933718E-2</v>
      </c>
      <c r="U98" s="229">
        <v>8.7927643914727488E-2</v>
      </c>
      <c r="V98" s="229">
        <v>0.11939584415124101</v>
      </c>
      <c r="W98" s="229">
        <v>0.10318948953414241</v>
      </c>
      <c r="X98" s="229">
        <v>0.13197756821636539</v>
      </c>
      <c r="Y98" s="229">
        <v>0.1116208638942694</v>
      </c>
      <c r="DA98" s="73" t="s">
        <v>1078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9.1054021389893967E-3</v>
      </c>
      <c r="N99" s="229">
        <v>5.69750809238372E-3</v>
      </c>
      <c r="O99" s="229">
        <v>1.195062963064414E-2</v>
      </c>
      <c r="P99" s="229">
        <v>1.714045384704503E-3</v>
      </c>
      <c r="Q99" s="229">
        <v>3.4719244742072559E-3</v>
      </c>
      <c r="R99" s="229">
        <v>1.285749899668065E-3</v>
      </c>
      <c r="S99" s="229">
        <v>5.3764750971781452E-3</v>
      </c>
      <c r="T99" s="229">
        <v>1.6776279642835611E-3</v>
      </c>
      <c r="U99" s="229">
        <v>8.9239788122004492E-4</v>
      </c>
      <c r="V99" s="229">
        <v>6.2778881580059518E-3</v>
      </c>
      <c r="W99" s="229">
        <v>4.7788397422948072E-3</v>
      </c>
      <c r="X99" s="229">
        <v>1.7007199968101031E-3</v>
      </c>
      <c r="Y99" s="229">
        <v>1.705857072488803E-3</v>
      </c>
      <c r="DA99" s="73" t="s">
        <v>1079</v>
      </c>
    </row>
    <row r="100" spans="1:105" ht="12" customHeight="1" x14ac:dyDescent="0.25">
      <c r="A100" s="64" t="s">
        <v>32</v>
      </c>
      <c r="B100" s="229">
        <v>4.5322869916634999E-2</v>
      </c>
      <c r="C100" s="229">
        <v>6.0377376802727638E-2</v>
      </c>
      <c r="D100" s="229">
        <v>1.7124915323539599E-2</v>
      </c>
      <c r="E100" s="229">
        <v>7.9981789977524274E-3</v>
      </c>
      <c r="F100" s="229">
        <v>1.235739187687597E-2</v>
      </c>
      <c r="G100" s="229">
        <v>5.6129068314011411E-2</v>
      </c>
      <c r="H100" s="229">
        <v>6.5074461944748932E-2</v>
      </c>
      <c r="I100" s="229">
        <v>7.8243280745131025E-2</v>
      </c>
      <c r="J100" s="229">
        <v>1.063873581880446E-2</v>
      </c>
      <c r="K100" s="229">
        <v>0</v>
      </c>
      <c r="L100" s="229">
        <v>1.937672783213605E-3</v>
      </c>
      <c r="M100" s="229">
        <v>5.9841640800472706E-4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9.1706871045984487E-4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4.7811357602641602E-2</v>
      </c>
      <c r="K101" s="229">
        <v>0</v>
      </c>
      <c r="L101" s="229">
        <v>0</v>
      </c>
      <c r="M101" s="229">
        <v>0.55533940533729942</v>
      </c>
      <c r="N101" s="229">
        <v>1.16576494207091</v>
      </c>
      <c r="O101" s="229">
        <v>1.623148752890307</v>
      </c>
      <c r="P101" s="229">
        <v>0.95724610376806785</v>
      </c>
      <c r="Q101" s="229">
        <v>0.86689091260329199</v>
      </c>
      <c r="R101" s="229">
        <v>0.30590426514303332</v>
      </c>
      <c r="S101" s="229">
        <v>0.7159875392889582</v>
      </c>
      <c r="T101" s="229">
        <v>0.47172438777149472</v>
      </c>
      <c r="U101" s="229">
        <v>0.62624834525696038</v>
      </c>
      <c r="V101" s="229">
        <v>1.12883943504435</v>
      </c>
      <c r="W101" s="229">
        <v>0.91147245465926074</v>
      </c>
      <c r="X101" s="229">
        <v>1.244133998341606</v>
      </c>
      <c r="Y101" s="229">
        <v>1.2369388587473229</v>
      </c>
      <c r="DA101" s="73" t="s">
        <v>1081</v>
      </c>
    </row>
    <row r="102" spans="1:105" ht="12" customHeight="1" x14ac:dyDescent="0.25">
      <c r="A102" s="64" t="s">
        <v>35</v>
      </c>
      <c r="B102" s="229">
        <v>0.23919430713237189</v>
      </c>
      <c r="C102" s="229">
        <v>0.35561653371407581</v>
      </c>
      <c r="D102" s="229">
        <v>0.1686808794544869</v>
      </c>
      <c r="E102" s="229">
        <v>5.6817971322026671E-2</v>
      </c>
      <c r="F102" s="229">
        <v>0.1706417774852193</v>
      </c>
      <c r="G102" s="229">
        <v>0.3775507175857859</v>
      </c>
      <c r="H102" s="229">
        <v>0.39142435177436441</v>
      </c>
      <c r="I102" s="229">
        <v>0.58525531250947627</v>
      </c>
      <c r="J102" s="229">
        <v>0.36954580884014449</v>
      </c>
      <c r="K102" s="229">
        <v>0.29442702662305648</v>
      </c>
      <c r="L102" s="229">
        <v>0.27667251839062518</v>
      </c>
      <c r="M102" s="229">
        <v>7.8782329571463583E-2</v>
      </c>
      <c r="N102" s="229">
        <v>0.1089436953691027</v>
      </c>
      <c r="O102" s="229">
        <v>0.43055137834670598</v>
      </c>
      <c r="P102" s="229">
        <v>0.35122114073497951</v>
      </c>
      <c r="Q102" s="229">
        <v>0.24275244581936531</v>
      </c>
      <c r="R102" s="229">
        <v>9.3331760583823475E-2</v>
      </c>
      <c r="S102" s="229">
        <v>0.204539701428474</v>
      </c>
      <c r="T102" s="229">
        <v>0.12658389352921059</v>
      </c>
      <c r="U102" s="229">
        <v>0.2047823099479327</v>
      </c>
      <c r="V102" s="229">
        <v>0.26590137743289372</v>
      </c>
      <c r="W102" s="229">
        <v>0.196108908371836</v>
      </c>
      <c r="X102" s="229">
        <v>0.3126728969719974</v>
      </c>
      <c r="Y102" s="229">
        <v>0.34593376500618322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1.1889637228416441E-3</v>
      </c>
      <c r="F104" s="229">
        <v>3.8335668916294838E-3</v>
      </c>
      <c r="G104" s="229">
        <v>0</v>
      </c>
      <c r="H104" s="229">
        <v>3.2036884546504541E-3</v>
      </c>
      <c r="I104" s="229">
        <v>1.8169075623732411E-3</v>
      </c>
      <c r="J104" s="229">
        <v>1.3842084659675691E-3</v>
      </c>
      <c r="K104" s="229">
        <v>1.8555199896389889E-3</v>
      </c>
      <c r="L104" s="229">
        <v>1.3274480599104459E-3</v>
      </c>
      <c r="M104" s="229">
        <v>6.2461613776550987E-4</v>
      </c>
      <c r="N104" s="229">
        <v>1.741854226412613E-3</v>
      </c>
      <c r="O104" s="229">
        <v>8.1048082516590961E-3</v>
      </c>
      <c r="P104" s="229">
        <v>7.749890401520191E-3</v>
      </c>
      <c r="Q104" s="229">
        <v>5.7381285815353887E-3</v>
      </c>
      <c r="R104" s="229">
        <v>2.1251909014995442E-3</v>
      </c>
      <c r="S104" s="229">
        <v>3.9220808889852861E-3</v>
      </c>
      <c r="T104" s="229">
        <v>3.27046750418523E-3</v>
      </c>
      <c r="U104" s="229">
        <v>5.1606768864555881E-3</v>
      </c>
      <c r="V104" s="229">
        <v>8.3392564641705004E-3</v>
      </c>
      <c r="W104" s="229">
        <v>8.9563567218282191E-3</v>
      </c>
      <c r="X104" s="229">
        <v>3.032418271866031E-2</v>
      </c>
      <c r="Y104" s="229">
        <v>2.5495696671725299E-2</v>
      </c>
      <c r="DA104" s="73" t="s">
        <v>1084</v>
      </c>
    </row>
    <row r="105" spans="1:105" ht="12" customHeight="1" x14ac:dyDescent="0.25">
      <c r="A105" s="64" t="s">
        <v>39</v>
      </c>
      <c r="B105" s="229">
        <v>0.84959607418590599</v>
      </c>
      <c r="C105" s="229">
        <v>1.02024896175792</v>
      </c>
      <c r="D105" s="229">
        <v>0.5382032295359257</v>
      </c>
      <c r="E105" s="229">
        <v>0.24174462351479051</v>
      </c>
      <c r="F105" s="229">
        <v>0.48310910987424038</v>
      </c>
      <c r="G105" s="229">
        <v>0.90762870719353272</v>
      </c>
      <c r="H105" s="229">
        <v>1.112825475476005</v>
      </c>
      <c r="I105" s="229">
        <v>1.358353625562996</v>
      </c>
      <c r="J105" s="229">
        <v>0.99195567423723074</v>
      </c>
      <c r="K105" s="229">
        <v>1.259883500818358</v>
      </c>
      <c r="L105" s="229">
        <v>0.71125129048126345</v>
      </c>
      <c r="M105" s="229">
        <v>0.3106735348432737</v>
      </c>
      <c r="N105" s="229">
        <v>0.96184930604810703</v>
      </c>
      <c r="O105" s="229">
        <v>1.4977653611989561</v>
      </c>
      <c r="P105" s="229">
        <v>1.0527126803751099</v>
      </c>
      <c r="Q105" s="229">
        <v>0.77799200515992917</v>
      </c>
      <c r="R105" s="229">
        <v>0.31897767263167759</v>
      </c>
      <c r="S105" s="229">
        <v>0.69725620095352969</v>
      </c>
      <c r="T105" s="229">
        <v>0.42563637287427969</v>
      </c>
      <c r="U105" s="229">
        <v>0.7272496128298277</v>
      </c>
      <c r="V105" s="229">
        <v>1.07870284986438</v>
      </c>
      <c r="W105" s="229">
        <v>0.93194416829257165</v>
      </c>
      <c r="X105" s="229">
        <v>1.4903774808841239</v>
      </c>
      <c r="Y105" s="229">
        <v>1.311815378966305</v>
      </c>
      <c r="DA105" s="73" t="s">
        <v>1085</v>
      </c>
    </row>
    <row r="106" spans="1:105" ht="12" customHeight="1" x14ac:dyDescent="0.25">
      <c r="A106" s="60" t="s">
        <v>1036</v>
      </c>
      <c r="B106" s="262">
        <v>1.0918356101998381</v>
      </c>
      <c r="C106" s="262">
        <v>1.8233590956148551</v>
      </c>
      <c r="D106" s="262">
        <v>1.0497722829349221</v>
      </c>
      <c r="E106" s="262">
        <v>0.2391699702485309</v>
      </c>
      <c r="F106" s="262">
        <v>1.0142460734107639</v>
      </c>
      <c r="G106" s="262">
        <v>1.275731644662363</v>
      </c>
      <c r="H106" s="262">
        <v>1.7631200849231199</v>
      </c>
      <c r="I106" s="262">
        <v>2.1138231537400611</v>
      </c>
      <c r="J106" s="262">
        <v>1.8399558426024649</v>
      </c>
      <c r="K106" s="262">
        <v>2.487621264796207</v>
      </c>
      <c r="L106" s="262">
        <v>1.738832487417578</v>
      </c>
      <c r="M106" s="262">
        <v>0.56464762463905771</v>
      </c>
      <c r="N106" s="262">
        <v>2.4652864910093628</v>
      </c>
      <c r="O106" s="262">
        <v>2.210796809225867</v>
      </c>
      <c r="P106" s="262">
        <v>1.9050117455899971</v>
      </c>
      <c r="Q106" s="262">
        <v>1.389229882844899</v>
      </c>
      <c r="R106" s="262">
        <v>0.49360970969664902</v>
      </c>
      <c r="S106" s="262">
        <v>0.9191392649415735</v>
      </c>
      <c r="T106" s="262">
        <v>0.49359304218880418</v>
      </c>
      <c r="U106" s="262">
        <v>0.81254111197988343</v>
      </c>
      <c r="V106" s="262">
        <v>1.379790684695491</v>
      </c>
      <c r="W106" s="262">
        <v>1.2556375091850911</v>
      </c>
      <c r="X106" s="262">
        <v>2.123995833940735</v>
      </c>
      <c r="Y106" s="262">
        <v>2.0516762772641228</v>
      </c>
      <c r="DA106" s="72" t="s">
        <v>1086</v>
      </c>
    </row>
    <row r="107" spans="1:105" ht="12" customHeight="1" x14ac:dyDescent="0.25">
      <c r="A107" s="132" t="s">
        <v>1038</v>
      </c>
      <c r="B107" s="316">
        <v>2.3133756963904948</v>
      </c>
      <c r="C107" s="316">
        <v>3.4380022030011541</v>
      </c>
      <c r="D107" s="316">
        <v>1.821648268843101</v>
      </c>
      <c r="E107" s="316">
        <v>0.55454304260784637</v>
      </c>
      <c r="F107" s="316">
        <v>1.734682562983497</v>
      </c>
      <c r="G107" s="316">
        <v>2.844000953197718</v>
      </c>
      <c r="H107" s="316">
        <v>3.4517399567577161</v>
      </c>
      <c r="I107" s="316">
        <v>4.3645255584314384</v>
      </c>
      <c r="J107" s="316">
        <v>3.277717167598726</v>
      </c>
      <c r="K107" s="316">
        <v>3.8329241459097099</v>
      </c>
      <c r="L107" s="316">
        <v>2.792222506221119</v>
      </c>
      <c r="M107" s="316">
        <v>1.2276250455851361</v>
      </c>
      <c r="N107" s="316">
        <v>3.4775405121173262</v>
      </c>
      <c r="O107" s="316">
        <v>5.175146243159185</v>
      </c>
      <c r="P107" s="316">
        <v>4.1151709979318776</v>
      </c>
      <c r="Q107" s="316">
        <v>3.0286781329945951</v>
      </c>
      <c r="R107" s="316">
        <v>1.109530850095257</v>
      </c>
      <c r="S107" s="316">
        <v>2.2536964131621491</v>
      </c>
      <c r="T107" s="316">
        <v>1.293174538817434</v>
      </c>
      <c r="U107" s="316">
        <v>2.0653432577632138</v>
      </c>
      <c r="V107" s="316">
        <v>3.215090649010877</v>
      </c>
      <c r="W107" s="316">
        <v>2.705026489383517</v>
      </c>
      <c r="X107" s="316">
        <v>4.3003144808881357</v>
      </c>
      <c r="Y107" s="316">
        <v>4.2836297475263487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101.4568451200053</v>
      </c>
      <c r="C110" s="223">
        <v>115.5977501476459</v>
      </c>
      <c r="D110" s="223">
        <v>114.2218738284554</v>
      </c>
      <c r="E110" s="223">
        <v>131.23748578827369</v>
      </c>
      <c r="F110" s="223">
        <v>131.42099461201451</v>
      </c>
      <c r="G110" s="223">
        <v>139.02079029279761</v>
      </c>
      <c r="H110" s="223">
        <v>153.94010770164419</v>
      </c>
      <c r="I110" s="223">
        <v>138.73329578870181</v>
      </c>
      <c r="J110" s="223">
        <v>134.1484614686172</v>
      </c>
      <c r="K110" s="223">
        <v>139.64638266065961</v>
      </c>
      <c r="L110" s="223">
        <v>164.56465077496591</v>
      </c>
      <c r="M110" s="223">
        <v>168.3588743869357</v>
      </c>
      <c r="N110" s="223">
        <v>175.6648499344623</v>
      </c>
      <c r="O110" s="223">
        <v>151.90292300659539</v>
      </c>
      <c r="P110" s="223">
        <v>166.09582497372691</v>
      </c>
      <c r="Q110" s="223">
        <v>162.80214005923381</v>
      </c>
      <c r="R110" s="223">
        <v>161.21381484666091</v>
      </c>
      <c r="S110" s="223">
        <v>169.7215056845323</v>
      </c>
      <c r="T110" s="223">
        <v>158.20913346708701</v>
      </c>
      <c r="U110" s="223">
        <v>156.22910098404509</v>
      </c>
      <c r="V110" s="223">
        <v>159.18840164325979</v>
      </c>
      <c r="W110" s="223">
        <v>153.4895385497278</v>
      </c>
      <c r="X110" s="223">
        <v>99.947453902741927</v>
      </c>
      <c r="Y110" s="223">
        <v>99.290690464110497</v>
      </c>
      <c r="DA110" s="89" t="s">
        <v>1088</v>
      </c>
    </row>
    <row r="111" spans="1:105" ht="12" customHeight="1" x14ac:dyDescent="0.25">
      <c r="A111" s="55" t="s">
        <v>91</v>
      </c>
      <c r="B111" s="259">
        <v>0.28375710732453729</v>
      </c>
      <c r="C111" s="259">
        <v>0.36138173801567269</v>
      </c>
      <c r="D111" s="259">
        <v>0.37342971630780319</v>
      </c>
      <c r="E111" s="259">
        <v>0.33749686933296391</v>
      </c>
      <c r="F111" s="259">
        <v>0.43724847593461708</v>
      </c>
      <c r="G111" s="259">
        <v>0.39308895187664578</v>
      </c>
      <c r="H111" s="259">
        <v>0.45141510264191759</v>
      </c>
      <c r="I111" s="259">
        <v>0.39686599657237692</v>
      </c>
      <c r="J111" s="259">
        <v>0.41004265925437722</v>
      </c>
      <c r="K111" s="259">
        <v>0.45839528488870201</v>
      </c>
      <c r="L111" s="259">
        <v>0.57870699255867541</v>
      </c>
      <c r="M111" s="259">
        <v>0.33394285821698189</v>
      </c>
      <c r="N111" s="259">
        <v>0.42118605400653047</v>
      </c>
      <c r="O111" s="259">
        <v>0.32370935539377682</v>
      </c>
      <c r="P111" s="259">
        <v>0.38234708512684112</v>
      </c>
      <c r="Q111" s="259">
        <v>0.37953875650911939</v>
      </c>
      <c r="R111" s="259">
        <v>0.38010238286400888</v>
      </c>
      <c r="S111" s="259">
        <v>0.34317495638810702</v>
      </c>
      <c r="T111" s="259">
        <v>0.31608158885772641</v>
      </c>
      <c r="U111" s="259">
        <v>0.33255610502241201</v>
      </c>
      <c r="V111" s="259">
        <v>0.33312745660186099</v>
      </c>
      <c r="W111" s="259">
        <v>0.33158601636455398</v>
      </c>
      <c r="X111" s="259">
        <v>0.36033933056606221</v>
      </c>
      <c r="Y111" s="259">
        <v>0.36894702235505328</v>
      </c>
      <c r="DA111" s="67" t="s">
        <v>1089</v>
      </c>
    </row>
    <row r="112" spans="1:105" ht="12" customHeight="1" x14ac:dyDescent="0.25">
      <c r="A112" s="173" t="s">
        <v>92</v>
      </c>
      <c r="B112" s="224">
        <v>2.2644169092662079</v>
      </c>
      <c r="C112" s="224">
        <v>2.8838710895328381</v>
      </c>
      <c r="D112" s="224">
        <v>2.9800154505478029</v>
      </c>
      <c r="E112" s="224">
        <v>2.6932668751373519</v>
      </c>
      <c r="F112" s="224">
        <v>3.489297067455718</v>
      </c>
      <c r="G112" s="224">
        <v>3.136898588612854</v>
      </c>
      <c r="H112" s="224">
        <v>3.602348505587921</v>
      </c>
      <c r="I112" s="224">
        <v>3.1670398737306411</v>
      </c>
      <c r="J112" s="224">
        <v>3.2721912761612169</v>
      </c>
      <c r="K112" s="224">
        <v>3.6580512256304591</v>
      </c>
      <c r="L112" s="224">
        <v>4.6181535744290443</v>
      </c>
      <c r="M112" s="224">
        <v>2.6649054256475782</v>
      </c>
      <c r="N112" s="224">
        <v>3.3611169483366972</v>
      </c>
      <c r="O112" s="224">
        <v>2.5832408039139421</v>
      </c>
      <c r="P112" s="224">
        <v>3.0511771596954</v>
      </c>
      <c r="Q112" s="224">
        <v>3.028766349024596</v>
      </c>
      <c r="R112" s="224">
        <v>3.0332641572400609</v>
      </c>
      <c r="S112" s="224">
        <v>2.7385787140589648</v>
      </c>
      <c r="T112" s="224">
        <v>2.5223702809267841</v>
      </c>
      <c r="U112" s="224">
        <v>2.6538389631636208</v>
      </c>
      <c r="V112" s="224">
        <v>2.6583984196291852</v>
      </c>
      <c r="W112" s="224">
        <v>2.6460975353592109</v>
      </c>
      <c r="X112" s="224">
        <v>2.8755525488009468</v>
      </c>
      <c r="Y112" s="224">
        <v>2.9442429968412509</v>
      </c>
      <c r="DA112" s="177" t="s">
        <v>1090</v>
      </c>
    </row>
    <row r="113" spans="1:105" ht="12" customHeight="1" x14ac:dyDescent="0.25">
      <c r="A113" s="173" t="s">
        <v>93</v>
      </c>
      <c r="B113" s="224">
        <v>2.7763823659318092</v>
      </c>
      <c r="C113" s="224">
        <v>3.5358898822187901</v>
      </c>
      <c r="D113" s="224">
        <v>3.653771667774008</v>
      </c>
      <c r="E113" s="224">
        <v>3.3021916716311468</v>
      </c>
      <c r="F113" s="224">
        <v>4.2781975385976683</v>
      </c>
      <c r="G113" s="224">
        <v>3.84612475269113</v>
      </c>
      <c r="H113" s="224">
        <v>4.4168089480024824</v>
      </c>
      <c r="I113" s="224">
        <v>3.8830807267191938</v>
      </c>
      <c r="J113" s="224">
        <v>4.0120059693574204</v>
      </c>
      <c r="K113" s="224">
        <v>4.4851055805826769</v>
      </c>
      <c r="L113" s="224">
        <v>5.6622789269687468</v>
      </c>
      <c r="M113" s="224">
        <v>3.267417938970234</v>
      </c>
      <c r="N113" s="224">
        <v>4.1210369817546217</v>
      </c>
      <c r="O113" s="224">
        <v>3.167289638932397</v>
      </c>
      <c r="P113" s="224">
        <v>3.7410224357745809</v>
      </c>
      <c r="Q113" s="224">
        <v>3.7135447308969849</v>
      </c>
      <c r="R113" s="224">
        <v>3.7190594554000791</v>
      </c>
      <c r="S113" s="224">
        <v>3.3577481330032151</v>
      </c>
      <c r="T113" s="224">
        <v>3.0926568069945</v>
      </c>
      <c r="U113" s="224">
        <v>3.2538494431830949</v>
      </c>
      <c r="V113" s="224">
        <v>3.2594397540827429</v>
      </c>
      <c r="W113" s="224">
        <v>3.244357744213993</v>
      </c>
      <c r="X113" s="224">
        <v>3.525690589984305</v>
      </c>
      <c r="Y113" s="224">
        <v>3.6099113657021729</v>
      </c>
      <c r="DA113" s="177" t="s">
        <v>1091</v>
      </c>
    </row>
    <row r="114" spans="1:105" ht="12" customHeight="1" x14ac:dyDescent="0.25">
      <c r="A114" s="173" t="s">
        <v>94</v>
      </c>
      <c r="B114" s="224">
        <v>5.1411096082683452</v>
      </c>
      <c r="C114" s="224">
        <v>6.547512212408396</v>
      </c>
      <c r="D114" s="224">
        <v>6.7657974125286504</v>
      </c>
      <c r="E114" s="224">
        <v>6.1147663015316676</v>
      </c>
      <c r="F114" s="224">
        <v>7.922065325599557</v>
      </c>
      <c r="G114" s="224">
        <v>7.1219833274019342</v>
      </c>
      <c r="H114" s="224">
        <v>8.1787361852949019</v>
      </c>
      <c r="I114" s="224">
        <v>7.1904158010734136</v>
      </c>
      <c r="J114" s="224">
        <v>7.4291504983575418</v>
      </c>
      <c r="K114" s="224">
        <v>8.3052030863525204</v>
      </c>
      <c r="L114" s="224">
        <v>10.485009901135991</v>
      </c>
      <c r="M114" s="224">
        <v>6.0503747489515618</v>
      </c>
      <c r="N114" s="224">
        <v>7.6310464591994993</v>
      </c>
      <c r="O114" s="224">
        <v>5.8649642047481754</v>
      </c>
      <c r="P114" s="224">
        <v>6.9273622485543918</v>
      </c>
      <c r="Q114" s="224">
        <v>6.8764809671095879</v>
      </c>
      <c r="R114" s="224">
        <v>6.8866927461057834</v>
      </c>
      <c r="S114" s="224">
        <v>6.217641849534755</v>
      </c>
      <c r="T114" s="224">
        <v>5.7267643753311646</v>
      </c>
      <c r="U114" s="224">
        <v>6.0252495626958931</v>
      </c>
      <c r="V114" s="224">
        <v>6.035601307265396</v>
      </c>
      <c r="W114" s="224">
        <v>6.0076735020755594</v>
      </c>
      <c r="X114" s="224">
        <v>6.5286258803427391</v>
      </c>
      <c r="Y114" s="224">
        <v>6.6845799897521712</v>
      </c>
      <c r="DA114" s="177" t="s">
        <v>1092</v>
      </c>
    </row>
    <row r="115" spans="1:105" ht="12" customHeight="1" x14ac:dyDescent="0.25">
      <c r="A115" s="56" t="s">
        <v>95</v>
      </c>
      <c r="B115" s="260">
        <v>5.1236602873800958</v>
      </c>
      <c r="C115" s="260">
        <v>6.0639484626233182</v>
      </c>
      <c r="D115" s="260">
        <v>6.0055561324489277</v>
      </c>
      <c r="E115" s="260">
        <v>6.4145532675159842</v>
      </c>
      <c r="F115" s="260">
        <v>6.9819630800985806</v>
      </c>
      <c r="G115" s="260">
        <v>7.2492373335314744</v>
      </c>
      <c r="H115" s="260">
        <v>7.929650204439497</v>
      </c>
      <c r="I115" s="260">
        <v>7.2238790647577709</v>
      </c>
      <c r="J115" s="260">
        <v>6.9372008552201114</v>
      </c>
      <c r="K115" s="260">
        <v>7.1766092433991986</v>
      </c>
      <c r="L115" s="260">
        <v>8.9532721209326755</v>
      </c>
      <c r="M115" s="260">
        <v>7.1231830437643726</v>
      </c>
      <c r="N115" s="260">
        <v>7.1244334261311932</v>
      </c>
      <c r="O115" s="260">
        <v>6.8252023632276462</v>
      </c>
      <c r="P115" s="260">
        <v>7.7493797110584994</v>
      </c>
      <c r="Q115" s="260">
        <v>7.3585950301124718</v>
      </c>
      <c r="R115" s="260">
        <v>7.2500415943690406</v>
      </c>
      <c r="S115" s="260">
        <v>7.6635481156746446</v>
      </c>
      <c r="T115" s="260">
        <v>6.963420908561992</v>
      </c>
      <c r="U115" s="260">
        <v>6.9241326437483517</v>
      </c>
      <c r="V115" s="260">
        <v>6.8905557635275407</v>
      </c>
      <c r="W115" s="260">
        <v>6.5333097308451729</v>
      </c>
      <c r="X115" s="260">
        <v>4.1327163003656349</v>
      </c>
      <c r="Y115" s="260">
        <v>4.4122530326831928</v>
      </c>
      <c r="DA115" s="68" t="s">
        <v>1093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0.52790725350209911</v>
      </c>
      <c r="N116" s="226">
        <v>0.14963290629280809</v>
      </c>
      <c r="O116" s="226">
        <v>0.13277397850106509</v>
      </c>
      <c r="P116" s="226">
        <v>2.5612552803159501E-2</v>
      </c>
      <c r="Q116" s="226">
        <v>7.1489809599092513E-2</v>
      </c>
      <c r="R116" s="226">
        <v>6.8976572646875581E-2</v>
      </c>
      <c r="S116" s="226">
        <v>0.14475925318872801</v>
      </c>
      <c r="T116" s="226">
        <v>7.0160735151777218E-2</v>
      </c>
      <c r="U116" s="226">
        <v>2.2655366081061841E-2</v>
      </c>
      <c r="V116" s="226">
        <v>0.11357890251314259</v>
      </c>
      <c r="W116" s="226">
        <v>0.1055345099143989</v>
      </c>
      <c r="X116" s="226">
        <v>1.2942540924828119E-2</v>
      </c>
      <c r="Y116" s="226">
        <v>1.1508412091242469E-2</v>
      </c>
      <c r="DA116" s="69" t="s">
        <v>1094</v>
      </c>
    </row>
    <row r="117" spans="1:105" ht="12" customHeight="1" x14ac:dyDescent="0.25">
      <c r="A117" s="37" t="s">
        <v>35</v>
      </c>
      <c r="B117" s="226">
        <v>3.245581156707936</v>
      </c>
      <c r="C117" s="226">
        <v>3.3762019191479382</v>
      </c>
      <c r="D117" s="226">
        <v>2.987721043609636</v>
      </c>
      <c r="E117" s="226">
        <v>4.3732986047589497</v>
      </c>
      <c r="F117" s="226">
        <v>3.3968102065172832</v>
      </c>
      <c r="G117" s="226">
        <v>4.7765085676907306</v>
      </c>
      <c r="H117" s="226">
        <v>4.696127160282825</v>
      </c>
      <c r="I117" s="226">
        <v>4.5284273752014714</v>
      </c>
      <c r="J117" s="226">
        <v>3.709293818544861</v>
      </c>
      <c r="K117" s="226">
        <v>3.0045522709756578</v>
      </c>
      <c r="L117" s="226">
        <v>3.8994202911711122</v>
      </c>
      <c r="M117" s="226">
        <v>4.5675921385702312</v>
      </c>
      <c r="N117" s="226">
        <v>2.8611739546537351</v>
      </c>
      <c r="O117" s="226">
        <v>4.7835152807030967</v>
      </c>
      <c r="P117" s="226">
        <v>5.2482099324408553</v>
      </c>
      <c r="Q117" s="226">
        <v>4.9984745521582674</v>
      </c>
      <c r="R117" s="226">
        <v>5.0069651693792778</v>
      </c>
      <c r="S117" s="226">
        <v>5.5071424848171722</v>
      </c>
      <c r="T117" s="226">
        <v>5.2939145135056691</v>
      </c>
      <c r="U117" s="226">
        <v>5.1988225167602273</v>
      </c>
      <c r="V117" s="226">
        <v>4.8106601878606332</v>
      </c>
      <c r="W117" s="226">
        <v>4.3308122161324221</v>
      </c>
      <c r="X117" s="226">
        <v>2.3794520983670742</v>
      </c>
      <c r="Y117" s="226">
        <v>2.3338111897955169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0.10422537143530849</v>
      </c>
      <c r="T119" s="226">
        <v>5.7445157615698288E-2</v>
      </c>
      <c r="U119" s="226">
        <v>7.0815424398002605E-2</v>
      </c>
      <c r="V119" s="226">
        <v>0.1747362259623719</v>
      </c>
      <c r="W119" s="226">
        <v>0.1958187696636593</v>
      </c>
      <c r="X119" s="226">
        <v>0.52003243031532531</v>
      </c>
      <c r="Y119" s="226">
        <v>0.91547540582454201</v>
      </c>
      <c r="DA119" s="69" t="s">
        <v>1097</v>
      </c>
    </row>
    <row r="120" spans="1:105" ht="12" customHeight="1" x14ac:dyDescent="0.25">
      <c r="A120" s="37" t="s">
        <v>40</v>
      </c>
      <c r="B120" s="226">
        <v>1.87807913067216</v>
      </c>
      <c r="C120" s="226">
        <v>2.68774654347538</v>
      </c>
      <c r="D120" s="226">
        <v>3.0178350888392922</v>
      </c>
      <c r="E120" s="226">
        <v>2.041254662757034</v>
      </c>
      <c r="F120" s="226">
        <v>3.585152873581297</v>
      </c>
      <c r="G120" s="226">
        <v>2.4727287658407442</v>
      </c>
      <c r="H120" s="226">
        <v>3.233523044156672</v>
      </c>
      <c r="I120" s="226">
        <v>2.695451689556299</v>
      </c>
      <c r="J120" s="226">
        <v>3.22790703667525</v>
      </c>
      <c r="K120" s="226">
        <v>4.1720569724235403</v>
      </c>
      <c r="L120" s="226">
        <v>5.0538518297615633</v>
      </c>
      <c r="M120" s="226">
        <v>2.0276836516920418</v>
      </c>
      <c r="N120" s="226">
        <v>4.1136265651846502</v>
      </c>
      <c r="O120" s="226">
        <v>1.9089131040234839</v>
      </c>
      <c r="P120" s="226">
        <v>2.4755572258144829</v>
      </c>
      <c r="Q120" s="226">
        <v>2.2886306683551121</v>
      </c>
      <c r="R120" s="226">
        <v>2.1740998523428861</v>
      </c>
      <c r="S120" s="226">
        <v>1.907421006233436</v>
      </c>
      <c r="T120" s="226">
        <v>1.541900502288847</v>
      </c>
      <c r="U120" s="226">
        <v>1.63183933650906</v>
      </c>
      <c r="V120" s="226">
        <v>1.791580447191393</v>
      </c>
      <c r="W120" s="226">
        <v>1.901144235134693</v>
      </c>
      <c r="X120" s="226">
        <v>1.220289230758407</v>
      </c>
      <c r="Y120" s="226">
        <v>1.1514580249718911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45.790135355374133</v>
      </c>
      <c r="C121" s="261">
        <f t="shared" si="4"/>
        <v>49.720455078562928</v>
      </c>
      <c r="D121" s="261">
        <f t="shared" si="4"/>
        <v>48.886135689771635</v>
      </c>
      <c r="E121" s="261">
        <f t="shared" si="4"/>
        <v>61.644880569598932</v>
      </c>
      <c r="F121" s="261">
        <f t="shared" si="4"/>
        <v>55.600154014354999</v>
      </c>
      <c r="G121" s="261">
        <f t="shared" si="4"/>
        <v>61.026947477872191</v>
      </c>
      <c r="H121" s="261">
        <f t="shared" si="4"/>
        <v>67.699271708458284</v>
      </c>
      <c r="I121" s="261">
        <f t="shared" si="4"/>
        <v>60.659013390030097</v>
      </c>
      <c r="J121" s="261">
        <f t="shared" si="4"/>
        <v>58.619040628451941</v>
      </c>
      <c r="K121" s="261">
        <f t="shared" si="4"/>
        <v>61.27310329188461</v>
      </c>
      <c r="L121" s="261">
        <f t="shared" si="4"/>
        <v>67.771078051644537</v>
      </c>
      <c r="M121" s="261">
        <f t="shared" si="4"/>
        <v>88.545902138953565</v>
      </c>
      <c r="N121" s="261">
        <f t="shared" si="4"/>
        <v>92.350819798909939</v>
      </c>
      <c r="O121" s="261">
        <f t="shared" si="4"/>
        <v>76.602906631619334</v>
      </c>
      <c r="P121" s="261">
        <f t="shared" si="4"/>
        <v>79.875944715425305</v>
      </c>
      <c r="Q121" s="261">
        <f t="shared" si="4"/>
        <v>79.643978439048837</v>
      </c>
      <c r="R121" s="261">
        <f t="shared" si="4"/>
        <v>79.336329747936816</v>
      </c>
      <c r="S121" s="261">
        <f t="shared" si="4"/>
        <v>85.681864806584429</v>
      </c>
      <c r="T121" s="261">
        <f t="shared" si="4"/>
        <v>80.58596626341766</v>
      </c>
      <c r="U121" s="261">
        <f t="shared" si="4"/>
        <v>78.480542270425715</v>
      </c>
      <c r="V121" s="261">
        <f t="shared" si="4"/>
        <v>81.587971060287416</v>
      </c>
      <c r="W121" s="261">
        <f t="shared" si="4"/>
        <v>78.861385658216619</v>
      </c>
      <c r="X121" s="261">
        <f t="shared" si="4"/>
        <v>46.568398376247366</v>
      </c>
      <c r="Y121" s="261">
        <f t="shared" si="4"/>
        <v>45.219651429564763</v>
      </c>
      <c r="DA121" s="70"/>
    </row>
    <row r="122" spans="1:105" ht="12" customHeight="1" x14ac:dyDescent="0.25">
      <c r="A122" s="60" t="s">
        <v>1052</v>
      </c>
      <c r="B122" s="262">
        <v>45.744854889689726</v>
      </c>
      <c r="C122" s="262">
        <v>49.662787682875553</v>
      </c>
      <c r="D122" s="262">
        <v>48.826545741120682</v>
      </c>
      <c r="E122" s="262">
        <v>61.591024595542407</v>
      </c>
      <c r="F122" s="262">
        <v>55.530380203940901</v>
      </c>
      <c r="G122" s="262">
        <v>60.964220411881868</v>
      </c>
      <c r="H122" s="262">
        <v>67.627237262317621</v>
      </c>
      <c r="I122" s="262">
        <v>60.595683603127</v>
      </c>
      <c r="J122" s="262">
        <v>58.553608179070949</v>
      </c>
      <c r="K122" s="262">
        <v>61.199954984999891</v>
      </c>
      <c r="L122" s="262">
        <v>67.678731035688003</v>
      </c>
      <c r="M122" s="262">
        <v>88.492613295285054</v>
      </c>
      <c r="N122" s="262">
        <v>92.283609145245578</v>
      </c>
      <c r="O122" s="262">
        <v>76.551250796469219</v>
      </c>
      <c r="P122" s="262">
        <v>79.814931779993117</v>
      </c>
      <c r="Q122" s="262">
        <v>79.586758633741368</v>
      </c>
      <c r="R122" s="262">
        <v>79.280291967627875</v>
      </c>
      <c r="S122" s="262">
        <v>85.627439418841192</v>
      </c>
      <c r="T122" s="262">
        <v>80.539431463047023</v>
      </c>
      <c r="U122" s="262">
        <v>78.432965920750775</v>
      </c>
      <c r="V122" s="262">
        <v>81.539182122516166</v>
      </c>
      <c r="W122" s="262">
        <v>78.813411087573272</v>
      </c>
      <c r="X122" s="262">
        <v>46.538155527774009</v>
      </c>
      <c r="Y122" s="262">
        <v>45.188686147828093</v>
      </c>
      <c r="DA122" s="72" t="s">
        <v>1099</v>
      </c>
    </row>
    <row r="123" spans="1:105" ht="12" customHeight="1" x14ac:dyDescent="0.25">
      <c r="A123" s="64" t="s">
        <v>28</v>
      </c>
      <c r="B123" s="229">
        <v>0</v>
      </c>
      <c r="C123" s="229">
        <v>1.80536986437746E-2</v>
      </c>
      <c r="D123" s="229">
        <v>2.0504939045458939E-2</v>
      </c>
      <c r="E123" s="229">
        <v>0</v>
      </c>
      <c r="F123" s="229">
        <v>0</v>
      </c>
      <c r="G123" s="229">
        <v>0</v>
      </c>
      <c r="H123" s="229">
        <v>0</v>
      </c>
      <c r="I123" s="229">
        <v>8.5063281217730949E-2</v>
      </c>
      <c r="J123" s="229">
        <v>8.2744904262575678E-2</v>
      </c>
      <c r="K123" s="229">
        <v>0</v>
      </c>
      <c r="L123" s="229">
        <v>0.1248352574223854</v>
      </c>
      <c r="M123" s="229">
        <v>5.060087514813226E-2</v>
      </c>
      <c r="N123" s="229">
        <v>4.455440114425889E-2</v>
      </c>
      <c r="O123" s="229">
        <v>4.0393416029409858E-2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3.0039691764356382</v>
      </c>
      <c r="N125" s="229">
        <v>2.8654313033748351</v>
      </c>
      <c r="O125" s="229">
        <v>3.0474490525052751</v>
      </c>
      <c r="P125" s="229">
        <v>7.3844352120733641</v>
      </c>
      <c r="Q125" s="229">
        <v>5.7374716143799924</v>
      </c>
      <c r="R125" s="229">
        <v>4.1743998780618101</v>
      </c>
      <c r="S125" s="229">
        <v>4.6094645730068926</v>
      </c>
      <c r="T125" s="229">
        <v>4.2416464462146832</v>
      </c>
      <c r="U125" s="229">
        <v>4.1739325409832704</v>
      </c>
      <c r="V125" s="229">
        <v>3.7336917861151679</v>
      </c>
      <c r="W125" s="229">
        <v>3.7713440325421059</v>
      </c>
      <c r="X125" s="229">
        <v>1.912686146345193</v>
      </c>
      <c r="Y125" s="229">
        <v>1.662760131699768</v>
      </c>
      <c r="DA125" s="73" t="s">
        <v>1102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0.81449946021494168</v>
      </c>
      <c r="N126" s="229">
        <v>0.22691958741728049</v>
      </c>
      <c r="O126" s="229">
        <v>0.24581515871270229</v>
      </c>
      <c r="P126" s="229">
        <v>5.2369383868273167E-2</v>
      </c>
      <c r="Q126" s="229">
        <v>0.1351713454118357</v>
      </c>
      <c r="R126" s="229">
        <v>0.13381942353172449</v>
      </c>
      <c r="S126" s="229">
        <v>0.26756226903393171</v>
      </c>
      <c r="T126" s="229">
        <v>0.1244048981796104</v>
      </c>
      <c r="U126" s="229">
        <v>4.2362201352070812E-2</v>
      </c>
      <c r="V126" s="229">
        <v>0.19631922380820049</v>
      </c>
      <c r="W126" s="229">
        <v>0.17465585716087309</v>
      </c>
      <c r="X126" s="229">
        <v>2.4647700519667231E-2</v>
      </c>
      <c r="Y126" s="229">
        <v>2.5411298851791851E-2</v>
      </c>
      <c r="DA126" s="73" t="s">
        <v>1103</v>
      </c>
    </row>
    <row r="127" spans="1:105" ht="12" customHeight="1" x14ac:dyDescent="0.25">
      <c r="A127" s="64" t="s">
        <v>32</v>
      </c>
      <c r="B127" s="229">
        <v>1.8281138195530211</v>
      </c>
      <c r="C127" s="229">
        <v>2.086986029939228</v>
      </c>
      <c r="D127" s="229">
        <v>1.1544045556679809</v>
      </c>
      <c r="E127" s="229">
        <v>1.6007033613740189</v>
      </c>
      <c r="F127" s="229">
        <v>1.0242839333265661</v>
      </c>
      <c r="G127" s="229">
        <v>2.551139361175184</v>
      </c>
      <c r="H127" s="229">
        <v>2.7985550274485069</v>
      </c>
      <c r="I127" s="229">
        <v>2.339586739843452</v>
      </c>
      <c r="J127" s="229">
        <v>0.43765595298336368</v>
      </c>
      <c r="K127" s="229">
        <v>0</v>
      </c>
      <c r="L127" s="229">
        <v>0.13206094350471551</v>
      </c>
      <c r="M127" s="229">
        <v>5.3529743537248313E-2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4.5638263099078133E-2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1.9668620061066591</v>
      </c>
      <c r="K128" s="229">
        <v>0</v>
      </c>
      <c r="L128" s="229">
        <v>0</v>
      </c>
      <c r="M128" s="229">
        <v>49.676405169022033</v>
      </c>
      <c r="N128" s="229">
        <v>46.429929609733101</v>
      </c>
      <c r="O128" s="229">
        <v>33.386907689193407</v>
      </c>
      <c r="P128" s="229">
        <v>29.246826899674641</v>
      </c>
      <c r="Q128" s="229">
        <v>33.750391707076659</v>
      </c>
      <c r="R128" s="229">
        <v>31.838176637544159</v>
      </c>
      <c r="S128" s="229">
        <v>35.631384345613647</v>
      </c>
      <c r="T128" s="229">
        <v>34.98083346185367</v>
      </c>
      <c r="U128" s="229">
        <v>29.72806083078877</v>
      </c>
      <c r="V128" s="229">
        <v>35.3005463165794</v>
      </c>
      <c r="W128" s="229">
        <v>33.312270641365551</v>
      </c>
      <c r="X128" s="229">
        <v>18.030623650557349</v>
      </c>
      <c r="Y128" s="229">
        <v>18.42605896352368</v>
      </c>
      <c r="DA128" s="73" t="s">
        <v>1105</v>
      </c>
    </row>
    <row r="129" spans="1:105" ht="12" customHeight="1" x14ac:dyDescent="0.25">
      <c r="A129" s="64" t="s">
        <v>35</v>
      </c>
      <c r="B129" s="229">
        <v>9.6479860880699579</v>
      </c>
      <c r="C129" s="229">
        <v>12.292132867938051</v>
      </c>
      <c r="D129" s="229">
        <v>11.37091611943181</v>
      </c>
      <c r="E129" s="229">
        <v>11.37117807780724</v>
      </c>
      <c r="F129" s="229">
        <v>14.144216900612211</v>
      </c>
      <c r="G129" s="229">
        <v>17.16017253456879</v>
      </c>
      <c r="H129" s="229">
        <v>16.833371414641618</v>
      </c>
      <c r="I129" s="229">
        <v>17.49997642647817</v>
      </c>
      <c r="J129" s="229">
        <v>15.202362939877609</v>
      </c>
      <c r="K129" s="229">
        <v>11.57904762505542</v>
      </c>
      <c r="L129" s="229">
        <v>18.856451995932229</v>
      </c>
      <c r="M129" s="229">
        <v>7.0472631445528577</v>
      </c>
      <c r="N129" s="229">
        <v>4.3389948735514174</v>
      </c>
      <c r="O129" s="229">
        <v>8.8561070565587983</v>
      </c>
      <c r="P129" s="229">
        <v>10.73089132057836</v>
      </c>
      <c r="Q129" s="229">
        <v>9.4510047517406299</v>
      </c>
      <c r="R129" s="229">
        <v>9.7138661272713822</v>
      </c>
      <c r="S129" s="229">
        <v>10.178993789155481</v>
      </c>
      <c r="T129" s="229">
        <v>9.3868585413126411</v>
      </c>
      <c r="U129" s="229">
        <v>9.7210332183850561</v>
      </c>
      <c r="V129" s="229">
        <v>8.3151452707207589</v>
      </c>
      <c r="W129" s="229">
        <v>7.1673400523195756</v>
      </c>
      <c r="X129" s="229">
        <v>4.5314148946547954</v>
      </c>
      <c r="Y129" s="229">
        <v>5.1532021218356521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0.2379514422269369</v>
      </c>
      <c r="F131" s="229">
        <v>0.31775806849474381</v>
      </c>
      <c r="G131" s="229">
        <v>0</v>
      </c>
      <c r="H131" s="229">
        <v>0.1377759901995507</v>
      </c>
      <c r="I131" s="229">
        <v>5.4328151886885792E-2</v>
      </c>
      <c r="J131" s="229">
        <v>5.6943520886183152E-2</v>
      </c>
      <c r="K131" s="229">
        <v>7.297276535954289E-2</v>
      </c>
      <c r="L131" s="229">
        <v>9.047143809004643E-2</v>
      </c>
      <c r="M131" s="229">
        <v>5.5873370476750339E-2</v>
      </c>
      <c r="N131" s="229">
        <v>6.9374336286941132E-2</v>
      </c>
      <c r="O131" s="229">
        <v>0.16670960345126309</v>
      </c>
      <c r="P131" s="229">
        <v>0.23678310329234689</v>
      </c>
      <c r="Q131" s="229">
        <v>0.22340075836164219</v>
      </c>
      <c r="R131" s="229">
        <v>0.2211875119779943</v>
      </c>
      <c r="S131" s="229">
        <v>0.1951838040768204</v>
      </c>
      <c r="T131" s="229">
        <v>0.24252229071040821</v>
      </c>
      <c r="U131" s="229">
        <v>0.24497775933547219</v>
      </c>
      <c r="V131" s="229">
        <v>0.26078138300308329</v>
      </c>
      <c r="W131" s="229">
        <v>0.32733471818376669</v>
      </c>
      <c r="X131" s="229">
        <v>0.43947350272536501</v>
      </c>
      <c r="Y131" s="229">
        <v>0.3797966300978588</v>
      </c>
      <c r="DA131" s="73" t="s">
        <v>1108</v>
      </c>
    </row>
    <row r="132" spans="1:105" ht="12" customHeight="1" x14ac:dyDescent="0.25">
      <c r="A132" s="64" t="s">
        <v>39</v>
      </c>
      <c r="B132" s="229">
        <v>34.268754982066753</v>
      </c>
      <c r="C132" s="229">
        <v>35.265615086354501</v>
      </c>
      <c r="D132" s="229">
        <v>36.280720126975417</v>
      </c>
      <c r="E132" s="229">
        <v>48.381191714134197</v>
      </c>
      <c r="F132" s="229">
        <v>40.044121301507381</v>
      </c>
      <c r="G132" s="229">
        <v>41.252908516137893</v>
      </c>
      <c r="H132" s="229">
        <v>47.857534830027937</v>
      </c>
      <c r="I132" s="229">
        <v>40.616729003700762</v>
      </c>
      <c r="J132" s="229">
        <v>40.807038854954563</v>
      </c>
      <c r="K132" s="229">
        <v>49.54793459458493</v>
      </c>
      <c r="L132" s="229">
        <v>48.474911400738627</v>
      </c>
      <c r="M132" s="229">
        <v>27.79047235589745</v>
      </c>
      <c r="N132" s="229">
        <v>38.308405033737742</v>
      </c>
      <c r="O132" s="229">
        <v>30.80786882001836</v>
      </c>
      <c r="P132" s="229">
        <v>32.16362586050613</v>
      </c>
      <c r="Q132" s="229">
        <v>30.289318456770619</v>
      </c>
      <c r="R132" s="229">
        <v>33.198842389240802</v>
      </c>
      <c r="S132" s="229">
        <v>34.699212374855342</v>
      </c>
      <c r="T132" s="229">
        <v>31.563165824776011</v>
      </c>
      <c r="U132" s="229">
        <v>34.522599369906139</v>
      </c>
      <c r="V132" s="229">
        <v>33.73269814228955</v>
      </c>
      <c r="W132" s="229">
        <v>34.060465786001402</v>
      </c>
      <c r="X132" s="229">
        <v>21.599309632971639</v>
      </c>
      <c r="Y132" s="229">
        <v>19.541457001819339</v>
      </c>
      <c r="DA132" s="73" t="s">
        <v>1109</v>
      </c>
    </row>
    <row r="133" spans="1:105" ht="12" customHeight="1" x14ac:dyDescent="0.25">
      <c r="A133" s="60" t="s">
        <v>1064</v>
      </c>
      <c r="B133" s="262">
        <v>4.5280465684403921E-2</v>
      </c>
      <c r="C133" s="262">
        <v>5.7667395687374591E-2</v>
      </c>
      <c r="D133" s="262">
        <v>5.9589948650953108E-2</v>
      </c>
      <c r="E133" s="262">
        <v>5.3855974056525563E-2</v>
      </c>
      <c r="F133" s="262">
        <v>6.9773810414098747E-2</v>
      </c>
      <c r="G133" s="262">
        <v>6.2727065990320671E-2</v>
      </c>
      <c r="H133" s="262">
        <v>7.2034446140660541E-2</v>
      </c>
      <c r="I133" s="262">
        <v>6.3329786903097346E-2</v>
      </c>
      <c r="J133" s="262">
        <v>6.5432449380992172E-2</v>
      </c>
      <c r="K133" s="262">
        <v>7.3148306884719086E-2</v>
      </c>
      <c r="L133" s="262">
        <v>9.2347015956529444E-2</v>
      </c>
      <c r="M133" s="262">
        <v>5.328884366850975E-2</v>
      </c>
      <c r="N133" s="262">
        <v>6.7210653664367348E-2</v>
      </c>
      <c r="O133" s="262">
        <v>5.1655835150110178E-2</v>
      </c>
      <c r="P133" s="262">
        <v>6.1012935432192737E-2</v>
      </c>
      <c r="Q133" s="262">
        <v>5.7219805307474912E-2</v>
      </c>
      <c r="R133" s="262">
        <v>5.6037780308943977E-2</v>
      </c>
      <c r="S133" s="262">
        <v>5.442538774322972E-2</v>
      </c>
      <c r="T133" s="262">
        <v>4.6534800370629979E-2</v>
      </c>
      <c r="U133" s="262">
        <v>4.7576349674947449E-2</v>
      </c>
      <c r="V133" s="262">
        <v>4.8788937771245947E-2</v>
      </c>
      <c r="W133" s="262">
        <v>4.7974570643347328E-2</v>
      </c>
      <c r="X133" s="262">
        <v>3.0242848473356791E-2</v>
      </c>
      <c r="Y133" s="262">
        <v>3.0965281736666898E-2</v>
      </c>
      <c r="DA133" s="72" t="s">
        <v>1110</v>
      </c>
    </row>
    <row r="134" spans="1:105" ht="12" customHeight="1" x14ac:dyDescent="0.25">
      <c r="A134" s="57" t="s">
        <v>1010</v>
      </c>
      <c r="B134" s="261">
        <v>19.47571754005066</v>
      </c>
      <c r="C134" s="261">
        <v>22.17309679468033</v>
      </c>
      <c r="D134" s="261">
        <v>21.25699978582572</v>
      </c>
      <c r="E134" s="261">
        <v>24.75278960732799</v>
      </c>
      <c r="F134" s="261">
        <v>24.54735038443701</v>
      </c>
      <c r="G134" s="261">
        <v>27.662803800779489</v>
      </c>
      <c r="H134" s="261">
        <v>29.926582594202689</v>
      </c>
      <c r="I134" s="261">
        <v>27.659502052015561</v>
      </c>
      <c r="J134" s="261">
        <v>25.517857508957071</v>
      </c>
      <c r="K134" s="261">
        <v>24.724811244342309</v>
      </c>
      <c r="L134" s="261">
        <v>30.471468936110512</v>
      </c>
      <c r="M134" s="261">
        <v>30.200617871791462</v>
      </c>
      <c r="N134" s="261">
        <v>28.384531100045621</v>
      </c>
      <c r="O134" s="261">
        <v>28.310113529747941</v>
      </c>
      <c r="P134" s="261">
        <v>32.817608647613369</v>
      </c>
      <c r="Q134" s="261">
        <v>31.155383415155189</v>
      </c>
      <c r="R134" s="261">
        <v>30.211163496906739</v>
      </c>
      <c r="S134" s="261">
        <v>32.513664034741822</v>
      </c>
      <c r="T134" s="261">
        <v>30.204818001362</v>
      </c>
      <c r="U134" s="261">
        <v>29.792305567488039</v>
      </c>
      <c r="V134" s="261">
        <v>29.514634403287111</v>
      </c>
      <c r="W134" s="261">
        <v>28.049576305532739</v>
      </c>
      <c r="X134" s="261">
        <v>16.56982221592019</v>
      </c>
      <c r="Y134" s="261">
        <v>16.519707769687521</v>
      </c>
      <c r="DA134" s="70" t="s">
        <v>1111</v>
      </c>
    </row>
    <row r="135" spans="1:105" ht="12" customHeight="1" x14ac:dyDescent="0.25">
      <c r="A135" s="60" t="s">
        <v>1012</v>
      </c>
      <c r="B135" s="262">
        <v>18.572218796281359</v>
      </c>
      <c r="C135" s="262">
        <v>20.761932104935891</v>
      </c>
      <c r="D135" s="262">
        <v>19.474167206745769</v>
      </c>
      <c r="E135" s="262">
        <v>23.7798203510064</v>
      </c>
      <c r="F135" s="262">
        <v>22.34792215445691</v>
      </c>
      <c r="G135" s="262">
        <v>26.46985027530156</v>
      </c>
      <c r="H135" s="262">
        <v>28.258224868583181</v>
      </c>
      <c r="I135" s="262">
        <v>26.28531874425623</v>
      </c>
      <c r="J135" s="262">
        <v>23.53737918610938</v>
      </c>
      <c r="K135" s="262">
        <v>21.71018186079376</v>
      </c>
      <c r="L135" s="262">
        <v>27.016989442182972</v>
      </c>
      <c r="M135" s="262">
        <v>29.36321246859017</v>
      </c>
      <c r="N135" s="262">
        <v>26.198377647885192</v>
      </c>
      <c r="O135" s="262">
        <v>27.512457032845351</v>
      </c>
      <c r="P135" s="262">
        <v>31.928058918614351</v>
      </c>
      <c r="Q135" s="262">
        <v>30.299739732163552</v>
      </c>
      <c r="R135" s="262">
        <v>29.328935724372069</v>
      </c>
      <c r="S135" s="262">
        <v>31.771936958071091</v>
      </c>
      <c r="T135" s="262">
        <v>29.616065900942921</v>
      </c>
      <c r="U135" s="262">
        <v>29.15403619840972</v>
      </c>
      <c r="V135" s="262">
        <v>28.786639871970952</v>
      </c>
      <c r="W135" s="262">
        <v>27.277321106216139</v>
      </c>
      <c r="X135" s="262">
        <v>15.99519154508152</v>
      </c>
      <c r="Y135" s="262">
        <v>15.92777632155576</v>
      </c>
      <c r="DA135" s="72" t="s">
        <v>1112</v>
      </c>
    </row>
    <row r="136" spans="1:105" ht="12" customHeight="1" x14ac:dyDescent="0.25">
      <c r="A136" s="59" t="s">
        <v>28</v>
      </c>
      <c r="B136" s="230">
        <v>0</v>
      </c>
      <c r="C136" s="230">
        <v>2.6034949777263609E-2</v>
      </c>
      <c r="D136" s="230">
        <v>3.1828643551778148E-2</v>
      </c>
      <c r="E136" s="230">
        <v>0</v>
      </c>
      <c r="F136" s="230">
        <v>0</v>
      </c>
      <c r="G136" s="230">
        <v>0</v>
      </c>
      <c r="H136" s="230">
        <v>0</v>
      </c>
      <c r="I136" s="230">
        <v>0.112218689074419</v>
      </c>
      <c r="J136" s="230">
        <v>0.1238712361565129</v>
      </c>
      <c r="K136" s="230">
        <v>0</v>
      </c>
      <c r="L136" s="230">
        <v>0.17645641135481269</v>
      </c>
      <c r="M136" s="230">
        <v>0.1354442010217258</v>
      </c>
      <c r="N136" s="230">
        <v>0.1561354487371622</v>
      </c>
      <c r="O136" s="230">
        <v>9.1168464014350581E-2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8.0407740736720168</v>
      </c>
      <c r="N137" s="295">
        <v>10.0415534916373</v>
      </c>
      <c r="O137" s="295">
        <v>6.8781320469803564</v>
      </c>
      <c r="P137" s="295">
        <v>12.977467457355511</v>
      </c>
      <c r="Q137" s="295">
        <v>11.34481162116227</v>
      </c>
      <c r="R137" s="295">
        <v>8.7312765517370057</v>
      </c>
      <c r="S137" s="295">
        <v>9.6977172408098049</v>
      </c>
      <c r="T137" s="295">
        <v>9.1341310110778178</v>
      </c>
      <c r="U137" s="295">
        <v>8.7310121949126263</v>
      </c>
      <c r="V137" s="295">
        <v>8.7773841653395053</v>
      </c>
      <c r="W137" s="295">
        <v>9.2566377627553305</v>
      </c>
      <c r="X137" s="295">
        <v>4.7294743541434876</v>
      </c>
      <c r="Y137" s="295">
        <v>3.871162896063935</v>
      </c>
      <c r="DA137" s="122" t="s">
        <v>1114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2.18018420231832</v>
      </c>
      <c r="N138" s="295">
        <v>0.79521193639058085</v>
      </c>
      <c r="O138" s="295">
        <v>0.55480800224878302</v>
      </c>
      <c r="P138" s="295">
        <v>9.203438792463213E-2</v>
      </c>
      <c r="Q138" s="295">
        <v>0.26727686921062832</v>
      </c>
      <c r="R138" s="295">
        <v>0.27989996861345479</v>
      </c>
      <c r="S138" s="295">
        <v>0.56291640564837286</v>
      </c>
      <c r="T138" s="295">
        <v>0.26789848064928617</v>
      </c>
      <c r="U138" s="295">
        <v>8.8613050876271179E-2</v>
      </c>
      <c r="V138" s="295">
        <v>0.46151887866426272</v>
      </c>
      <c r="W138" s="295">
        <v>0.42868695853026462</v>
      </c>
      <c r="X138" s="295">
        <v>6.0946051038808048E-2</v>
      </c>
      <c r="Y138" s="295">
        <v>5.9161436084763493E-2</v>
      </c>
      <c r="DA138" s="122" t="s">
        <v>1115</v>
      </c>
    </row>
    <row r="139" spans="1:105" ht="12" customHeight="1" x14ac:dyDescent="0.25">
      <c r="A139" s="59" t="s">
        <v>32</v>
      </c>
      <c r="B139" s="295">
        <v>2.9585076911618469</v>
      </c>
      <c r="C139" s="295">
        <v>3.0096091414517212</v>
      </c>
      <c r="D139" s="295">
        <v>1.7919161347149779</v>
      </c>
      <c r="E139" s="295">
        <v>2.93438068696446</v>
      </c>
      <c r="F139" s="295">
        <v>1.5090889901806519</v>
      </c>
      <c r="G139" s="295">
        <v>3.4258641575407331</v>
      </c>
      <c r="H139" s="295">
        <v>4.0282443756102602</v>
      </c>
      <c r="I139" s="295">
        <v>3.0864710738009928</v>
      </c>
      <c r="J139" s="295">
        <v>0.65518214554060095</v>
      </c>
      <c r="K139" s="295">
        <v>0</v>
      </c>
      <c r="L139" s="295">
        <v>0.18667002137165539</v>
      </c>
      <c r="M139" s="295">
        <v>0.1432839515734759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9.6017002384255479E-2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1116</v>
      </c>
    </row>
    <row r="140" spans="1:105" ht="12" customHeight="1" x14ac:dyDescent="0.25">
      <c r="A140" s="59" t="s">
        <v>35</v>
      </c>
      <c r="B140" s="295">
        <v>15.613711105119521</v>
      </c>
      <c r="C140" s="295">
        <v>17.726288013706899</v>
      </c>
      <c r="D140" s="295">
        <v>17.650422428479011</v>
      </c>
      <c r="E140" s="295">
        <v>20.84543966404194</v>
      </c>
      <c r="F140" s="295">
        <v>20.838833164276259</v>
      </c>
      <c r="G140" s="295">
        <v>23.043986117760831</v>
      </c>
      <c r="H140" s="295">
        <v>24.229980492972921</v>
      </c>
      <c r="I140" s="295">
        <v>23.086628981380819</v>
      </c>
      <c r="J140" s="295">
        <v>22.758325804412269</v>
      </c>
      <c r="K140" s="295">
        <v>21.71018186079376</v>
      </c>
      <c r="L140" s="295">
        <v>26.653863009456501</v>
      </c>
      <c r="M140" s="295">
        <v>18.863526040004629</v>
      </c>
      <c r="N140" s="295">
        <v>15.205476771120139</v>
      </c>
      <c r="O140" s="295">
        <v>19.98834851960186</v>
      </c>
      <c r="P140" s="295">
        <v>18.8585570733342</v>
      </c>
      <c r="Q140" s="295">
        <v>18.687651241790661</v>
      </c>
      <c r="R140" s="295">
        <v>20.317759204021609</v>
      </c>
      <c r="S140" s="295">
        <v>21.415286309228659</v>
      </c>
      <c r="T140" s="295">
        <v>20.214036409215819</v>
      </c>
      <c r="U140" s="295">
        <v>20.334410952620821</v>
      </c>
      <c r="V140" s="295">
        <v>19.547736827967181</v>
      </c>
      <c r="W140" s="295">
        <v>17.591996384930539</v>
      </c>
      <c r="X140" s="295">
        <v>11.20477113989922</v>
      </c>
      <c r="Y140" s="295">
        <v>11.997451989407059</v>
      </c>
      <c r="DA140" s="122" t="s">
        <v>1117</v>
      </c>
    </row>
    <row r="141" spans="1:105" ht="12" customHeight="1" x14ac:dyDescent="0.25">
      <c r="A141" s="60" t="s">
        <v>1019</v>
      </c>
      <c r="B141" s="262">
        <v>0.90349874376929362</v>
      </c>
      <c r="C141" s="262">
        <v>1.411164689744439</v>
      </c>
      <c r="D141" s="262">
        <v>1.782832579079946</v>
      </c>
      <c r="E141" s="262">
        <v>0.97296925632159914</v>
      </c>
      <c r="F141" s="262">
        <v>2.1994282299800938</v>
      </c>
      <c r="G141" s="262">
        <v>1.19295352547793</v>
      </c>
      <c r="H141" s="262">
        <v>1.6683577256195079</v>
      </c>
      <c r="I141" s="262">
        <v>1.3741833077593251</v>
      </c>
      <c r="J141" s="262">
        <v>1.9804783228476901</v>
      </c>
      <c r="K141" s="262">
        <v>3.0146293835485571</v>
      </c>
      <c r="L141" s="262">
        <v>3.4544794939275412</v>
      </c>
      <c r="M141" s="262">
        <v>0.83740540320129098</v>
      </c>
      <c r="N141" s="262">
        <v>2.1861534521604349</v>
      </c>
      <c r="O141" s="262">
        <v>0.79765649690258977</v>
      </c>
      <c r="P141" s="262">
        <v>0.88954972899902007</v>
      </c>
      <c r="Q141" s="262">
        <v>0.85564368299163351</v>
      </c>
      <c r="R141" s="262">
        <v>0.88222777253467299</v>
      </c>
      <c r="S141" s="262">
        <v>0.74172707667072701</v>
      </c>
      <c r="T141" s="262">
        <v>0.58875210041907555</v>
      </c>
      <c r="U141" s="262">
        <v>0.63826936907832355</v>
      </c>
      <c r="V141" s="262">
        <v>0.72799453131615988</v>
      </c>
      <c r="W141" s="262">
        <v>0.77225519931659981</v>
      </c>
      <c r="X141" s="262">
        <v>0.57463067083867381</v>
      </c>
      <c r="Y141" s="262">
        <v>0.59193144813176313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15.796611484053061</v>
      </c>
      <c r="C142" s="261">
        <f t="shared" si="5"/>
        <v>18.192069111944996</v>
      </c>
      <c r="D142" s="261">
        <f t="shared" si="5"/>
        <v>17.976625484254871</v>
      </c>
      <c r="E142" s="261">
        <f t="shared" si="5"/>
        <v>20.262473774444921</v>
      </c>
      <c r="F142" s="261">
        <f t="shared" si="5"/>
        <v>20.760489241179314</v>
      </c>
      <c r="G142" s="261">
        <f t="shared" si="5"/>
        <v>21.927260199954702</v>
      </c>
      <c r="H142" s="261">
        <f t="shared" si="5"/>
        <v>24.091171725038969</v>
      </c>
      <c r="I142" s="261">
        <f t="shared" si="5"/>
        <v>21.833093725433887</v>
      </c>
      <c r="J142" s="261">
        <f t="shared" si="5"/>
        <v>21.007437413289257</v>
      </c>
      <c r="K142" s="261">
        <f t="shared" si="5"/>
        <v>21.802780743828698</v>
      </c>
      <c r="L142" s="261">
        <f t="shared" si="5"/>
        <v>26.225038332009962</v>
      </c>
      <c r="M142" s="261">
        <f t="shared" si="5"/>
        <v>24.51764602601655</v>
      </c>
      <c r="N142" s="261">
        <f t="shared" si="5"/>
        <v>25.138445731051974</v>
      </c>
      <c r="O142" s="261">
        <f t="shared" si="5"/>
        <v>22.743903093362132</v>
      </c>
      <c r="P142" s="261">
        <f t="shared" si="5"/>
        <v>25.076436535747384</v>
      </c>
      <c r="Q142" s="261">
        <f t="shared" si="5"/>
        <v>24.218861298636845</v>
      </c>
      <c r="R142" s="261">
        <f t="shared" si="5"/>
        <v>23.960625919979606</v>
      </c>
      <c r="S142" s="261">
        <f t="shared" si="5"/>
        <v>25.394067265380805</v>
      </c>
      <c r="T142" s="261">
        <f t="shared" si="5"/>
        <v>23.444628078383644</v>
      </c>
      <c r="U142" s="261">
        <f t="shared" si="5"/>
        <v>23.135224940304429</v>
      </c>
      <c r="V142" s="261">
        <f t="shared" si="5"/>
        <v>23.267596900900113</v>
      </c>
      <c r="W142" s="261">
        <f t="shared" si="5"/>
        <v>22.20057774824652</v>
      </c>
      <c r="X142" s="261">
        <f t="shared" si="5"/>
        <v>13.284434685887847</v>
      </c>
      <c r="Y142" s="261">
        <f t="shared" si="5"/>
        <v>13.283762911521812</v>
      </c>
      <c r="DA142" s="70"/>
    </row>
    <row r="143" spans="1:105" ht="12" customHeight="1" x14ac:dyDescent="0.25">
      <c r="A143" s="60" t="s">
        <v>1022</v>
      </c>
      <c r="B143" s="262">
        <v>6.7474535049623663</v>
      </c>
      <c r="C143" s="262">
        <v>7.0190096543210281</v>
      </c>
      <c r="D143" s="262">
        <v>6.211371047027483</v>
      </c>
      <c r="E143" s="262">
        <v>9.0919399559427561</v>
      </c>
      <c r="F143" s="262">
        <v>7.0618535870799288</v>
      </c>
      <c r="G143" s="262">
        <v>9.9301998379970939</v>
      </c>
      <c r="H143" s="262">
        <v>9.7630896093629023</v>
      </c>
      <c r="I143" s="262">
        <v>9.4144474254230772</v>
      </c>
      <c r="J143" s="262">
        <v>7.7114964526915379</v>
      </c>
      <c r="K143" s="262">
        <v>6.2463625997264387</v>
      </c>
      <c r="L143" s="262">
        <v>8.1067629618825698</v>
      </c>
      <c r="M143" s="262">
        <v>10.087290367807981</v>
      </c>
      <c r="N143" s="262">
        <v>6.0546920553864521</v>
      </c>
      <c r="O143" s="262">
        <v>10.10289732913202</v>
      </c>
      <c r="P143" s="262">
        <v>10.93979701554283</v>
      </c>
      <c r="Q143" s="262">
        <v>10.47293687701378</v>
      </c>
      <c r="R143" s="262">
        <v>10.48961777271944</v>
      </c>
      <c r="S143" s="262">
        <v>11.708642148121401</v>
      </c>
      <c r="T143" s="262">
        <v>11.141653722285939</v>
      </c>
      <c r="U143" s="262">
        <v>10.89459667974773</v>
      </c>
      <c r="V143" s="262">
        <v>10.271859232765429</v>
      </c>
      <c r="W143" s="262">
        <v>9.2682445541700744</v>
      </c>
      <c r="X143" s="262">
        <v>5.3214461131524473</v>
      </c>
      <c r="Y143" s="262">
        <v>5.4919793703056081</v>
      </c>
      <c r="DA143" s="72" t="s">
        <v>1119</v>
      </c>
    </row>
    <row r="144" spans="1:105" ht="12" customHeight="1" x14ac:dyDescent="0.25">
      <c r="A144" s="60" t="s">
        <v>1024</v>
      </c>
      <c r="B144" s="262">
        <v>5.1446949566025202</v>
      </c>
      <c r="C144" s="262">
        <v>5.5853252554638209</v>
      </c>
      <c r="D144" s="262">
        <v>5.4912773082002371</v>
      </c>
      <c r="E144" s="262">
        <v>6.9268343811073363</v>
      </c>
      <c r="F144" s="262">
        <v>6.2452240292891421</v>
      </c>
      <c r="G144" s="262">
        <v>6.8563408506276371</v>
      </c>
      <c r="H144" s="262">
        <v>7.605697019072287</v>
      </c>
      <c r="I144" s="262">
        <v>6.8148933596279262</v>
      </c>
      <c r="J144" s="262">
        <v>6.5852313536935494</v>
      </c>
      <c r="K144" s="262">
        <v>6.8828527386277578</v>
      </c>
      <c r="L144" s="262">
        <v>7.6114882661271519</v>
      </c>
      <c r="M144" s="262">
        <v>9.9523214668550875</v>
      </c>
      <c r="N144" s="262">
        <v>10.378675802808811</v>
      </c>
      <c r="O144" s="262">
        <v>8.6093361722079607</v>
      </c>
      <c r="P144" s="262">
        <v>8.9763860434204545</v>
      </c>
      <c r="Q144" s="262">
        <v>8.9507245512682978</v>
      </c>
      <c r="R144" s="262">
        <v>8.9162577786591637</v>
      </c>
      <c r="S144" s="262">
        <v>9.6300896961461113</v>
      </c>
      <c r="T144" s="262">
        <v>9.0578668979221426</v>
      </c>
      <c r="U144" s="262">
        <v>8.8209632575490033</v>
      </c>
      <c r="V144" s="262">
        <v>9.1703038525924274</v>
      </c>
      <c r="W144" s="262">
        <v>8.8637500220001169</v>
      </c>
      <c r="X144" s="262">
        <v>5.2339135102882528</v>
      </c>
      <c r="Y144" s="262">
        <v>5.0821454408553333</v>
      </c>
      <c r="DA144" s="72" t="s">
        <v>1120</v>
      </c>
    </row>
    <row r="145" spans="1:105" ht="12" customHeight="1" x14ac:dyDescent="0.25">
      <c r="A145" s="64" t="s">
        <v>28</v>
      </c>
      <c r="B145" s="229">
        <v>0</v>
      </c>
      <c r="C145" s="229">
        <v>2.03040915933877E-3</v>
      </c>
      <c r="D145" s="229">
        <v>2.3060879031532601E-3</v>
      </c>
      <c r="E145" s="229">
        <v>0</v>
      </c>
      <c r="F145" s="229">
        <v>0</v>
      </c>
      <c r="G145" s="229">
        <v>0</v>
      </c>
      <c r="H145" s="229">
        <v>0</v>
      </c>
      <c r="I145" s="229">
        <v>9.566641645890479E-3</v>
      </c>
      <c r="J145" s="229">
        <v>9.3059053891583771E-3</v>
      </c>
      <c r="K145" s="229">
        <v>0</v>
      </c>
      <c r="L145" s="229">
        <v>1.403959682057873E-2</v>
      </c>
      <c r="M145" s="229">
        <v>5.6908272591972703E-3</v>
      </c>
      <c r="N145" s="229">
        <v>5.010810579988899E-3</v>
      </c>
      <c r="O145" s="229">
        <v>4.5428454025611157E-3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0.33784138367178618</v>
      </c>
      <c r="N147" s="229">
        <v>0.322260722227935</v>
      </c>
      <c r="O147" s="229">
        <v>0.34273134779274761</v>
      </c>
      <c r="P147" s="229">
        <v>0.83049048214326049</v>
      </c>
      <c r="Q147" s="229">
        <v>0.6452647264775504</v>
      </c>
      <c r="R147" s="229">
        <v>0.46947386872894392</v>
      </c>
      <c r="S147" s="229">
        <v>0.51840341823297453</v>
      </c>
      <c r="T147" s="229">
        <v>0.4770367537978587</v>
      </c>
      <c r="U147" s="229">
        <v>0.46942130966592349</v>
      </c>
      <c r="V147" s="229">
        <v>0.41990963459946068</v>
      </c>
      <c r="W147" s="229">
        <v>0.42414419437158241</v>
      </c>
      <c r="X147" s="229">
        <v>0.215110241236845</v>
      </c>
      <c r="Y147" s="229">
        <v>0.18700231281143681</v>
      </c>
      <c r="DA147" s="73" t="s">
        <v>1123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9.1602679147808022E-2</v>
      </c>
      <c r="N148" s="229">
        <v>2.5520510661913388E-2</v>
      </c>
      <c r="O148" s="229">
        <v>2.764560102628549E-2</v>
      </c>
      <c r="P148" s="229">
        <v>5.8897225866642996E-3</v>
      </c>
      <c r="Q148" s="229">
        <v>1.520204492274357E-2</v>
      </c>
      <c r="R148" s="229">
        <v>1.5050001032887519E-2</v>
      </c>
      <c r="S148" s="229">
        <v>3.0091389717934059E-2</v>
      </c>
      <c r="T148" s="229">
        <v>1.399119646973773E-2</v>
      </c>
      <c r="U148" s="229">
        <v>4.7642648374801163E-3</v>
      </c>
      <c r="V148" s="229">
        <v>2.20790408679996E-2</v>
      </c>
      <c r="W148" s="229">
        <v>1.964267040836444E-2</v>
      </c>
      <c r="X148" s="229">
        <v>2.7720035588955699E-3</v>
      </c>
      <c r="Y148" s="229">
        <v>2.8578816428380129E-3</v>
      </c>
      <c r="DA148" s="73" t="s">
        <v>1124</v>
      </c>
    </row>
    <row r="149" spans="1:105" ht="12" customHeight="1" x14ac:dyDescent="0.25">
      <c r="A149" s="64" t="s">
        <v>32</v>
      </c>
      <c r="B149" s="229">
        <v>0.20559881477883049</v>
      </c>
      <c r="C149" s="229">
        <v>0.23471287707917121</v>
      </c>
      <c r="D149" s="229">
        <v>0.12983010460401789</v>
      </c>
      <c r="E149" s="229">
        <v>0.18002309833829441</v>
      </c>
      <c r="F149" s="229">
        <v>0.11519608923498589</v>
      </c>
      <c r="G149" s="229">
        <v>0.28691387996918322</v>
      </c>
      <c r="H149" s="229">
        <v>0.31473948207307612</v>
      </c>
      <c r="I149" s="229">
        <v>0.26312161509817361</v>
      </c>
      <c r="J149" s="229">
        <v>4.9220975330890447E-2</v>
      </c>
      <c r="K149" s="229">
        <v>0</v>
      </c>
      <c r="L149" s="229">
        <v>1.4852233582361001E-2</v>
      </c>
      <c r="M149" s="229">
        <v>6.0202224330670644E-3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5.1327071112175666E-3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0.22120312912897019</v>
      </c>
      <c r="K150" s="229">
        <v>0</v>
      </c>
      <c r="L150" s="229">
        <v>0</v>
      </c>
      <c r="M150" s="229">
        <v>5.5868567459990546</v>
      </c>
      <c r="N150" s="229">
        <v>5.221741882767267</v>
      </c>
      <c r="O150" s="229">
        <v>3.754858464833843</v>
      </c>
      <c r="P150" s="229">
        <v>3.2892442922864329</v>
      </c>
      <c r="Q150" s="229">
        <v>3.7957376937245888</v>
      </c>
      <c r="R150" s="229">
        <v>3.580680432139955</v>
      </c>
      <c r="S150" s="229">
        <v>4.0072835247087149</v>
      </c>
      <c r="T150" s="229">
        <v>3.9341193216794559</v>
      </c>
      <c r="U150" s="229">
        <v>3.3433662647862721</v>
      </c>
      <c r="V150" s="229">
        <v>3.9700758268478471</v>
      </c>
      <c r="W150" s="229">
        <v>3.7464644094922832</v>
      </c>
      <c r="X150" s="229">
        <v>2.027814030301534</v>
      </c>
      <c r="Y150" s="229">
        <v>2.072286661490029</v>
      </c>
      <c r="DA150" s="73" t="s">
        <v>1126</v>
      </c>
    </row>
    <row r="151" spans="1:105" ht="12" customHeight="1" x14ac:dyDescent="0.25">
      <c r="A151" s="64" t="s">
        <v>35</v>
      </c>
      <c r="B151" s="229">
        <v>1.0850607240608401</v>
      </c>
      <c r="C151" s="229">
        <v>1.3824346830712591</v>
      </c>
      <c r="D151" s="229">
        <v>1.2788300444423579</v>
      </c>
      <c r="E151" s="229">
        <v>1.278859505590201</v>
      </c>
      <c r="F151" s="229">
        <v>1.5907293077909099</v>
      </c>
      <c r="G151" s="229">
        <v>1.9299187483688609</v>
      </c>
      <c r="H151" s="229">
        <v>1.8931650614776101</v>
      </c>
      <c r="I151" s="229">
        <v>1.968134791968861</v>
      </c>
      <c r="J151" s="229">
        <v>1.709733698660332</v>
      </c>
      <c r="K151" s="229">
        <v>1.3022375535463651</v>
      </c>
      <c r="L151" s="229">
        <v>2.1206908124820609</v>
      </c>
      <c r="M151" s="229">
        <v>0.79257042666460653</v>
      </c>
      <c r="N151" s="229">
        <v>0.48798504436212392</v>
      </c>
      <c r="O151" s="229">
        <v>0.99600205135373809</v>
      </c>
      <c r="P151" s="229">
        <v>1.2068496575179251</v>
      </c>
      <c r="Q151" s="229">
        <v>1.0629072187103019</v>
      </c>
      <c r="R151" s="229">
        <v>1.0924699224556691</v>
      </c>
      <c r="S151" s="229">
        <v>1.144780503438859</v>
      </c>
      <c r="T151" s="229">
        <v>1.0556930153628481</v>
      </c>
      <c r="U151" s="229">
        <v>1.0932759693344909</v>
      </c>
      <c r="V151" s="229">
        <v>0.93516278586635493</v>
      </c>
      <c r="W151" s="229">
        <v>0.80607487570661462</v>
      </c>
      <c r="X151" s="229">
        <v>0.50962556141058935</v>
      </c>
      <c r="Y151" s="229">
        <v>0.57955485989609423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2.676120817725304E-2</v>
      </c>
      <c r="F153" s="229">
        <v>3.5736660141272449E-2</v>
      </c>
      <c r="G153" s="229">
        <v>0</v>
      </c>
      <c r="H153" s="229">
        <v>1.5494976290334771E-2</v>
      </c>
      <c r="I153" s="229">
        <v>6.1100154255160398E-3</v>
      </c>
      <c r="J153" s="229">
        <v>6.4041528915280352E-3</v>
      </c>
      <c r="K153" s="229">
        <v>8.2068818191659565E-3</v>
      </c>
      <c r="L153" s="229">
        <v>1.0174869990971259E-2</v>
      </c>
      <c r="M153" s="229">
        <v>6.2837984292067181E-3</v>
      </c>
      <c r="N153" s="229">
        <v>7.8021845052024816E-3</v>
      </c>
      <c r="O153" s="229">
        <v>1.8748995010720349E-2</v>
      </c>
      <c r="P153" s="229">
        <v>2.6629810942768811E-2</v>
      </c>
      <c r="Q153" s="229">
        <v>2.512476556359922E-2</v>
      </c>
      <c r="R153" s="229">
        <v>2.4875852816250248E-2</v>
      </c>
      <c r="S153" s="229">
        <v>2.195134589159746E-2</v>
      </c>
      <c r="T153" s="229">
        <v>2.7275268637101811E-2</v>
      </c>
      <c r="U153" s="229">
        <v>2.7551422908044951E-2</v>
      </c>
      <c r="V153" s="229">
        <v>2.9328777392497112E-2</v>
      </c>
      <c r="W153" s="229">
        <v>3.6813698017446141E-2</v>
      </c>
      <c r="X153" s="229">
        <v>4.9425386056721733E-2</v>
      </c>
      <c r="Y153" s="229">
        <v>4.2713826770482972E-2</v>
      </c>
      <c r="DA153" s="73" t="s">
        <v>1129</v>
      </c>
    </row>
    <row r="154" spans="1:105" ht="12" customHeight="1" x14ac:dyDescent="0.25">
      <c r="A154" s="64" t="s">
        <v>39</v>
      </c>
      <c r="B154" s="229">
        <v>3.8540354177628502</v>
      </c>
      <c r="C154" s="229">
        <v>3.966147286154051</v>
      </c>
      <c r="D154" s="229">
        <v>4.0803110712507076</v>
      </c>
      <c r="E154" s="229">
        <v>5.4411905690015878</v>
      </c>
      <c r="F154" s="229">
        <v>4.5035619721219744</v>
      </c>
      <c r="G154" s="229">
        <v>4.6395082222895931</v>
      </c>
      <c r="H154" s="229">
        <v>5.3822974992312664</v>
      </c>
      <c r="I154" s="229">
        <v>4.5679602954894847</v>
      </c>
      <c r="J154" s="229">
        <v>4.5893634922926694</v>
      </c>
      <c r="K154" s="229">
        <v>5.5724083032622271</v>
      </c>
      <c r="L154" s="229">
        <v>5.4517307532511801</v>
      </c>
      <c r="M154" s="229">
        <v>3.12545538325036</v>
      </c>
      <c r="N154" s="229">
        <v>4.3083546477043786</v>
      </c>
      <c r="O154" s="229">
        <v>3.4648068667880638</v>
      </c>
      <c r="P154" s="229">
        <v>3.6172820779434032</v>
      </c>
      <c r="Q154" s="229">
        <v>3.4064881018695128</v>
      </c>
      <c r="R154" s="229">
        <v>3.7337077014854581</v>
      </c>
      <c r="S154" s="229">
        <v>3.9024468070448139</v>
      </c>
      <c r="T154" s="229">
        <v>3.5497513419751421</v>
      </c>
      <c r="U154" s="229">
        <v>3.8825840260167919</v>
      </c>
      <c r="V154" s="229">
        <v>3.793747787018269</v>
      </c>
      <c r="W154" s="229">
        <v>3.8306101740038261</v>
      </c>
      <c r="X154" s="229">
        <v>2.4291662877236679</v>
      </c>
      <c r="Y154" s="229">
        <v>2.197729898244452</v>
      </c>
      <c r="DA154" s="73" t="s">
        <v>1130</v>
      </c>
    </row>
    <row r="155" spans="1:105" ht="12" customHeight="1" x14ac:dyDescent="0.25">
      <c r="A155" s="60" t="s">
        <v>1036</v>
      </c>
      <c r="B155" s="262">
        <v>3.9044630224881751</v>
      </c>
      <c r="C155" s="262">
        <v>5.5877342021601466</v>
      </c>
      <c r="D155" s="262">
        <v>6.2739771290271511</v>
      </c>
      <c r="E155" s="262">
        <v>4.2436994373948256</v>
      </c>
      <c r="F155" s="262">
        <v>7.4534116248102427</v>
      </c>
      <c r="G155" s="262">
        <v>5.1407195113299702</v>
      </c>
      <c r="H155" s="262">
        <v>6.722385096603781</v>
      </c>
      <c r="I155" s="262">
        <v>5.6037529403828819</v>
      </c>
      <c r="J155" s="262">
        <v>6.7107096069041683</v>
      </c>
      <c r="K155" s="262">
        <v>8.6735654054745019</v>
      </c>
      <c r="L155" s="262">
        <v>10.506787104000241</v>
      </c>
      <c r="M155" s="262">
        <v>4.4780341913534789</v>
      </c>
      <c r="N155" s="262">
        <v>8.7050778728567106</v>
      </c>
      <c r="O155" s="262">
        <v>4.0316695920221512</v>
      </c>
      <c r="P155" s="262">
        <v>5.1602534767840984</v>
      </c>
      <c r="Q155" s="262">
        <v>4.7951998703547698</v>
      </c>
      <c r="R155" s="262">
        <v>4.5547503686010042</v>
      </c>
      <c r="S155" s="262">
        <v>4.0553354211132921</v>
      </c>
      <c r="T155" s="262">
        <v>3.2451074581755588</v>
      </c>
      <c r="U155" s="262">
        <v>3.419665003007696</v>
      </c>
      <c r="V155" s="262">
        <v>3.8254338155422571</v>
      </c>
      <c r="W155" s="262">
        <v>4.0685831720763268</v>
      </c>
      <c r="X155" s="262">
        <v>2.729075062447146</v>
      </c>
      <c r="Y155" s="262">
        <v>2.7096381003608698</v>
      </c>
      <c r="DA155" s="72" t="s">
        <v>1131</v>
      </c>
    </row>
    <row r="156" spans="1:105" ht="12" customHeight="1" x14ac:dyDescent="0.25">
      <c r="A156" s="132" t="s">
        <v>1038</v>
      </c>
      <c r="B156" s="316">
        <v>4.8050544623564546</v>
      </c>
      <c r="C156" s="316">
        <v>6.1195257776585814</v>
      </c>
      <c r="D156" s="316">
        <v>6.3235424889960177</v>
      </c>
      <c r="E156" s="316">
        <v>5.7150668517526819</v>
      </c>
      <c r="F156" s="316">
        <v>7.4042294843569909</v>
      </c>
      <c r="G156" s="316">
        <v>6.6564458600772003</v>
      </c>
      <c r="H156" s="316">
        <v>7.6441227279774839</v>
      </c>
      <c r="I156" s="316">
        <v>6.7204051583688367</v>
      </c>
      <c r="J156" s="316">
        <v>6.9435346595682486</v>
      </c>
      <c r="K156" s="316">
        <v>7.7623229597504029</v>
      </c>
      <c r="L156" s="316">
        <v>9.7996439391757537</v>
      </c>
      <c r="M156" s="316">
        <v>5.6548843346234028</v>
      </c>
      <c r="N156" s="316">
        <v>7.1322334350262091</v>
      </c>
      <c r="O156" s="316">
        <v>5.4815933856501324</v>
      </c>
      <c r="P156" s="316">
        <v>6.4745464347311588</v>
      </c>
      <c r="Q156" s="316">
        <v>6.4269910727401234</v>
      </c>
      <c r="R156" s="316">
        <v>6.43653534585878</v>
      </c>
      <c r="S156" s="316">
        <v>5.8112178091655613</v>
      </c>
      <c r="T156" s="316">
        <v>5.3524271632515372</v>
      </c>
      <c r="U156" s="316">
        <v>5.6314014880135588</v>
      </c>
      <c r="V156" s="316">
        <v>5.6410765776784126</v>
      </c>
      <c r="W156" s="316">
        <v>5.6149743088733697</v>
      </c>
      <c r="X156" s="316">
        <v>6.1018739746268578</v>
      </c>
      <c r="Y156" s="316">
        <v>6.2476339460025736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0.99999999999999978</v>
      </c>
      <c r="D160" s="232">
        <f t="shared" si="6"/>
        <v>1</v>
      </c>
      <c r="E160" s="232">
        <f t="shared" si="6"/>
        <v>0.99999999999999989</v>
      </c>
      <c r="F160" s="232">
        <f t="shared" si="6"/>
        <v>1</v>
      </c>
      <c r="G160" s="232">
        <f t="shared" si="6"/>
        <v>1.0000000000000007</v>
      </c>
      <c r="H160" s="232">
        <f t="shared" si="6"/>
        <v>1</v>
      </c>
      <c r="I160" s="232">
        <f t="shared" si="6"/>
        <v>1</v>
      </c>
      <c r="J160" s="232">
        <f t="shared" si="6"/>
        <v>1</v>
      </c>
      <c r="K160" s="232">
        <f t="shared" si="6"/>
        <v>1</v>
      </c>
      <c r="L160" s="232">
        <f t="shared" si="6"/>
        <v>1</v>
      </c>
      <c r="M160" s="232">
        <f t="shared" si="6"/>
        <v>1.0000000000000002</v>
      </c>
      <c r="N160" s="232">
        <f t="shared" si="6"/>
        <v>1.0000000000000002</v>
      </c>
      <c r="O160" s="232">
        <f t="shared" si="6"/>
        <v>1</v>
      </c>
      <c r="P160" s="232">
        <f t="shared" si="6"/>
        <v>0.99999999999999989</v>
      </c>
      <c r="Q160" s="232">
        <f t="shared" si="6"/>
        <v>1</v>
      </c>
      <c r="R160" s="232">
        <f t="shared" si="6"/>
        <v>0.99999999999999989</v>
      </c>
      <c r="S160" s="232">
        <f t="shared" si="6"/>
        <v>1</v>
      </c>
      <c r="T160" s="232">
        <f t="shared" si="6"/>
        <v>1.0000000000000002</v>
      </c>
      <c r="U160" s="232">
        <f t="shared" si="6"/>
        <v>1</v>
      </c>
      <c r="V160" s="232">
        <f t="shared" si="6"/>
        <v>1</v>
      </c>
      <c r="W160" s="232">
        <f t="shared" si="6"/>
        <v>1</v>
      </c>
      <c r="X160" s="232">
        <f t="shared" si="6"/>
        <v>0.99999999999999989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2.2018881701579233E-3</v>
      </c>
      <c r="C161" s="266">
        <f t="shared" si="7"/>
        <v>2.5140081651369647E-3</v>
      </c>
      <c r="D161" s="266">
        <f t="shared" si="7"/>
        <v>2.5534778175493799E-3</v>
      </c>
      <c r="E161" s="266">
        <f t="shared" si="7"/>
        <v>1.9451951022405318E-3</v>
      </c>
      <c r="F161" s="266">
        <f t="shared" si="7"/>
        <v>1.4949582973203363E-3</v>
      </c>
      <c r="G161" s="266">
        <f t="shared" si="7"/>
        <v>9.7598466889906E-4</v>
      </c>
      <c r="H161" s="266">
        <f t="shared" si="7"/>
        <v>9.8503392559740467E-4</v>
      </c>
      <c r="I161" s="266">
        <f t="shared" si="7"/>
        <v>8.852803810116065E-4</v>
      </c>
      <c r="J161" s="266">
        <f t="shared" si="7"/>
        <v>1.103169628706314E-3</v>
      </c>
      <c r="K161" s="266">
        <f t="shared" si="7"/>
        <v>7.7018449207457698E-4</v>
      </c>
      <c r="L161" s="266">
        <f t="shared" si="7"/>
        <v>9.4938972562828849E-4</v>
      </c>
      <c r="M161" s="266">
        <f t="shared" si="7"/>
        <v>1.3051071660557551E-3</v>
      </c>
      <c r="N161" s="266">
        <f t="shared" si="7"/>
        <v>1.3012683059579156E-3</v>
      </c>
      <c r="O161" s="266">
        <f t="shared" si="7"/>
        <v>1.518695396021202E-3</v>
      </c>
      <c r="P161" s="266">
        <f t="shared" si="7"/>
        <v>1.5991175369416792E-3</v>
      </c>
      <c r="Q161" s="266">
        <f t="shared" si="7"/>
        <v>1.6573920646792493E-3</v>
      </c>
      <c r="R161" s="266">
        <f t="shared" si="7"/>
        <v>1.801246976269189E-3</v>
      </c>
      <c r="S161" s="266">
        <f t="shared" si="7"/>
        <v>1.4155440740785791E-3</v>
      </c>
      <c r="T161" s="266">
        <f t="shared" si="7"/>
        <v>1.3625856275064538E-3</v>
      </c>
      <c r="U161" s="266">
        <f t="shared" si="7"/>
        <v>1.3970529337437136E-3</v>
      </c>
      <c r="V161" s="266">
        <f t="shared" si="7"/>
        <v>1.2911038339303599E-3</v>
      </c>
      <c r="W161" s="266">
        <f t="shared" si="7"/>
        <v>1.3589630067432031E-3</v>
      </c>
      <c r="X161" s="266">
        <f t="shared" si="7"/>
        <v>1.4425816208501444E-3</v>
      </c>
      <c r="Y161" s="266">
        <f t="shared" si="7"/>
        <v>1.3609939836388399E-3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1.7421998452882805E-2</v>
      </c>
      <c r="C162" s="267">
        <f t="shared" si="8"/>
        <v>1.9891585302631232E-2</v>
      </c>
      <c r="D162" s="267">
        <f t="shared" si="8"/>
        <v>2.0203881009826737E-2</v>
      </c>
      <c r="E162" s="267">
        <f t="shared" si="8"/>
        <v>1.5390966045000886E-2</v>
      </c>
      <c r="F162" s="267">
        <f t="shared" si="8"/>
        <v>1.1828557642494256E-2</v>
      </c>
      <c r="G162" s="267">
        <f t="shared" si="8"/>
        <v>7.722282912477443E-3</v>
      </c>
      <c r="H162" s="267">
        <f t="shared" si="8"/>
        <v>7.7938833408438815E-3</v>
      </c>
      <c r="I162" s="267">
        <f t="shared" si="8"/>
        <v>7.0046034296308126E-3</v>
      </c>
      <c r="J162" s="267">
        <f t="shared" si="8"/>
        <v>8.7286083939541043E-3</v>
      </c>
      <c r="K162" s="267">
        <f t="shared" si="8"/>
        <v>6.0939302963761406E-3</v>
      </c>
      <c r="L162" s="267">
        <f t="shared" si="8"/>
        <v>7.5118557587293654E-3</v>
      </c>
      <c r="M162" s="267">
        <f t="shared" si="8"/>
        <v>1.0326398650045353E-2</v>
      </c>
      <c r="N162" s="267">
        <f t="shared" si="8"/>
        <v>1.0296024439587341E-2</v>
      </c>
      <c r="O162" s="267">
        <f t="shared" si="8"/>
        <v>1.2016372674359729E-2</v>
      </c>
      <c r="P162" s="267">
        <f t="shared" si="8"/>
        <v>1.2652696731904202E-2</v>
      </c>
      <c r="Q162" s="267">
        <f t="shared" si="8"/>
        <v>1.3113782242897073E-2</v>
      </c>
      <c r="R162" s="267">
        <f t="shared" si="8"/>
        <v>1.4252005373901852E-2</v>
      </c>
      <c r="S162" s="267">
        <f t="shared" si="8"/>
        <v>1.1200208531396782E-2</v>
      </c>
      <c r="T162" s="267">
        <f t="shared" si="8"/>
        <v>1.0781185446232348E-2</v>
      </c>
      <c r="U162" s="267">
        <f t="shared" si="8"/>
        <v>1.1053901092775608E-2</v>
      </c>
      <c r="V162" s="267">
        <f t="shared" si="8"/>
        <v>1.0215600093638042E-2</v>
      </c>
      <c r="W162" s="267">
        <f t="shared" si="8"/>
        <v>1.0752522186132173E-2</v>
      </c>
      <c r="X162" s="267">
        <f t="shared" si="8"/>
        <v>1.1414137696559683E-2</v>
      </c>
      <c r="Y162" s="267">
        <f t="shared" si="8"/>
        <v>1.0768591883409799E-2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1.922746765409028E-2</v>
      </c>
      <c r="C163" s="267">
        <f t="shared" si="9"/>
        <v>2.1952981687450079E-2</v>
      </c>
      <c r="D163" s="267">
        <f t="shared" si="9"/>
        <v>2.2297641091757362E-2</v>
      </c>
      <c r="E163" s="267">
        <f t="shared" si="9"/>
        <v>1.6985956151688741E-2</v>
      </c>
      <c r="F163" s="267">
        <f t="shared" si="9"/>
        <v>1.3054369742982484E-2</v>
      </c>
      <c r="G163" s="267">
        <f t="shared" si="9"/>
        <v>8.5225552807247189E-3</v>
      </c>
      <c r="H163" s="267">
        <f t="shared" si="9"/>
        <v>8.6015757745077845E-3</v>
      </c>
      <c r="I163" s="267">
        <f t="shared" si="9"/>
        <v>7.7305015401761155E-3</v>
      </c>
      <c r="J163" s="267">
        <f t="shared" si="9"/>
        <v>9.6331678603841803E-3</v>
      </c>
      <c r="K163" s="267">
        <f t="shared" si="9"/>
        <v>6.7254539125771191E-3</v>
      </c>
      <c r="L163" s="267">
        <f t="shared" si="9"/>
        <v>8.2903212288634662E-3</v>
      </c>
      <c r="M163" s="267">
        <f t="shared" si="9"/>
        <v>1.1396539642909603E-2</v>
      </c>
      <c r="N163" s="267">
        <f t="shared" si="9"/>
        <v>1.1363017705074545E-2</v>
      </c>
      <c r="O163" s="267">
        <f t="shared" si="9"/>
        <v>1.3261648343076011E-2</v>
      </c>
      <c r="P163" s="267">
        <f t="shared" si="9"/>
        <v>1.3963915667174599E-2</v>
      </c>
      <c r="Q163" s="267">
        <f t="shared" si="9"/>
        <v>1.4472784197519246E-2</v>
      </c>
      <c r="R163" s="267">
        <f t="shared" si="9"/>
        <v>1.5728963188334763E-2</v>
      </c>
      <c r="S163" s="267">
        <f t="shared" si="9"/>
        <v>1.2360903821620049E-2</v>
      </c>
      <c r="T163" s="267">
        <f t="shared" si="9"/>
        <v>1.189845671269019E-2</v>
      </c>
      <c r="U163" s="267">
        <f t="shared" si="9"/>
        <v>1.2199434312180624E-2</v>
      </c>
      <c r="V163" s="267">
        <f t="shared" si="9"/>
        <v>1.1274258857200486E-2</v>
      </c>
      <c r="W163" s="267">
        <f t="shared" si="9"/>
        <v>1.1866823033699377E-2</v>
      </c>
      <c r="X163" s="267">
        <f t="shared" si="9"/>
        <v>1.2597002803867156E-2</v>
      </c>
      <c r="Y163" s="267">
        <f t="shared" si="9"/>
        <v>1.1884558059072736E-2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3.1283688772688126E-2</v>
      </c>
      <c r="C164" s="267">
        <f t="shared" si="10"/>
        <v>3.5718184999604587E-2</v>
      </c>
      <c r="D164" s="267">
        <f t="shared" si="10"/>
        <v>3.6278956585905256E-2</v>
      </c>
      <c r="E164" s="267">
        <f t="shared" si="10"/>
        <v>2.7636679739409996E-2</v>
      </c>
      <c r="F164" s="267">
        <f t="shared" si="10"/>
        <v>2.12398661909169E-2</v>
      </c>
      <c r="G164" s="267">
        <f t="shared" si="10"/>
        <v>1.3866462903319665E-2</v>
      </c>
      <c r="H164" s="267">
        <f t="shared" si="10"/>
        <v>1.3995031708044593E-2</v>
      </c>
      <c r="I164" s="267">
        <f t="shared" si="10"/>
        <v>1.2577766796461574E-2</v>
      </c>
      <c r="J164" s="267">
        <f t="shared" si="10"/>
        <v>1.5673464163920296E-2</v>
      </c>
      <c r="K164" s="267">
        <f t="shared" si="10"/>
        <v>1.0942523001013196E-2</v>
      </c>
      <c r="L164" s="267">
        <f t="shared" si="10"/>
        <v>1.3488610867287136E-2</v>
      </c>
      <c r="M164" s="267">
        <f t="shared" si="10"/>
        <v>1.8542524979806279E-2</v>
      </c>
      <c r="N164" s="267">
        <f t="shared" si="10"/>
        <v>1.8487983742803273E-2</v>
      </c>
      <c r="O164" s="267">
        <f t="shared" si="10"/>
        <v>2.1577114929607934E-2</v>
      </c>
      <c r="P164" s="267">
        <f t="shared" si="10"/>
        <v>2.2719725740223715E-2</v>
      </c>
      <c r="Q164" s="267">
        <f t="shared" si="10"/>
        <v>2.3547670689392865E-2</v>
      </c>
      <c r="R164" s="267">
        <f t="shared" si="10"/>
        <v>2.5591513035064527E-2</v>
      </c>
      <c r="S164" s="267">
        <f t="shared" si="10"/>
        <v>2.011157553670001E-2</v>
      </c>
      <c r="T164" s="267">
        <f t="shared" si="10"/>
        <v>1.9359159686112754E-2</v>
      </c>
      <c r="U164" s="267">
        <f t="shared" si="10"/>
        <v>1.9848859615370293E-2</v>
      </c>
      <c r="V164" s="267">
        <f t="shared" si="10"/>
        <v>1.834357033264087E-2</v>
      </c>
      <c r="W164" s="267">
        <f t="shared" si="10"/>
        <v>1.9307690705065057E-2</v>
      </c>
      <c r="X164" s="267">
        <f t="shared" si="10"/>
        <v>2.0495715934855645E-2</v>
      </c>
      <c r="Y164" s="267">
        <f t="shared" si="10"/>
        <v>1.9336546143760219E-2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7.1695410209277948E-3</v>
      </c>
      <c r="C165" s="268">
        <f t="shared" si="11"/>
        <v>7.6070890471155433E-3</v>
      </c>
      <c r="D165" s="268">
        <f t="shared" si="11"/>
        <v>7.4052369950392749E-3</v>
      </c>
      <c r="E165" s="268">
        <f t="shared" si="11"/>
        <v>6.6668756006086809E-3</v>
      </c>
      <c r="F165" s="268">
        <f t="shared" si="11"/>
        <v>4.3046796613890629E-3</v>
      </c>
      <c r="G165" s="268">
        <f t="shared" si="11"/>
        <v>3.2456896689606997E-3</v>
      </c>
      <c r="H165" s="268">
        <f t="shared" si="11"/>
        <v>3.1202662260772446E-3</v>
      </c>
      <c r="I165" s="268">
        <f t="shared" si="11"/>
        <v>2.9058281940917787E-3</v>
      </c>
      <c r="J165" s="268">
        <f t="shared" si="11"/>
        <v>3.3655809530929999E-3</v>
      </c>
      <c r="K165" s="268">
        <f t="shared" si="11"/>
        <v>2.1743850074206787E-3</v>
      </c>
      <c r="L165" s="268">
        <f t="shared" si="11"/>
        <v>2.6486836986057164E-3</v>
      </c>
      <c r="M165" s="268">
        <f t="shared" si="11"/>
        <v>5.0200799716433606E-3</v>
      </c>
      <c r="N165" s="268">
        <f t="shared" si="11"/>
        <v>3.9692250067506684E-3</v>
      </c>
      <c r="O165" s="268">
        <f t="shared" si="11"/>
        <v>5.7742219688297113E-3</v>
      </c>
      <c r="P165" s="268">
        <f t="shared" si="11"/>
        <v>5.8445632187106864E-3</v>
      </c>
      <c r="Q165" s="268">
        <f t="shared" si="11"/>
        <v>6.1333879486672955E-3</v>
      </c>
      <c r="R165" s="268">
        <f t="shared" si="11"/>
        <v>6.7059373539265126E-3</v>
      </c>
      <c r="S165" s="268">
        <f t="shared" si="11"/>
        <v>5.7355940562513735E-3</v>
      </c>
      <c r="T165" s="268">
        <f t="shared" si="11"/>
        <v>5.8672588542209919E-3</v>
      </c>
      <c r="U165" s="268">
        <f t="shared" si="11"/>
        <v>5.8507801117820488E-3</v>
      </c>
      <c r="V165" s="268">
        <f t="shared" si="11"/>
        <v>5.2471165747084506E-3</v>
      </c>
      <c r="W165" s="268">
        <f t="shared" si="11"/>
        <v>5.325451563860723E-3</v>
      </c>
      <c r="X165" s="268">
        <f t="shared" si="11"/>
        <v>5.6725710963743967E-3</v>
      </c>
      <c r="Y165" s="268">
        <f t="shared" si="11"/>
        <v>5.58043730374559E-3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0.68828744808160092</v>
      </c>
      <c r="C166" s="317">
        <f t="shared" si="12"/>
        <v>0.67851806166045081</v>
      </c>
      <c r="D166" s="317">
        <f t="shared" si="12"/>
        <v>0.68613434823609842</v>
      </c>
      <c r="E166" s="317">
        <f t="shared" si="12"/>
        <v>0.69675093216367556</v>
      </c>
      <c r="F166" s="317">
        <f t="shared" si="12"/>
        <v>0.80976066476966735</v>
      </c>
      <c r="G166" s="317">
        <f t="shared" si="12"/>
        <v>0.85231357063005397</v>
      </c>
      <c r="H166" s="317">
        <f t="shared" si="12"/>
        <v>0.85137374728217674</v>
      </c>
      <c r="I166" s="317">
        <f t="shared" si="12"/>
        <v>0.85673810560101216</v>
      </c>
      <c r="J166" s="317">
        <f t="shared" si="12"/>
        <v>0.8304974569553738</v>
      </c>
      <c r="K166" s="317">
        <f t="shared" si="12"/>
        <v>0.89145657039075465</v>
      </c>
      <c r="L166" s="317">
        <f t="shared" si="12"/>
        <v>0.87803201391684482</v>
      </c>
      <c r="M166" s="317">
        <f t="shared" si="12"/>
        <v>0.72454198790021251</v>
      </c>
      <c r="N166" s="317">
        <f t="shared" si="12"/>
        <v>0.7633882769533743</v>
      </c>
      <c r="O166" s="317">
        <f t="shared" si="12"/>
        <v>0.70307270748411865</v>
      </c>
      <c r="P166" s="317">
        <f t="shared" si="12"/>
        <v>0.71330969732562766</v>
      </c>
      <c r="Q166" s="317">
        <f t="shared" si="12"/>
        <v>0.69352660283880052</v>
      </c>
      <c r="R166" s="317">
        <f t="shared" si="12"/>
        <v>0.66422465939567521</v>
      </c>
      <c r="S166" s="317">
        <f t="shared" si="12"/>
        <v>0.70583108995252997</v>
      </c>
      <c r="T166" s="317">
        <f t="shared" si="12"/>
        <v>0.69018364940150967</v>
      </c>
      <c r="U166" s="317">
        <f t="shared" si="12"/>
        <v>0.69190062562564669</v>
      </c>
      <c r="V166" s="317">
        <f t="shared" si="12"/>
        <v>0.71318287672324987</v>
      </c>
      <c r="W166" s="317">
        <f t="shared" si="12"/>
        <v>0.70725736525619032</v>
      </c>
      <c r="X166" s="317">
        <f t="shared" si="12"/>
        <v>0.7024315009853066</v>
      </c>
      <c r="Y166" s="317">
        <f t="shared" si="12"/>
        <v>0.73164450878426857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0.14710554595271458</v>
      </c>
      <c r="C167" s="269">
        <f t="shared" si="13"/>
        <v>0.14317587876963142</v>
      </c>
      <c r="D167" s="269">
        <f t="shared" si="13"/>
        <v>0.13836221235846832</v>
      </c>
      <c r="E167" s="269">
        <f t="shared" si="13"/>
        <v>0.14711234881186055</v>
      </c>
      <c r="F167" s="269">
        <f t="shared" si="13"/>
        <v>7.8680969471729034E-2</v>
      </c>
      <c r="G167" s="269">
        <f t="shared" si="13"/>
        <v>6.2728581150660823E-2</v>
      </c>
      <c r="H167" s="269">
        <f t="shared" si="13"/>
        <v>6.1155430988072836E-2</v>
      </c>
      <c r="I167" s="269">
        <f t="shared" si="13"/>
        <v>5.6016622641334481E-2</v>
      </c>
      <c r="J167" s="269">
        <f t="shared" si="13"/>
        <v>6.5283766015267405E-2</v>
      </c>
      <c r="K167" s="269">
        <f t="shared" si="13"/>
        <v>4.2613186671322037E-2</v>
      </c>
      <c r="L167" s="269">
        <f t="shared" si="13"/>
        <v>4.6012548316359758E-2</v>
      </c>
      <c r="M167" s="269">
        <f t="shared" si="13"/>
        <v>0.14332413083852685</v>
      </c>
      <c r="N167" s="269">
        <f t="shared" si="13"/>
        <v>0.11815598429705128</v>
      </c>
      <c r="O167" s="269">
        <f t="shared" si="13"/>
        <v>0.14883531758309015</v>
      </c>
      <c r="P167" s="269">
        <f t="shared" si="13"/>
        <v>0.13833912712532745</v>
      </c>
      <c r="Q167" s="269">
        <f t="shared" si="13"/>
        <v>0.15244813479813232</v>
      </c>
      <c r="R167" s="269">
        <f t="shared" si="13"/>
        <v>0.16852331742649254</v>
      </c>
      <c r="S167" s="269">
        <f t="shared" si="13"/>
        <v>0.14727778360135838</v>
      </c>
      <c r="T167" s="269">
        <f t="shared" si="13"/>
        <v>0.15595414657736761</v>
      </c>
      <c r="U167" s="269">
        <f t="shared" si="13"/>
        <v>0.15230802991553988</v>
      </c>
      <c r="V167" s="269">
        <f t="shared" si="13"/>
        <v>0.14269494135126012</v>
      </c>
      <c r="W167" s="269">
        <f t="shared" si="13"/>
        <v>0.14763831530313892</v>
      </c>
      <c r="X167" s="269">
        <f t="shared" si="13"/>
        <v>0.14680109205317957</v>
      </c>
      <c r="Y167" s="269">
        <f t="shared" si="13"/>
        <v>0.13134492669533759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6.1168368639833513E-2</v>
      </c>
      <c r="C168" s="269">
        <f t="shared" si="14"/>
        <v>6.2432647990409672E-2</v>
      </c>
      <c r="D168" s="269">
        <f t="shared" si="14"/>
        <v>5.8831524670378964E-2</v>
      </c>
      <c r="E168" s="269">
        <f t="shared" si="14"/>
        <v>5.7743418341170707E-2</v>
      </c>
      <c r="F168" s="269">
        <f t="shared" si="14"/>
        <v>3.3969590852615292E-2</v>
      </c>
      <c r="G168" s="269">
        <f t="shared" si="14"/>
        <v>2.7799262547755908E-2</v>
      </c>
      <c r="H168" s="269">
        <f t="shared" si="14"/>
        <v>2.6431216408278491E-2</v>
      </c>
      <c r="I168" s="269">
        <f t="shared" si="14"/>
        <v>2.4972741845355736E-2</v>
      </c>
      <c r="J168" s="269">
        <f t="shared" si="14"/>
        <v>2.7787046267306215E-2</v>
      </c>
      <c r="K168" s="269">
        <f t="shared" si="14"/>
        <v>1.6814057701731291E-2</v>
      </c>
      <c r="L168" s="269">
        <f t="shared" si="14"/>
        <v>2.0233178313154378E-2</v>
      </c>
      <c r="M168" s="269">
        <f t="shared" si="14"/>
        <v>4.7772147366673283E-2</v>
      </c>
      <c r="N168" s="269">
        <f t="shared" si="14"/>
        <v>3.5494373456030202E-2</v>
      </c>
      <c r="O168" s="269">
        <f t="shared" si="14"/>
        <v>5.3757858172991196E-2</v>
      </c>
      <c r="P168" s="269">
        <f t="shared" si="14"/>
        <v>5.5553887487246705E-2</v>
      </c>
      <c r="Q168" s="269">
        <f t="shared" si="14"/>
        <v>5.8285568520293617E-2</v>
      </c>
      <c r="R168" s="269">
        <f t="shared" si="14"/>
        <v>6.2720404268782448E-2</v>
      </c>
      <c r="S168" s="269">
        <f t="shared" si="14"/>
        <v>5.4618131071652115E-2</v>
      </c>
      <c r="T168" s="269">
        <f t="shared" si="14"/>
        <v>5.712302910424133E-2</v>
      </c>
      <c r="U168" s="269">
        <f t="shared" si="14"/>
        <v>5.6503443400899238E-2</v>
      </c>
      <c r="V168" s="269">
        <f t="shared" si="14"/>
        <v>5.0445946298142412E-2</v>
      </c>
      <c r="W168" s="269">
        <f t="shared" si="14"/>
        <v>5.131825741096302E-2</v>
      </c>
      <c r="X168" s="269">
        <f t="shared" si="14"/>
        <v>5.1048690641282715E-2</v>
      </c>
      <c r="Y168" s="269">
        <f t="shared" si="14"/>
        <v>4.6895652972205978E-2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5.8330704553216081E-2</v>
      </c>
      <c r="C169" s="318">
        <f t="shared" si="15"/>
        <v>5.8459240525176939E-2</v>
      </c>
      <c r="D169" s="318">
        <f t="shared" si="15"/>
        <v>5.3897302535737185E-2</v>
      </c>
      <c r="E169" s="318">
        <f t="shared" si="15"/>
        <v>5.5473671306911457E-2</v>
      </c>
      <c r="F169" s="318">
        <f t="shared" si="15"/>
        <v>3.0925935390334353E-2</v>
      </c>
      <c r="G169" s="318">
        <f t="shared" si="15"/>
        <v>2.6600424262928919E-2</v>
      </c>
      <c r="H169" s="318">
        <f t="shared" si="15"/>
        <v>2.4957719594752754E-2</v>
      </c>
      <c r="I169" s="318">
        <f t="shared" si="15"/>
        <v>2.3732042539622213E-2</v>
      </c>
      <c r="J169" s="318">
        <f t="shared" si="15"/>
        <v>2.5630452878968295E-2</v>
      </c>
      <c r="K169" s="318">
        <f t="shared" si="15"/>
        <v>1.4763965108368466E-2</v>
      </c>
      <c r="L169" s="318">
        <f t="shared" si="15"/>
        <v>1.7939389991812861E-2</v>
      </c>
      <c r="M169" s="318">
        <f t="shared" si="15"/>
        <v>4.6447517039664432E-2</v>
      </c>
      <c r="N169" s="318">
        <f t="shared" si="15"/>
        <v>3.27606257400763E-2</v>
      </c>
      <c r="O169" s="318">
        <f t="shared" si="15"/>
        <v>5.2243194348482083E-2</v>
      </c>
      <c r="P169" s="318">
        <f t="shared" si="15"/>
        <v>5.4048051212283524E-2</v>
      </c>
      <c r="Q169" s="318">
        <f t="shared" si="15"/>
        <v>5.6684828197203684E-2</v>
      </c>
      <c r="R169" s="318">
        <f t="shared" si="15"/>
        <v>6.0888840166453601E-2</v>
      </c>
      <c r="S169" s="318">
        <f t="shared" si="15"/>
        <v>5.3372139643257356E-2</v>
      </c>
      <c r="T169" s="318">
        <f t="shared" si="15"/>
        <v>5.6009587421993634E-2</v>
      </c>
      <c r="U169" s="318">
        <f t="shared" si="15"/>
        <v>5.5292915498365867E-2</v>
      </c>
      <c r="V169" s="318">
        <f t="shared" si="15"/>
        <v>4.9201669559683962E-2</v>
      </c>
      <c r="W169" s="318">
        <f t="shared" si="15"/>
        <v>4.9905373641390104E-2</v>
      </c>
      <c r="X169" s="318">
        <f t="shared" si="15"/>
        <v>4.9278355210619379E-2</v>
      </c>
      <c r="Y169" s="318">
        <f t="shared" si="15"/>
        <v>4.5215295658267374E-2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2.8376640866174157E-3</v>
      </c>
      <c r="C170" s="318">
        <f t="shared" si="16"/>
        <v>3.9734074652327074E-3</v>
      </c>
      <c r="D170" s="318">
        <f t="shared" si="16"/>
        <v>4.9342221346417997E-3</v>
      </c>
      <c r="E170" s="318">
        <f t="shared" si="16"/>
        <v>2.2697470342592481E-3</v>
      </c>
      <c r="F170" s="318">
        <f t="shared" si="16"/>
        <v>3.0436554622809324E-3</v>
      </c>
      <c r="G170" s="318">
        <f t="shared" si="16"/>
        <v>1.1988382848269888E-3</v>
      </c>
      <c r="H170" s="318">
        <f t="shared" si="16"/>
        <v>1.47349681352574E-3</v>
      </c>
      <c r="I170" s="318">
        <f t="shared" si="16"/>
        <v>1.2406993057335221E-3</v>
      </c>
      <c r="J170" s="318">
        <f t="shared" si="16"/>
        <v>2.1565933883379127E-3</v>
      </c>
      <c r="K170" s="318">
        <f t="shared" si="16"/>
        <v>2.0500925933628253E-3</v>
      </c>
      <c r="L170" s="318">
        <f t="shared" si="16"/>
        <v>2.2937883213415217E-3</v>
      </c>
      <c r="M170" s="318">
        <f t="shared" si="16"/>
        <v>1.3246303270088528E-3</v>
      </c>
      <c r="N170" s="318">
        <f t="shared" si="16"/>
        <v>2.7337477159538994E-3</v>
      </c>
      <c r="O170" s="318">
        <f t="shared" si="16"/>
        <v>1.514663824509085E-3</v>
      </c>
      <c r="P170" s="318">
        <f t="shared" si="16"/>
        <v>1.5058362749632041E-3</v>
      </c>
      <c r="Q170" s="318">
        <f t="shared" si="16"/>
        <v>1.600740323089901E-3</v>
      </c>
      <c r="R170" s="318">
        <f t="shared" si="16"/>
        <v>1.83156410232885E-3</v>
      </c>
      <c r="S170" s="318">
        <f t="shared" si="16"/>
        <v>1.2459914283947549E-3</v>
      </c>
      <c r="T170" s="318">
        <f t="shared" si="16"/>
        <v>1.1134416822476993E-3</v>
      </c>
      <c r="U170" s="318">
        <f t="shared" si="16"/>
        <v>1.2105279025333765E-3</v>
      </c>
      <c r="V170" s="318">
        <f t="shared" si="16"/>
        <v>1.2442767384584744E-3</v>
      </c>
      <c r="W170" s="318">
        <f t="shared" si="16"/>
        <v>1.4128837695729008E-3</v>
      </c>
      <c r="X170" s="318">
        <f t="shared" si="16"/>
        <v>1.7703354306633501E-3</v>
      </c>
      <c r="Y170" s="318">
        <f t="shared" si="16"/>
        <v>1.6803573139385847E-3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1.0548425659185448E-2</v>
      </c>
      <c r="C171" s="269">
        <f t="shared" si="17"/>
        <v>1.0869813422735413E-2</v>
      </c>
      <c r="D171" s="269">
        <f t="shared" si="17"/>
        <v>1.0556047212612106E-2</v>
      </c>
      <c r="E171" s="269">
        <f t="shared" si="17"/>
        <v>1.0066625256795527E-2</v>
      </c>
      <c r="F171" s="269">
        <f t="shared" si="17"/>
        <v>6.0925629402194346E-3</v>
      </c>
      <c r="G171" s="269">
        <f t="shared" si="17"/>
        <v>4.6787507247524115E-3</v>
      </c>
      <c r="H171" s="269">
        <f t="shared" si="17"/>
        <v>4.5192005749242706E-3</v>
      </c>
      <c r="I171" s="269">
        <f t="shared" si="17"/>
        <v>4.185245920449685E-3</v>
      </c>
      <c r="J171" s="269">
        <f t="shared" si="17"/>
        <v>4.8575234565500433E-3</v>
      </c>
      <c r="K171" s="269">
        <f t="shared" si="17"/>
        <v>3.149156963787213E-3</v>
      </c>
      <c r="L171" s="269">
        <f t="shared" si="17"/>
        <v>3.6888297674018207E-3</v>
      </c>
      <c r="M171" s="269">
        <f t="shared" si="17"/>
        <v>8.3138596155986656E-3</v>
      </c>
      <c r="N171" s="269">
        <f t="shared" si="17"/>
        <v>6.7435534495247085E-3</v>
      </c>
      <c r="O171" s="269">
        <f t="shared" si="17"/>
        <v>9.2323737074192051E-3</v>
      </c>
      <c r="P171" s="269">
        <f t="shared" si="17"/>
        <v>9.0553471967333588E-3</v>
      </c>
      <c r="Q171" s="269">
        <f t="shared" si="17"/>
        <v>9.6767827714141722E-3</v>
      </c>
      <c r="R171" s="269">
        <f t="shared" si="17"/>
        <v>1.062679234763694E-2</v>
      </c>
      <c r="S171" s="269">
        <f t="shared" si="17"/>
        <v>9.1197307000780835E-3</v>
      </c>
      <c r="T171" s="269">
        <f t="shared" si="17"/>
        <v>9.4858021857586652E-3</v>
      </c>
      <c r="U171" s="269">
        <f t="shared" si="17"/>
        <v>9.382415394920322E-3</v>
      </c>
      <c r="V171" s="269">
        <f t="shared" si="17"/>
        <v>8.5149376478288966E-3</v>
      </c>
      <c r="W171" s="269">
        <f t="shared" si="17"/>
        <v>8.7011960008678817E-3</v>
      </c>
      <c r="X171" s="269">
        <f t="shared" si="17"/>
        <v>8.7628407157260158E-3</v>
      </c>
      <c r="Y171" s="269">
        <f t="shared" si="17"/>
        <v>8.0645381930869037E-3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4.3545649697431035E-3</v>
      </c>
      <c r="C172" s="318">
        <f t="shared" si="18"/>
        <v>4.0609971563122186E-3</v>
      </c>
      <c r="D172" s="318">
        <f t="shared" si="18"/>
        <v>3.5323770302137518E-3</v>
      </c>
      <c r="E172" s="318">
        <f t="shared" si="18"/>
        <v>4.3581918247907444E-3</v>
      </c>
      <c r="F172" s="318">
        <f t="shared" si="18"/>
        <v>2.008056122795419E-3</v>
      </c>
      <c r="G172" s="318">
        <f t="shared" si="18"/>
        <v>2.0505318073242369E-3</v>
      </c>
      <c r="H172" s="318">
        <f t="shared" si="18"/>
        <v>1.7718165047915574E-3</v>
      </c>
      <c r="I172" s="318">
        <f t="shared" si="18"/>
        <v>1.74657865382559E-3</v>
      </c>
      <c r="J172" s="318">
        <f t="shared" si="18"/>
        <v>1.7254734554574768E-3</v>
      </c>
      <c r="K172" s="318">
        <f t="shared" si="18"/>
        <v>8.7284711987739886E-4</v>
      </c>
      <c r="L172" s="318">
        <f t="shared" si="18"/>
        <v>1.1060878863122575E-3</v>
      </c>
      <c r="M172" s="318">
        <f t="shared" si="18"/>
        <v>3.2787243094989206E-3</v>
      </c>
      <c r="N172" s="318">
        <f t="shared" si="18"/>
        <v>1.5557553136533648E-3</v>
      </c>
      <c r="O172" s="318">
        <f t="shared" si="18"/>
        <v>3.9420100655608329E-3</v>
      </c>
      <c r="P172" s="318">
        <f t="shared" si="18"/>
        <v>3.8052941220702422E-3</v>
      </c>
      <c r="Q172" s="318">
        <f t="shared" si="18"/>
        <v>4.0259452621426908E-3</v>
      </c>
      <c r="R172" s="318">
        <f t="shared" si="18"/>
        <v>4.474788407680768E-3</v>
      </c>
      <c r="S172" s="318">
        <f t="shared" si="18"/>
        <v>4.0415587615320863E-3</v>
      </c>
      <c r="T172" s="318">
        <f t="shared" si="18"/>
        <v>4.3296830519872253E-3</v>
      </c>
      <c r="U172" s="318">
        <f t="shared" si="18"/>
        <v>4.2457400632535391E-3</v>
      </c>
      <c r="V172" s="318">
        <f t="shared" si="18"/>
        <v>3.6075251505770962E-3</v>
      </c>
      <c r="W172" s="318">
        <f t="shared" si="18"/>
        <v>3.4842918345895195E-3</v>
      </c>
      <c r="X172" s="318">
        <f t="shared" si="18"/>
        <v>3.3687429248413807E-3</v>
      </c>
      <c r="Y172" s="318">
        <f t="shared" si="18"/>
        <v>3.2035430702403254E-3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3.6740600133976535E-3</v>
      </c>
      <c r="C173" s="318">
        <f t="shared" si="19"/>
        <v>3.5759139308021832E-3</v>
      </c>
      <c r="D173" s="318">
        <f t="shared" si="19"/>
        <v>3.4556893725467492E-3</v>
      </c>
      <c r="E173" s="318">
        <f t="shared" si="19"/>
        <v>3.6742299193832052E-3</v>
      </c>
      <c r="F173" s="318">
        <f t="shared" si="19"/>
        <v>1.965110165488677E-3</v>
      </c>
      <c r="G173" s="318">
        <f t="shared" si="19"/>
        <v>1.5666885310829431E-3</v>
      </c>
      <c r="H173" s="318">
        <f t="shared" si="19"/>
        <v>1.5273980470294571E-3</v>
      </c>
      <c r="I173" s="318">
        <f t="shared" si="19"/>
        <v>1.3990528501098627E-3</v>
      </c>
      <c r="J173" s="318">
        <f t="shared" si="19"/>
        <v>1.6305059927366836E-3</v>
      </c>
      <c r="K173" s="318">
        <f t="shared" si="19"/>
        <v>1.0642930161374044E-3</v>
      </c>
      <c r="L173" s="318">
        <f t="shared" si="19"/>
        <v>1.1491943610202507E-3</v>
      </c>
      <c r="M173" s="318">
        <f t="shared" si="19"/>
        <v>3.5796166259976954E-3</v>
      </c>
      <c r="N173" s="318">
        <f t="shared" si="19"/>
        <v>2.951025227757067E-3</v>
      </c>
      <c r="O173" s="318">
        <f t="shared" si="19"/>
        <v>3.7172622240166583E-3</v>
      </c>
      <c r="P173" s="318">
        <f t="shared" si="19"/>
        <v>3.4551128033125044E-3</v>
      </c>
      <c r="Q173" s="318">
        <f t="shared" si="19"/>
        <v>3.8074947654176991E-3</v>
      </c>
      <c r="R173" s="318">
        <f t="shared" si="19"/>
        <v>4.20898327028962E-3</v>
      </c>
      <c r="S173" s="318">
        <f t="shared" si="19"/>
        <v>3.6783617645898699E-3</v>
      </c>
      <c r="T173" s="318">
        <f t="shared" si="19"/>
        <v>3.895059769178537E-3</v>
      </c>
      <c r="U173" s="318">
        <f t="shared" si="19"/>
        <v>3.803995551683224E-3</v>
      </c>
      <c r="V173" s="318">
        <f t="shared" si="19"/>
        <v>3.5639021951035677E-3</v>
      </c>
      <c r="W173" s="318">
        <f t="shared" si="19"/>
        <v>3.6873662864826046E-3</v>
      </c>
      <c r="X173" s="318">
        <f t="shared" si="19"/>
        <v>3.6664560723568165E-3</v>
      </c>
      <c r="Y173" s="318">
        <f t="shared" si="19"/>
        <v>3.2804279404197471E-3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2.5198006760446916E-3</v>
      </c>
      <c r="C174" s="318">
        <f t="shared" si="20"/>
        <v>3.2329023356210121E-3</v>
      </c>
      <c r="D174" s="318">
        <f t="shared" si="20"/>
        <v>3.5679808098516039E-3</v>
      </c>
      <c r="E174" s="318">
        <f t="shared" si="20"/>
        <v>2.0342035126215763E-3</v>
      </c>
      <c r="F174" s="318">
        <f t="shared" si="20"/>
        <v>2.119396651935339E-3</v>
      </c>
      <c r="G174" s="318">
        <f t="shared" si="20"/>
        <v>1.0615303863452316E-3</v>
      </c>
      <c r="H174" s="318">
        <f t="shared" si="20"/>
        <v>1.2199860231032564E-3</v>
      </c>
      <c r="I174" s="318">
        <f t="shared" si="20"/>
        <v>1.0396144165142321E-3</v>
      </c>
      <c r="J174" s="318">
        <f t="shared" si="20"/>
        <v>1.5015440083558824E-3</v>
      </c>
      <c r="K174" s="318">
        <f t="shared" si="20"/>
        <v>1.2120168277724096E-3</v>
      </c>
      <c r="L174" s="318">
        <f t="shared" si="20"/>
        <v>1.4335475200693123E-3</v>
      </c>
      <c r="M174" s="318">
        <f t="shared" si="20"/>
        <v>1.4555186801020492E-3</v>
      </c>
      <c r="N174" s="318">
        <f t="shared" si="20"/>
        <v>2.2367729081142762E-3</v>
      </c>
      <c r="O174" s="318">
        <f t="shared" si="20"/>
        <v>1.5731014178417141E-3</v>
      </c>
      <c r="P174" s="318">
        <f t="shared" si="20"/>
        <v>1.7949402713506124E-3</v>
      </c>
      <c r="Q174" s="318">
        <f t="shared" si="20"/>
        <v>1.8433427438537815E-3</v>
      </c>
      <c r="R174" s="318">
        <f t="shared" si="20"/>
        <v>1.9430206696665511E-3</v>
      </c>
      <c r="S174" s="318">
        <f t="shared" si="20"/>
        <v>1.399810173956126E-3</v>
      </c>
      <c r="T174" s="318">
        <f t="shared" si="20"/>
        <v>1.2610593645929031E-3</v>
      </c>
      <c r="U174" s="318">
        <f t="shared" si="20"/>
        <v>1.3326797799835582E-3</v>
      </c>
      <c r="V174" s="318">
        <f t="shared" si="20"/>
        <v>1.3435103021482324E-3</v>
      </c>
      <c r="W174" s="318">
        <f t="shared" si="20"/>
        <v>1.5295378797957578E-3</v>
      </c>
      <c r="X174" s="318">
        <f t="shared" si="20"/>
        <v>1.7276417185278182E-3</v>
      </c>
      <c r="Y174" s="318">
        <f t="shared" si="20"/>
        <v>1.5805671824268323E-3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1.5585627595918706E-2</v>
      </c>
      <c r="C175" s="319">
        <f t="shared" si="21"/>
        <v>1.7319748954834176E-2</v>
      </c>
      <c r="D175" s="319">
        <f t="shared" si="21"/>
        <v>1.7376674022364199E-2</v>
      </c>
      <c r="E175" s="319">
        <f t="shared" si="21"/>
        <v>1.9701002787548785E-2</v>
      </c>
      <c r="F175" s="319">
        <f t="shared" si="21"/>
        <v>1.9573780430665835E-2</v>
      </c>
      <c r="G175" s="319">
        <f t="shared" si="21"/>
        <v>1.8146859512395596E-2</v>
      </c>
      <c r="H175" s="319">
        <f t="shared" si="21"/>
        <v>2.2024613771476669E-2</v>
      </c>
      <c r="I175" s="319">
        <f t="shared" si="21"/>
        <v>2.6983303650476125E-2</v>
      </c>
      <c r="J175" s="319">
        <f t="shared" si="21"/>
        <v>3.3070216305444551E-2</v>
      </c>
      <c r="K175" s="319">
        <f t="shared" si="21"/>
        <v>1.9260551562943075E-2</v>
      </c>
      <c r="L175" s="319">
        <f t="shared" si="21"/>
        <v>1.9144568407125244E-2</v>
      </c>
      <c r="M175" s="319">
        <f t="shared" si="21"/>
        <v>2.9457223868528368E-2</v>
      </c>
      <c r="N175" s="319">
        <f t="shared" si="21"/>
        <v>3.08002926438458E-2</v>
      </c>
      <c r="O175" s="319">
        <f t="shared" si="21"/>
        <v>3.0953689740486203E-2</v>
      </c>
      <c r="P175" s="319">
        <f t="shared" si="21"/>
        <v>2.6961921970109829E-2</v>
      </c>
      <c r="Q175" s="319">
        <f t="shared" si="21"/>
        <v>2.7137893928203614E-2</v>
      </c>
      <c r="R175" s="319">
        <f t="shared" si="21"/>
        <v>2.9825160633915965E-2</v>
      </c>
      <c r="S175" s="319">
        <f t="shared" si="21"/>
        <v>3.2329438654334686E-2</v>
      </c>
      <c r="T175" s="319">
        <f t="shared" si="21"/>
        <v>3.7984726404360042E-2</v>
      </c>
      <c r="U175" s="319">
        <f t="shared" si="21"/>
        <v>3.9555457597141526E-2</v>
      </c>
      <c r="V175" s="319">
        <f t="shared" si="21"/>
        <v>3.8789648287400551E-2</v>
      </c>
      <c r="W175" s="319">
        <f t="shared" si="21"/>
        <v>3.6473415533339375E-2</v>
      </c>
      <c r="X175" s="319">
        <f t="shared" si="21"/>
        <v>3.9333866451997976E-2</v>
      </c>
      <c r="Y175" s="319">
        <f t="shared" si="21"/>
        <v>3.3119245981473991E-2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1.0000000000000002</v>
      </c>
      <c r="D178" s="232">
        <f t="shared" si="22"/>
        <v>1</v>
      </c>
      <c r="E178" s="232">
        <f t="shared" si="22"/>
        <v>0.99999999999999967</v>
      </c>
      <c r="F178" s="232">
        <f t="shared" si="22"/>
        <v>1.0000000000000002</v>
      </c>
      <c r="G178" s="232">
        <f t="shared" si="22"/>
        <v>1</v>
      </c>
      <c r="H178" s="232">
        <f t="shared" si="22"/>
        <v>1.0000000000000002</v>
      </c>
      <c r="I178" s="232">
        <f t="shared" si="22"/>
        <v>0.99999999999999989</v>
      </c>
      <c r="J178" s="232">
        <f t="shared" si="22"/>
        <v>0.99999999999999944</v>
      </c>
      <c r="K178" s="232">
        <f t="shared" si="22"/>
        <v>1.0000000000000002</v>
      </c>
      <c r="L178" s="232">
        <f t="shared" si="22"/>
        <v>0.99999999999999967</v>
      </c>
      <c r="M178" s="232">
        <f t="shared" si="22"/>
        <v>1</v>
      </c>
      <c r="N178" s="232">
        <f t="shared" si="22"/>
        <v>0.99999999999999967</v>
      </c>
      <c r="O178" s="232">
        <f t="shared" si="22"/>
        <v>1</v>
      </c>
      <c r="P178" s="232">
        <f t="shared" si="22"/>
        <v>0.99999999999999978</v>
      </c>
      <c r="Q178" s="232">
        <f t="shared" si="22"/>
        <v>1</v>
      </c>
      <c r="R178" s="232">
        <f t="shared" si="22"/>
        <v>1</v>
      </c>
      <c r="S178" s="232">
        <f t="shared" si="22"/>
        <v>0.99999999999999967</v>
      </c>
      <c r="T178" s="232">
        <f t="shared" si="22"/>
        <v>1.0000000000000002</v>
      </c>
      <c r="U178" s="232">
        <f t="shared" si="22"/>
        <v>0.99999999999999989</v>
      </c>
      <c r="V178" s="232">
        <f t="shared" si="22"/>
        <v>1.0000000000000004</v>
      </c>
      <c r="W178" s="232">
        <f t="shared" si="22"/>
        <v>1.0000000000000004</v>
      </c>
      <c r="X178" s="232">
        <f t="shared" si="22"/>
        <v>0.99999999999999967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7.9006073452915337E-3</v>
      </c>
      <c r="C179" s="266">
        <f t="shared" si="23"/>
        <v>8.7324400617972454E-3</v>
      </c>
      <c r="D179" s="266">
        <f t="shared" si="23"/>
        <v>9.0739717089402538E-3</v>
      </c>
      <c r="E179" s="266">
        <f t="shared" si="23"/>
        <v>7.3161683371260385E-3</v>
      </c>
      <c r="F179" s="266">
        <f t="shared" si="23"/>
        <v>9.2201338581729443E-3</v>
      </c>
      <c r="G179" s="266">
        <f t="shared" si="23"/>
        <v>8.003454377575759E-3</v>
      </c>
      <c r="H179" s="266">
        <f t="shared" si="23"/>
        <v>8.2491743126805461E-3</v>
      </c>
      <c r="I179" s="266">
        <f t="shared" si="23"/>
        <v>8.0837295791874562E-3</v>
      </c>
      <c r="J179" s="266">
        <f t="shared" si="23"/>
        <v>8.5524186425020195E-3</v>
      </c>
      <c r="K179" s="266">
        <f t="shared" si="23"/>
        <v>9.0821861995450913E-3</v>
      </c>
      <c r="L179" s="266">
        <f t="shared" si="23"/>
        <v>9.6859901883910027E-3</v>
      </c>
      <c r="M179" s="266">
        <f t="shared" si="23"/>
        <v>5.716994002426817E-3</v>
      </c>
      <c r="N179" s="266">
        <f t="shared" si="23"/>
        <v>6.758221796448814E-3</v>
      </c>
      <c r="O179" s="266">
        <f t="shared" si="23"/>
        <v>6.1379535179722925E-3</v>
      </c>
      <c r="P179" s="266">
        <f t="shared" si="23"/>
        <v>6.6038404634978882E-3</v>
      </c>
      <c r="Q179" s="266">
        <f t="shared" si="23"/>
        <v>6.3717162120925938E-3</v>
      </c>
      <c r="R179" s="266">
        <f t="shared" si="23"/>
        <v>6.3224175897950326E-3</v>
      </c>
      <c r="S179" s="266">
        <f t="shared" si="23"/>
        <v>5.8258637795159341E-3</v>
      </c>
      <c r="T179" s="266">
        <f t="shared" si="23"/>
        <v>5.4168242179839336E-3</v>
      </c>
      <c r="U179" s="266">
        <f t="shared" si="23"/>
        <v>5.6146081470488255E-3</v>
      </c>
      <c r="V179" s="266">
        <f t="shared" si="23"/>
        <v>5.6160350806474567E-3</v>
      </c>
      <c r="W179" s="266">
        <f t="shared" si="23"/>
        <v>5.7167127534463588E-3</v>
      </c>
      <c r="X179" s="266">
        <f t="shared" si="23"/>
        <v>6.0089085379485662E-3</v>
      </c>
      <c r="Y179" s="266">
        <f t="shared" si="23"/>
        <v>6.2141287681165653E-3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6.2699778855006175E-2</v>
      </c>
      <c r="C180" s="267">
        <f t="shared" si="24"/>
        <v>6.9301262144812983E-2</v>
      </c>
      <c r="D180" s="267">
        <f t="shared" si="24"/>
        <v>7.2011681459679275E-2</v>
      </c>
      <c r="E180" s="267">
        <f t="shared" si="24"/>
        <v>5.8061629537529399E-2</v>
      </c>
      <c r="F180" s="267">
        <f t="shared" si="24"/>
        <v>7.3171634616865822E-2</v>
      </c>
      <c r="G180" s="267">
        <f t="shared" si="24"/>
        <v>6.3515980179573717E-2</v>
      </c>
      <c r="H180" s="267">
        <f t="shared" si="24"/>
        <v>6.5466030969089067E-2</v>
      </c>
      <c r="I180" s="267">
        <f t="shared" si="24"/>
        <v>6.4153049858981778E-2</v>
      </c>
      <c r="J180" s="267">
        <f t="shared" si="24"/>
        <v>6.787259942488913E-2</v>
      </c>
      <c r="K180" s="267">
        <f t="shared" si="24"/>
        <v>7.2076872238289111E-2</v>
      </c>
      <c r="L180" s="267">
        <f t="shared" si="24"/>
        <v>7.6868703412505249E-2</v>
      </c>
      <c r="M180" s="267">
        <f t="shared" si="24"/>
        <v>4.5370468876824194E-2</v>
      </c>
      <c r="N180" s="267">
        <f t="shared" si="24"/>
        <v>5.3633726316364268E-2</v>
      </c>
      <c r="O180" s="267">
        <f t="shared" si="24"/>
        <v>4.8711233374801904E-2</v>
      </c>
      <c r="P180" s="267">
        <f t="shared" si="24"/>
        <v>5.2408545135687955E-2</v>
      </c>
      <c r="Q180" s="267">
        <f t="shared" si="24"/>
        <v>5.0566390653897411E-2</v>
      </c>
      <c r="R180" s="267">
        <f t="shared" si="24"/>
        <v>5.0175153299498891E-2</v>
      </c>
      <c r="S180" s="267">
        <f t="shared" si="24"/>
        <v>4.6234467130268526E-2</v>
      </c>
      <c r="T180" s="267">
        <f t="shared" si="24"/>
        <v>4.298830023067067E-2</v>
      </c>
      <c r="U180" s="267">
        <f t="shared" si="24"/>
        <v>4.4557927484812528E-2</v>
      </c>
      <c r="V180" s="267">
        <f t="shared" si="24"/>
        <v>4.4569251730805858E-2</v>
      </c>
      <c r="W180" s="267">
        <f t="shared" si="24"/>
        <v>4.5368236865017085E-2</v>
      </c>
      <c r="X180" s="267">
        <f t="shared" si="24"/>
        <v>4.7687123283486135E-2</v>
      </c>
      <c r="Y180" s="267">
        <f t="shared" si="24"/>
        <v>4.9315765549295655E-2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7.0185007224129584E-2</v>
      </c>
      <c r="C181" s="267">
        <f t="shared" si="25"/>
        <v>7.7574589146842704E-2</v>
      </c>
      <c r="D181" s="267">
        <f t="shared" si="25"/>
        <v>8.0608583886030247E-2</v>
      </c>
      <c r="E181" s="267">
        <f t="shared" si="25"/>
        <v>6.4993146115552389E-2</v>
      </c>
      <c r="F181" s="267">
        <f t="shared" si="25"/>
        <v>8.1907014633370759E-2</v>
      </c>
      <c r="G181" s="267">
        <f t="shared" si="25"/>
        <v>7.1098648339094128E-2</v>
      </c>
      <c r="H181" s="267">
        <f t="shared" si="25"/>
        <v>7.3281500196770585E-2</v>
      </c>
      <c r="I181" s="267">
        <f t="shared" si="25"/>
        <v>7.1811772705209165E-2</v>
      </c>
      <c r="J181" s="267">
        <f t="shared" si="25"/>
        <v>7.5975369737304121E-2</v>
      </c>
      <c r="K181" s="267">
        <f t="shared" si="25"/>
        <v>8.068155727367575E-2</v>
      </c>
      <c r="L181" s="267">
        <f t="shared" si="25"/>
        <v>8.6045447094673433E-2</v>
      </c>
      <c r="M181" s="267">
        <f t="shared" si="25"/>
        <v>5.0786888630753223E-2</v>
      </c>
      <c r="N181" s="267">
        <f t="shared" si="25"/>
        <v>6.0036630714056488E-2</v>
      </c>
      <c r="O181" s="267">
        <f t="shared" si="25"/>
        <v>5.4526480455580825E-2</v>
      </c>
      <c r="P181" s="267">
        <f t="shared" si="25"/>
        <v>5.866518488782025E-2</v>
      </c>
      <c r="Q181" s="267">
        <f t="shared" si="25"/>
        <v>5.6603110220676399E-2</v>
      </c>
      <c r="R181" s="267">
        <f t="shared" si="25"/>
        <v>5.6165166147407658E-2</v>
      </c>
      <c r="S181" s="267">
        <f t="shared" si="25"/>
        <v>5.1754032770126579E-2</v>
      </c>
      <c r="T181" s="267">
        <f t="shared" si="25"/>
        <v>4.8120331799252826E-2</v>
      </c>
      <c r="U181" s="267">
        <f t="shared" si="25"/>
        <v>4.9877344378609641E-2</v>
      </c>
      <c r="V181" s="267">
        <f t="shared" si="25"/>
        <v>4.9890020536346794E-2</v>
      </c>
      <c r="W181" s="267">
        <f t="shared" si="25"/>
        <v>5.0784390156792591E-2</v>
      </c>
      <c r="X181" s="267">
        <f t="shared" si="25"/>
        <v>5.3380109998301895E-2</v>
      </c>
      <c r="Y181" s="267">
        <f t="shared" si="25"/>
        <v>5.5203182922621122E-2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0.11299190159607798</v>
      </c>
      <c r="C182" s="267">
        <f t="shared" si="26"/>
        <v>0.12488850097635555</v>
      </c>
      <c r="D182" s="267">
        <f t="shared" si="26"/>
        <v>0.1297729748629014</v>
      </c>
      <c r="E182" s="267">
        <f t="shared" si="26"/>
        <v>0.10463344609848883</v>
      </c>
      <c r="F182" s="267">
        <f t="shared" si="26"/>
        <v>0.13186333810478737</v>
      </c>
      <c r="G182" s="267">
        <f t="shared" si="26"/>
        <v>0.11446278620575726</v>
      </c>
      <c r="H182" s="267">
        <f t="shared" si="26"/>
        <v>0.11797699233120161</v>
      </c>
      <c r="I182" s="267">
        <f t="shared" si="26"/>
        <v>0.11561085587745394</v>
      </c>
      <c r="J182" s="267">
        <f t="shared" si="26"/>
        <v>0.12231389353097796</v>
      </c>
      <c r="K182" s="267">
        <f t="shared" si="26"/>
        <v>0.12989045582018971</v>
      </c>
      <c r="L182" s="267">
        <f t="shared" si="26"/>
        <v>0.13852586293628391</v>
      </c>
      <c r="M182" s="267">
        <f t="shared" si="26"/>
        <v>8.1762577927955785E-2</v>
      </c>
      <c r="N182" s="267">
        <f t="shared" si="26"/>
        <v>9.6653877203998151E-2</v>
      </c>
      <c r="O182" s="267">
        <f t="shared" si="26"/>
        <v>8.7783003203842219E-2</v>
      </c>
      <c r="P182" s="267">
        <f t="shared" si="26"/>
        <v>9.4445965885451427E-2</v>
      </c>
      <c r="Q182" s="267">
        <f t="shared" si="26"/>
        <v>9.1126200780496339E-2</v>
      </c>
      <c r="R182" s="267">
        <f t="shared" si="26"/>
        <v>9.0421148012269914E-2</v>
      </c>
      <c r="S182" s="267">
        <f t="shared" si="26"/>
        <v>8.3319597863514436E-2</v>
      </c>
      <c r="T182" s="267">
        <f t="shared" si="26"/>
        <v>7.7469647870357206E-2</v>
      </c>
      <c r="U182" s="267">
        <f t="shared" si="26"/>
        <v>8.0298288919517083E-2</v>
      </c>
      <c r="V182" s="267">
        <f t="shared" si="26"/>
        <v>8.0318696457028327E-2</v>
      </c>
      <c r="W182" s="267">
        <f t="shared" si="26"/>
        <v>8.1758555597046909E-2</v>
      </c>
      <c r="X182" s="267">
        <f t="shared" si="26"/>
        <v>8.5937444116160347E-2</v>
      </c>
      <c r="Y182" s="267">
        <f t="shared" si="26"/>
        <v>8.8872436710936795E-2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2.5725070519021315E-2</v>
      </c>
      <c r="C183" s="268">
        <f t="shared" si="27"/>
        <v>2.6423322752045286E-2</v>
      </c>
      <c r="D183" s="268">
        <f t="shared" si="27"/>
        <v>2.6315055697438066E-2</v>
      </c>
      <c r="E183" s="268">
        <f t="shared" si="27"/>
        <v>2.5075111550789984E-2</v>
      </c>
      <c r="F183" s="268">
        <f t="shared" si="27"/>
        <v>2.6549050074309417E-2</v>
      </c>
      <c r="G183" s="268">
        <f t="shared" si="27"/>
        <v>2.6615919303936003E-2</v>
      </c>
      <c r="H183" s="268">
        <f t="shared" si="27"/>
        <v>2.6130693910131703E-2</v>
      </c>
      <c r="I183" s="268">
        <f t="shared" si="27"/>
        <v>2.6533886696748939E-2</v>
      </c>
      <c r="J183" s="268">
        <f t="shared" si="27"/>
        <v>2.6091959511101871E-2</v>
      </c>
      <c r="K183" s="268">
        <f t="shared" si="27"/>
        <v>2.5640829840263446E-2</v>
      </c>
      <c r="L183" s="268">
        <f t="shared" si="27"/>
        <v>2.7022753274339707E-2</v>
      </c>
      <c r="M183" s="268">
        <f t="shared" si="27"/>
        <v>2.1990352850734543E-2</v>
      </c>
      <c r="N183" s="268">
        <f t="shared" si="27"/>
        <v>2.0614428886658646E-2</v>
      </c>
      <c r="O183" s="268">
        <f t="shared" si="27"/>
        <v>2.3337073477660449E-2</v>
      </c>
      <c r="P183" s="268">
        <f t="shared" si="27"/>
        <v>2.4136163967665214E-2</v>
      </c>
      <c r="Q183" s="268">
        <f t="shared" si="27"/>
        <v>2.3579337840705802E-2</v>
      </c>
      <c r="R183" s="268">
        <f t="shared" si="27"/>
        <v>2.3537991647511081E-2</v>
      </c>
      <c r="S183" s="268">
        <f t="shared" si="27"/>
        <v>2.3605615874640044E-2</v>
      </c>
      <c r="T183" s="268">
        <f t="shared" si="27"/>
        <v>2.3324706508820538E-2</v>
      </c>
      <c r="U183" s="268">
        <f t="shared" si="27"/>
        <v>2.3513667155169615E-2</v>
      </c>
      <c r="V183" s="268">
        <f t="shared" si="27"/>
        <v>2.2823873635401962E-2</v>
      </c>
      <c r="W183" s="268">
        <f t="shared" si="27"/>
        <v>2.240243238551708E-2</v>
      </c>
      <c r="X183" s="268">
        <f t="shared" si="27"/>
        <v>2.3628445282033318E-2</v>
      </c>
      <c r="Y183" s="268">
        <f t="shared" si="27"/>
        <v>2.5479580662921379E-2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0.47933395168792253</v>
      </c>
      <c r="C184" s="269">
        <f t="shared" si="28"/>
        <v>0.45168456063923418</v>
      </c>
      <c r="D184" s="269">
        <f t="shared" si="28"/>
        <v>0.44657813704744542</v>
      </c>
      <c r="E184" s="269">
        <f t="shared" si="28"/>
        <v>0.50243302578071158</v>
      </c>
      <c r="F184" s="269">
        <f t="shared" si="28"/>
        <v>0.4407613795315109</v>
      </c>
      <c r="G184" s="269">
        <f t="shared" si="28"/>
        <v>0.46714945589014983</v>
      </c>
      <c r="H184" s="269">
        <f t="shared" si="28"/>
        <v>0.46511606985435228</v>
      </c>
      <c r="I184" s="269">
        <f t="shared" si="28"/>
        <v>0.46452461442805593</v>
      </c>
      <c r="J184" s="269">
        <f t="shared" si="28"/>
        <v>0.45965809687661047</v>
      </c>
      <c r="K184" s="269">
        <f t="shared" si="28"/>
        <v>0.45640095510487461</v>
      </c>
      <c r="L184" s="269">
        <f t="shared" si="28"/>
        <v>0.42641706262531648</v>
      </c>
      <c r="M184" s="269">
        <f t="shared" si="28"/>
        <v>0.56998826593230034</v>
      </c>
      <c r="N184" s="269">
        <f t="shared" si="28"/>
        <v>0.55716654283278177</v>
      </c>
      <c r="O184" s="269">
        <f t="shared" si="28"/>
        <v>0.546142811944339</v>
      </c>
      <c r="P184" s="269">
        <f t="shared" si="28"/>
        <v>0.51872361030213754</v>
      </c>
      <c r="Q184" s="269">
        <f t="shared" si="28"/>
        <v>0.53212558118797038</v>
      </c>
      <c r="R184" s="269">
        <f t="shared" si="28"/>
        <v>0.53706523989471622</v>
      </c>
      <c r="S184" s="269">
        <f t="shared" si="28"/>
        <v>0.55031260057474141</v>
      </c>
      <c r="T184" s="269">
        <f t="shared" si="28"/>
        <v>0.56285356182271395</v>
      </c>
      <c r="U184" s="269">
        <f t="shared" si="28"/>
        <v>0.55571967974519976</v>
      </c>
      <c r="V184" s="269">
        <f t="shared" si="28"/>
        <v>0.56350928772635456</v>
      </c>
      <c r="W184" s="269">
        <f t="shared" si="28"/>
        <v>0.56385164912218955</v>
      </c>
      <c r="X184" s="269">
        <f t="shared" si="28"/>
        <v>0.55516763706474559</v>
      </c>
      <c r="Y184" s="269">
        <f t="shared" si="28"/>
        <v>0.54448742891924706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0.4789989475006462</v>
      </c>
      <c r="C185" s="318">
        <f t="shared" si="29"/>
        <v>0.45131428480372066</v>
      </c>
      <c r="D185" s="318">
        <f t="shared" si="29"/>
        <v>0.44619337947313892</v>
      </c>
      <c r="E185" s="318">
        <f t="shared" si="29"/>
        <v>0.50212280317115277</v>
      </c>
      <c r="F185" s="318">
        <f t="shared" si="29"/>
        <v>0.44037042434101187</v>
      </c>
      <c r="G185" s="318">
        <f t="shared" si="29"/>
        <v>0.46681009074871405</v>
      </c>
      <c r="H185" s="318">
        <f t="shared" si="29"/>
        <v>0.46476628561428779</v>
      </c>
      <c r="I185" s="318">
        <f t="shared" si="29"/>
        <v>0.46418184543075197</v>
      </c>
      <c r="J185" s="318">
        <f t="shared" si="29"/>
        <v>0.45929545436934976</v>
      </c>
      <c r="K185" s="318">
        <f t="shared" si="29"/>
        <v>0.45601584921699823</v>
      </c>
      <c r="L185" s="318">
        <f t="shared" si="29"/>
        <v>0.42600635403935411</v>
      </c>
      <c r="M185" s="318">
        <f t="shared" si="29"/>
        <v>0.56974585204615924</v>
      </c>
      <c r="N185" s="318">
        <f t="shared" si="29"/>
        <v>0.55687997845849957</v>
      </c>
      <c r="O185" s="318">
        <f t="shared" si="29"/>
        <v>0.5458825483924421</v>
      </c>
      <c r="P185" s="318">
        <f t="shared" si="29"/>
        <v>0.51844359205661683</v>
      </c>
      <c r="Q185" s="318">
        <f t="shared" si="29"/>
        <v>0.53185540555236432</v>
      </c>
      <c r="R185" s="318">
        <f t="shared" si="29"/>
        <v>0.53679715463573252</v>
      </c>
      <c r="S185" s="318">
        <f t="shared" si="29"/>
        <v>0.55006557035600734</v>
      </c>
      <c r="T185" s="318">
        <f t="shared" si="29"/>
        <v>0.5626238758358707</v>
      </c>
      <c r="U185" s="318">
        <f t="shared" si="29"/>
        <v>0.55548160725824103</v>
      </c>
      <c r="V185" s="318">
        <f t="shared" si="29"/>
        <v>0.56327115473408162</v>
      </c>
      <c r="W185" s="318">
        <f t="shared" si="29"/>
        <v>0.5636092471616615</v>
      </c>
      <c r="X185" s="318">
        <f t="shared" si="29"/>
        <v>0.55491284532112439</v>
      </c>
      <c r="Y185" s="318">
        <f t="shared" si="29"/>
        <v>0.54422393535899127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3.3500418727636121E-4</v>
      </c>
      <c r="C186" s="318">
        <f t="shared" si="30"/>
        <v>3.7027583551350071E-4</v>
      </c>
      <c r="D186" s="318">
        <f t="shared" si="30"/>
        <v>3.8475757430646675E-4</v>
      </c>
      <c r="E186" s="318">
        <f t="shared" si="30"/>
        <v>3.1022260955882445E-4</v>
      </c>
      <c r="F186" s="318">
        <f t="shared" si="30"/>
        <v>3.9095519049903014E-4</v>
      </c>
      <c r="G186" s="318">
        <f t="shared" si="30"/>
        <v>3.3936514143575222E-4</v>
      </c>
      <c r="H186" s="318">
        <f t="shared" si="30"/>
        <v>3.4978424006447173E-4</v>
      </c>
      <c r="I186" s="318">
        <f t="shared" si="30"/>
        <v>3.4276899730392133E-4</v>
      </c>
      <c r="J186" s="318">
        <f t="shared" si="30"/>
        <v>3.6264250726067031E-4</v>
      </c>
      <c r="K186" s="318">
        <f t="shared" si="30"/>
        <v>3.8510588787638532E-4</v>
      </c>
      <c r="L186" s="318">
        <f t="shared" si="30"/>
        <v>4.1070858596238731E-4</v>
      </c>
      <c r="M186" s="318">
        <f t="shared" si="30"/>
        <v>2.424138861410732E-4</v>
      </c>
      <c r="N186" s="318">
        <f t="shared" si="30"/>
        <v>2.8656437428218782E-4</v>
      </c>
      <c r="O186" s="318">
        <f t="shared" si="30"/>
        <v>2.6026355189690995E-4</v>
      </c>
      <c r="P186" s="318">
        <f t="shared" si="30"/>
        <v>2.8001824552074657E-4</v>
      </c>
      <c r="Q186" s="318">
        <f t="shared" si="30"/>
        <v>2.701756356060153E-4</v>
      </c>
      <c r="R186" s="318">
        <f t="shared" si="30"/>
        <v>2.6808525898370665E-4</v>
      </c>
      <c r="S186" s="318">
        <f t="shared" si="30"/>
        <v>2.4703021873408995E-4</v>
      </c>
      <c r="T186" s="318">
        <f t="shared" si="30"/>
        <v>2.2968598684328841E-4</v>
      </c>
      <c r="U186" s="318">
        <f t="shared" si="30"/>
        <v>2.3807248695864938E-4</v>
      </c>
      <c r="V186" s="318">
        <f t="shared" si="30"/>
        <v>2.3813299227293919E-4</v>
      </c>
      <c r="W186" s="318">
        <f t="shared" si="30"/>
        <v>2.4240196052801536E-4</v>
      </c>
      <c r="X186" s="318">
        <f t="shared" si="30"/>
        <v>2.5479174362121997E-4</v>
      </c>
      <c r="Y186" s="318">
        <f t="shared" si="30"/>
        <v>2.6349356025574366E-4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0.18163207259318107</v>
      </c>
      <c r="C187" s="269">
        <f t="shared" si="31"/>
        <v>0.1794655546266562</v>
      </c>
      <c r="D187" s="269">
        <f t="shared" si="31"/>
        <v>0.17301185227932306</v>
      </c>
      <c r="E187" s="269">
        <f t="shared" si="31"/>
        <v>0.1797311829835567</v>
      </c>
      <c r="F187" s="269">
        <f t="shared" si="31"/>
        <v>0.17337995461325564</v>
      </c>
      <c r="G187" s="269">
        <f t="shared" si="31"/>
        <v>0.18865493651855872</v>
      </c>
      <c r="H187" s="269">
        <f t="shared" si="31"/>
        <v>0.18317949762446584</v>
      </c>
      <c r="I187" s="269">
        <f t="shared" si="31"/>
        <v>0.18871116051153894</v>
      </c>
      <c r="J187" s="269">
        <f t="shared" si="31"/>
        <v>0.17827459543578614</v>
      </c>
      <c r="K187" s="269">
        <f t="shared" si="31"/>
        <v>0.16408488832360038</v>
      </c>
      <c r="L187" s="269">
        <f t="shared" si="31"/>
        <v>0.17082995517497446</v>
      </c>
      <c r="M187" s="269">
        <f t="shared" si="31"/>
        <v>0.17317960561965859</v>
      </c>
      <c r="N187" s="269">
        <f t="shared" si="31"/>
        <v>0.15255467591870281</v>
      </c>
      <c r="O187" s="269">
        <f t="shared" si="31"/>
        <v>0.17980232229155121</v>
      </c>
      <c r="P187" s="269">
        <f t="shared" si="31"/>
        <v>0.18985894464734213</v>
      </c>
      <c r="Q187" s="269">
        <f t="shared" si="31"/>
        <v>0.18543539215799476</v>
      </c>
      <c r="R187" s="269">
        <f t="shared" si="31"/>
        <v>0.18218775404361748</v>
      </c>
      <c r="S187" s="269">
        <f t="shared" si="31"/>
        <v>0.18602623039556418</v>
      </c>
      <c r="T187" s="269">
        <f t="shared" si="31"/>
        <v>0.18792847451032119</v>
      </c>
      <c r="U187" s="269">
        <f t="shared" si="31"/>
        <v>0.18792386055295293</v>
      </c>
      <c r="V187" s="269">
        <f t="shared" si="31"/>
        <v>0.18159142432440134</v>
      </c>
      <c r="W187" s="269">
        <f t="shared" si="31"/>
        <v>0.17865330615282185</v>
      </c>
      <c r="X187" s="269">
        <f t="shared" si="31"/>
        <v>0.1759706453472448</v>
      </c>
      <c r="Y187" s="269">
        <f t="shared" si="31"/>
        <v>0.17719727993807644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0.17320597229270784</v>
      </c>
      <c r="C188" s="318">
        <f t="shared" si="32"/>
        <v>0.16804380979508629</v>
      </c>
      <c r="D188" s="318">
        <f t="shared" si="32"/>
        <v>0.15850128305890931</v>
      </c>
      <c r="E188" s="318">
        <f t="shared" si="32"/>
        <v>0.17266640692318322</v>
      </c>
      <c r="F188" s="318">
        <f t="shared" si="32"/>
        <v>0.15784521213730884</v>
      </c>
      <c r="G188" s="318">
        <f t="shared" si="32"/>
        <v>0.18051922571934145</v>
      </c>
      <c r="H188" s="318">
        <f t="shared" si="32"/>
        <v>0.17296754211384635</v>
      </c>
      <c r="I188" s="318">
        <f t="shared" si="32"/>
        <v>0.17933558584373863</v>
      </c>
      <c r="J188" s="318">
        <f t="shared" si="32"/>
        <v>0.16443844278656455</v>
      </c>
      <c r="K188" s="318">
        <f t="shared" si="32"/>
        <v>0.14407846154653858</v>
      </c>
      <c r="L188" s="318">
        <f t="shared" si="32"/>
        <v>0.15146336085890025</v>
      </c>
      <c r="M188" s="318">
        <f t="shared" si="32"/>
        <v>0.16837766619955075</v>
      </c>
      <c r="N188" s="318">
        <f t="shared" si="32"/>
        <v>0.14080503911028106</v>
      </c>
      <c r="O188" s="318">
        <f t="shared" si="32"/>
        <v>0.17473627088263244</v>
      </c>
      <c r="P188" s="318">
        <f t="shared" si="32"/>
        <v>0.18471265338119391</v>
      </c>
      <c r="Q188" s="318">
        <f t="shared" si="32"/>
        <v>0.18034264077731738</v>
      </c>
      <c r="R188" s="318">
        <f t="shared" si="32"/>
        <v>0.17686749895150722</v>
      </c>
      <c r="S188" s="318">
        <f t="shared" si="32"/>
        <v>0.1817824548583642</v>
      </c>
      <c r="T188" s="318">
        <f t="shared" si="32"/>
        <v>0.18426537400458351</v>
      </c>
      <c r="U188" s="318">
        <f t="shared" si="32"/>
        <v>0.18389778598016818</v>
      </c>
      <c r="V188" s="318">
        <f t="shared" si="32"/>
        <v>0.17711237294820156</v>
      </c>
      <c r="W188" s="318">
        <f t="shared" si="32"/>
        <v>0.17373465985853173</v>
      </c>
      <c r="X188" s="318">
        <f t="shared" si="32"/>
        <v>0.16986809767557165</v>
      </c>
      <c r="Y188" s="318">
        <f t="shared" si="32"/>
        <v>0.17084797618639519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8.4261003004732094E-3</v>
      </c>
      <c r="C189" s="318">
        <f t="shared" si="33"/>
        <v>1.1421744831569899E-2</v>
      </c>
      <c r="D189" s="318">
        <f t="shared" si="33"/>
        <v>1.4510569220413751E-2</v>
      </c>
      <c r="E189" s="318">
        <f t="shared" si="33"/>
        <v>7.0647760603734832E-3</v>
      </c>
      <c r="F189" s="318">
        <f t="shared" si="33"/>
        <v>1.5534742475946758E-2</v>
      </c>
      <c r="G189" s="318">
        <f t="shared" si="33"/>
        <v>8.1357107992172488E-3</v>
      </c>
      <c r="H189" s="318">
        <f t="shared" si="33"/>
        <v>1.0211955510619508E-2</v>
      </c>
      <c r="I189" s="318">
        <f t="shared" si="33"/>
        <v>9.3755746678003005E-3</v>
      </c>
      <c r="J189" s="318">
        <f t="shared" si="33"/>
        <v>1.383615264922162E-2</v>
      </c>
      <c r="K189" s="318">
        <f t="shared" si="33"/>
        <v>2.0006426777061822E-2</v>
      </c>
      <c r="L189" s="318">
        <f t="shared" si="33"/>
        <v>1.9366594316074234E-2</v>
      </c>
      <c r="M189" s="318">
        <f t="shared" si="33"/>
        <v>4.8019394201079075E-3</v>
      </c>
      <c r="N189" s="318">
        <f t="shared" si="33"/>
        <v>1.1749636808421773E-2</v>
      </c>
      <c r="O189" s="318">
        <f t="shared" si="33"/>
        <v>5.0660514089187455E-3</v>
      </c>
      <c r="P189" s="318">
        <f t="shared" si="33"/>
        <v>5.1462912661482249E-3</v>
      </c>
      <c r="Q189" s="318">
        <f t="shared" si="33"/>
        <v>5.0927513806773746E-3</v>
      </c>
      <c r="R189" s="318">
        <f t="shared" si="33"/>
        <v>5.3202550921103205E-3</v>
      </c>
      <c r="S189" s="318">
        <f t="shared" si="33"/>
        <v>4.2437755372000067E-3</v>
      </c>
      <c r="T189" s="318">
        <f t="shared" si="33"/>
        <v>3.6631005057377007E-3</v>
      </c>
      <c r="U189" s="318">
        <f t="shared" si="33"/>
        <v>4.0260745727847148E-3</v>
      </c>
      <c r="V189" s="318">
        <f t="shared" si="33"/>
        <v>4.4790513761997792E-3</v>
      </c>
      <c r="W189" s="318">
        <f t="shared" si="33"/>
        <v>4.9186462942901335E-3</v>
      </c>
      <c r="X189" s="318">
        <f t="shared" si="33"/>
        <v>6.1025476716731397E-3</v>
      </c>
      <c r="Y189" s="318">
        <f t="shared" si="33"/>
        <v>6.3493037516812578E-3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3.8100645016335734E-2</v>
      </c>
      <c r="C190" s="269">
        <f t="shared" si="34"/>
        <v>3.8242398470065622E-2</v>
      </c>
      <c r="D190" s="269">
        <f t="shared" si="34"/>
        <v>3.8013942740656628E-2</v>
      </c>
      <c r="E190" s="269">
        <f t="shared" si="34"/>
        <v>3.791065724074183E-2</v>
      </c>
      <c r="F190" s="269">
        <f t="shared" si="34"/>
        <v>3.8137218917112262E-2</v>
      </c>
      <c r="G190" s="269">
        <f t="shared" si="34"/>
        <v>3.8788874056645113E-2</v>
      </c>
      <c r="H190" s="269">
        <f t="shared" si="34"/>
        <v>3.822356269115261E-2</v>
      </c>
      <c r="I190" s="269">
        <f t="shared" si="34"/>
        <v>3.8643232961153538E-2</v>
      </c>
      <c r="J190" s="269">
        <f t="shared" si="34"/>
        <v>3.8062016694844096E-2</v>
      </c>
      <c r="K190" s="269">
        <f t="shared" si="34"/>
        <v>3.7506172485916263E-2</v>
      </c>
      <c r="L190" s="269">
        <f t="shared" si="34"/>
        <v>3.8330280870672105E-2</v>
      </c>
      <c r="M190" s="269">
        <f t="shared" si="34"/>
        <v>3.5697089103643415E-2</v>
      </c>
      <c r="N190" s="269">
        <f t="shared" si="34"/>
        <v>3.4249734061201964E-2</v>
      </c>
      <c r="O190" s="269">
        <f t="shared" si="34"/>
        <v>3.6909481742412577E-2</v>
      </c>
      <c r="P190" s="269">
        <f t="shared" si="34"/>
        <v>3.7244352900107948E-2</v>
      </c>
      <c r="Q190" s="269">
        <f t="shared" si="34"/>
        <v>3.6908532848300389E-2</v>
      </c>
      <c r="R190" s="269">
        <f t="shared" si="34"/>
        <v>3.6975117322906897E-2</v>
      </c>
      <c r="S190" s="269">
        <f t="shared" si="34"/>
        <v>3.7118517462171284E-2</v>
      </c>
      <c r="T190" s="269">
        <f t="shared" si="34"/>
        <v>3.7204628094727653E-2</v>
      </c>
      <c r="U190" s="269">
        <f t="shared" si="34"/>
        <v>3.7264595551163703E-2</v>
      </c>
      <c r="V190" s="269">
        <f t="shared" si="34"/>
        <v>3.644751178356205E-2</v>
      </c>
      <c r="W190" s="269">
        <f t="shared" si="34"/>
        <v>3.5957722819535839E-2</v>
      </c>
      <c r="X190" s="269">
        <f t="shared" si="34"/>
        <v>3.5920090159747176E-2</v>
      </c>
      <c r="Y190" s="269">
        <f t="shared" si="34"/>
        <v>3.6373925696963259E-2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1.7479596486027697E-2</v>
      </c>
      <c r="C191" s="318">
        <f t="shared" si="35"/>
        <v>1.5780582247057567E-2</v>
      </c>
      <c r="D191" s="318">
        <f t="shared" si="35"/>
        <v>1.4042802622234537E-2</v>
      </c>
      <c r="E191" s="318">
        <f t="shared" si="35"/>
        <v>1.8337843923937995E-2</v>
      </c>
      <c r="F191" s="318">
        <f t="shared" si="35"/>
        <v>1.3854964045850099E-2</v>
      </c>
      <c r="G191" s="318">
        <f t="shared" si="35"/>
        <v>1.8811455368924753E-2</v>
      </c>
      <c r="H191" s="318">
        <f t="shared" si="35"/>
        <v>1.6599669584947466E-2</v>
      </c>
      <c r="I191" s="318">
        <f t="shared" si="35"/>
        <v>1.7841875037982853E-2</v>
      </c>
      <c r="J191" s="318">
        <f t="shared" si="35"/>
        <v>1.4964987052972247E-2</v>
      </c>
      <c r="K191" s="318">
        <f t="shared" si="35"/>
        <v>1.151476881915321E-2</v>
      </c>
      <c r="L191" s="318">
        <f t="shared" si="35"/>
        <v>1.2624394041264305E-2</v>
      </c>
      <c r="M191" s="318">
        <f t="shared" si="35"/>
        <v>1.6067483818291994E-2</v>
      </c>
      <c r="N191" s="318">
        <f t="shared" si="35"/>
        <v>9.0391644943409299E-3</v>
      </c>
      <c r="O191" s="318">
        <f t="shared" si="35"/>
        <v>1.7823461647351446E-2</v>
      </c>
      <c r="P191" s="318">
        <f t="shared" si="35"/>
        <v>1.7580281522369255E-2</v>
      </c>
      <c r="Q191" s="318">
        <f t="shared" si="35"/>
        <v>1.7314918171995188E-2</v>
      </c>
      <c r="R191" s="318">
        <f t="shared" si="35"/>
        <v>1.7571297220471155E-2</v>
      </c>
      <c r="S191" s="318">
        <f t="shared" si="35"/>
        <v>1.8608322982136057E-2</v>
      </c>
      <c r="T191" s="318">
        <f t="shared" si="35"/>
        <v>1.9255661935930011E-2</v>
      </c>
      <c r="U191" s="318">
        <f t="shared" si="35"/>
        <v>1.9088921847520923E-2</v>
      </c>
      <c r="V191" s="318">
        <f t="shared" si="35"/>
        <v>1.755494272777109E-2</v>
      </c>
      <c r="W191" s="318">
        <f t="shared" si="35"/>
        <v>1.6397387786286962E-2</v>
      </c>
      <c r="X191" s="318">
        <f t="shared" si="35"/>
        <v>1.5698005520057845E-2</v>
      </c>
      <c r="Y191" s="318">
        <f t="shared" si="35"/>
        <v>1.6363493129816348E-2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1.0506352952559106E-2</v>
      </c>
      <c r="C192" s="318">
        <f t="shared" si="36"/>
        <v>9.8991181367330174E-3</v>
      </c>
      <c r="D192" s="318">
        <f t="shared" si="36"/>
        <v>9.786796305713422E-3</v>
      </c>
      <c r="E192" s="318">
        <f t="shared" si="36"/>
        <v>1.1013551121920534E-2</v>
      </c>
      <c r="F192" s="318">
        <f t="shared" si="36"/>
        <v>9.6590757289475183E-3</v>
      </c>
      <c r="G192" s="318">
        <f t="shared" si="36"/>
        <v>1.0239002822058431E-2</v>
      </c>
      <c r="H192" s="318">
        <f t="shared" si="36"/>
        <v>1.0194174042745708E-2</v>
      </c>
      <c r="I192" s="318">
        <f t="shared" si="36"/>
        <v>1.018135494391486E-2</v>
      </c>
      <c r="J192" s="318">
        <f t="shared" si="36"/>
        <v>1.007417694399816E-2</v>
      </c>
      <c r="K192" s="318">
        <f t="shared" si="36"/>
        <v>1.0002242152793652E-2</v>
      </c>
      <c r="L192" s="318">
        <f t="shared" si="36"/>
        <v>9.3440145096858884E-3</v>
      </c>
      <c r="M192" s="318">
        <f t="shared" si="36"/>
        <v>1.2496793669563112E-2</v>
      </c>
      <c r="N192" s="318">
        <f t="shared" si="36"/>
        <v>1.2214593865867776E-2</v>
      </c>
      <c r="O192" s="318">
        <f t="shared" si="36"/>
        <v>1.1973376463516525E-2</v>
      </c>
      <c r="P192" s="318">
        <f t="shared" si="36"/>
        <v>1.1371530965904757E-2</v>
      </c>
      <c r="Q192" s="318">
        <f t="shared" si="36"/>
        <v>1.1665705404189991E-2</v>
      </c>
      <c r="R192" s="318">
        <f t="shared" si="36"/>
        <v>1.1774097625809186E-2</v>
      </c>
      <c r="S192" s="318">
        <f t="shared" si="36"/>
        <v>1.2065126780269497E-2</v>
      </c>
      <c r="T192" s="318">
        <f t="shared" si="36"/>
        <v>1.2340580391485058E-2</v>
      </c>
      <c r="U192" s="318">
        <f t="shared" si="36"/>
        <v>1.2183922021043743E-2</v>
      </c>
      <c r="V192" s="318">
        <f t="shared" si="36"/>
        <v>1.2354777793376697E-2</v>
      </c>
      <c r="W192" s="318">
        <f t="shared" si="36"/>
        <v>1.2362193505651807E-2</v>
      </c>
      <c r="X192" s="318">
        <f t="shared" si="36"/>
        <v>1.2171446808543781E-2</v>
      </c>
      <c r="Y192" s="318">
        <f t="shared" si="36"/>
        <v>1.1936996479735605E-2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1.0114695577748935E-2</v>
      </c>
      <c r="C193" s="318">
        <f t="shared" si="37"/>
        <v>1.256269808627504E-2</v>
      </c>
      <c r="D193" s="318">
        <f t="shared" si="37"/>
        <v>1.4184343812708666E-2</v>
      </c>
      <c r="E193" s="318">
        <f t="shared" si="37"/>
        <v>8.559262194883302E-3</v>
      </c>
      <c r="F193" s="318">
        <f t="shared" si="37"/>
        <v>1.4623179142314651E-2</v>
      </c>
      <c r="G193" s="318">
        <f t="shared" si="37"/>
        <v>9.7384158656619296E-3</v>
      </c>
      <c r="H193" s="318">
        <f t="shared" si="37"/>
        <v>1.1429719063459435E-2</v>
      </c>
      <c r="I193" s="318">
        <f t="shared" si="37"/>
        <v>1.0620002979255826E-2</v>
      </c>
      <c r="J193" s="318">
        <f t="shared" si="37"/>
        <v>1.3022852697873687E-2</v>
      </c>
      <c r="K193" s="318">
        <f t="shared" si="37"/>
        <v>1.5989161513969397E-2</v>
      </c>
      <c r="L193" s="318">
        <f t="shared" si="37"/>
        <v>1.6361872319721912E-2</v>
      </c>
      <c r="M193" s="318">
        <f t="shared" si="37"/>
        <v>7.1328116157883086E-3</v>
      </c>
      <c r="N193" s="318">
        <f t="shared" si="37"/>
        <v>1.2995975700993258E-2</v>
      </c>
      <c r="O193" s="318">
        <f t="shared" si="37"/>
        <v>7.1126436315446032E-3</v>
      </c>
      <c r="P193" s="318">
        <f t="shared" si="37"/>
        <v>8.2925404118339395E-3</v>
      </c>
      <c r="Q193" s="318">
        <f t="shared" si="37"/>
        <v>7.9279092721152057E-3</v>
      </c>
      <c r="R193" s="318">
        <f t="shared" si="37"/>
        <v>7.6297224766265484E-3</v>
      </c>
      <c r="S193" s="318">
        <f t="shared" si="37"/>
        <v>6.4450676997657311E-3</v>
      </c>
      <c r="T193" s="318">
        <f t="shared" si="37"/>
        <v>5.6083857673125828E-3</v>
      </c>
      <c r="U193" s="318">
        <f t="shared" si="37"/>
        <v>5.9917516825990363E-3</v>
      </c>
      <c r="V193" s="318">
        <f t="shared" si="37"/>
        <v>6.5377912624142642E-3</v>
      </c>
      <c r="W193" s="318">
        <f t="shared" si="37"/>
        <v>7.1981415275970718E-3</v>
      </c>
      <c r="X193" s="318">
        <f t="shared" si="37"/>
        <v>8.0506378311455441E-3</v>
      </c>
      <c r="Y193" s="318">
        <f t="shared" si="37"/>
        <v>8.073436087411302E-3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2.1430965163034093E-2</v>
      </c>
      <c r="C194" s="319">
        <f t="shared" si="38"/>
        <v>2.3687371182190345E-2</v>
      </c>
      <c r="D194" s="319">
        <f t="shared" si="38"/>
        <v>2.4613800317585553E-2</v>
      </c>
      <c r="E194" s="319">
        <f t="shared" si="38"/>
        <v>1.9845632355502855E-2</v>
      </c>
      <c r="F194" s="319">
        <f t="shared" si="38"/>
        <v>2.5010275650615092E-2</v>
      </c>
      <c r="G194" s="319">
        <f t="shared" si="38"/>
        <v>2.1709945128709562E-2</v>
      </c>
      <c r="H194" s="319">
        <f t="shared" si="38"/>
        <v>2.2376478110155851E-2</v>
      </c>
      <c r="I194" s="319">
        <f t="shared" si="38"/>
        <v>2.1927697381670334E-2</v>
      </c>
      <c r="J194" s="319">
        <f t="shared" si="38"/>
        <v>2.3199050145983533E-2</v>
      </c>
      <c r="K194" s="319">
        <f t="shared" si="38"/>
        <v>2.4636082713645806E-2</v>
      </c>
      <c r="L194" s="319">
        <f t="shared" si="38"/>
        <v>2.6273944422843334E-2</v>
      </c>
      <c r="M194" s="319">
        <f t="shared" si="38"/>
        <v>1.5507757055703043E-2</v>
      </c>
      <c r="N194" s="319">
        <f t="shared" si="38"/>
        <v>1.8332162269786591E-2</v>
      </c>
      <c r="O194" s="319">
        <f t="shared" si="38"/>
        <v>1.66496399918395E-2</v>
      </c>
      <c r="P194" s="319">
        <f t="shared" si="38"/>
        <v>1.7913391810289465E-2</v>
      </c>
      <c r="Q194" s="319">
        <f t="shared" si="38"/>
        <v>1.7283738097866083E-2</v>
      </c>
      <c r="R194" s="319">
        <f t="shared" si="38"/>
        <v>1.7150012042276917E-2</v>
      </c>
      <c r="S194" s="319">
        <f t="shared" si="38"/>
        <v>1.5803074149457176E-2</v>
      </c>
      <c r="T194" s="319">
        <f t="shared" si="38"/>
        <v>1.4693524945152107E-2</v>
      </c>
      <c r="U194" s="319">
        <f t="shared" si="38"/>
        <v>1.5230028065525978E-2</v>
      </c>
      <c r="V194" s="319">
        <f t="shared" si="38"/>
        <v>1.5233898725451953E-2</v>
      </c>
      <c r="W194" s="319">
        <f t="shared" si="38"/>
        <v>1.5506994147632944E-2</v>
      </c>
      <c r="X194" s="319">
        <f t="shared" si="38"/>
        <v>1.6299596210331849E-2</v>
      </c>
      <c r="Y194" s="319">
        <f t="shared" si="38"/>
        <v>1.6856270831821712E-2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</v>
      </c>
      <c r="C197" s="232">
        <f t="shared" si="39"/>
        <v>0.99999999999999978</v>
      </c>
      <c r="D197" s="232">
        <f t="shared" si="39"/>
        <v>1.0000000000000004</v>
      </c>
      <c r="E197" s="232">
        <f t="shared" si="39"/>
        <v>0.99999999999999967</v>
      </c>
      <c r="F197" s="232">
        <f t="shared" si="39"/>
        <v>0.99999999999999956</v>
      </c>
      <c r="G197" s="232">
        <f t="shared" si="39"/>
        <v>1</v>
      </c>
      <c r="H197" s="232">
        <f t="shared" si="39"/>
        <v>0.99999999999999967</v>
      </c>
      <c r="I197" s="232">
        <f t="shared" si="39"/>
        <v>0.99999999999999978</v>
      </c>
      <c r="J197" s="232">
        <f t="shared" si="39"/>
        <v>1</v>
      </c>
      <c r="K197" s="232">
        <f t="shared" si="39"/>
        <v>0.99999999999999989</v>
      </c>
      <c r="L197" s="232">
        <f t="shared" si="39"/>
        <v>0.99999999999999989</v>
      </c>
      <c r="M197" s="232">
        <f t="shared" si="39"/>
        <v>1</v>
      </c>
      <c r="N197" s="232">
        <f t="shared" si="39"/>
        <v>1</v>
      </c>
      <c r="O197" s="232">
        <f t="shared" si="39"/>
        <v>1.0000000000000007</v>
      </c>
      <c r="P197" s="232">
        <f t="shared" si="39"/>
        <v>1.0000000000000002</v>
      </c>
      <c r="Q197" s="232">
        <f t="shared" si="39"/>
        <v>0.99999999999999967</v>
      </c>
      <c r="R197" s="232">
        <f t="shared" si="39"/>
        <v>1.0000000000000002</v>
      </c>
      <c r="S197" s="232">
        <f t="shared" si="39"/>
        <v>0.99999999999999978</v>
      </c>
      <c r="T197" s="232">
        <f t="shared" si="39"/>
        <v>1</v>
      </c>
      <c r="U197" s="232">
        <f t="shared" si="39"/>
        <v>1</v>
      </c>
      <c r="V197" s="232">
        <f t="shared" si="39"/>
        <v>0.99999999999999978</v>
      </c>
      <c r="W197" s="232">
        <f t="shared" si="39"/>
        <v>0.99999999999999944</v>
      </c>
      <c r="X197" s="232">
        <f t="shared" si="39"/>
        <v>1.0000000000000002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2.79682565517293E-3</v>
      </c>
      <c r="C198" s="266">
        <f t="shared" si="40"/>
        <v>3.1262004455458866E-3</v>
      </c>
      <c r="D198" s="266">
        <f t="shared" si="40"/>
        <v>3.2693362820210791E-3</v>
      </c>
      <c r="E198" s="266">
        <f t="shared" si="40"/>
        <v>2.5716499162247732E-3</v>
      </c>
      <c r="F198" s="266">
        <f t="shared" si="40"/>
        <v>3.3270823830353494E-3</v>
      </c>
      <c r="G198" s="266">
        <f t="shared" si="40"/>
        <v>2.8275551523534313E-3</v>
      </c>
      <c r="H198" s="266">
        <f t="shared" si="40"/>
        <v>2.9324073458284073E-3</v>
      </c>
      <c r="I198" s="266">
        <f t="shared" si="40"/>
        <v>2.8606398652622289E-3</v>
      </c>
      <c r="J198" s="266">
        <f t="shared" si="40"/>
        <v>3.0566333356741699E-3</v>
      </c>
      <c r="K198" s="266">
        <f t="shared" si="40"/>
        <v>3.2825432077435296E-3</v>
      </c>
      <c r="L198" s="266">
        <f t="shared" si="40"/>
        <v>3.5165935687490311E-3</v>
      </c>
      <c r="M198" s="266">
        <f t="shared" si="40"/>
        <v>1.9835180024397642E-3</v>
      </c>
      <c r="N198" s="266">
        <f t="shared" si="40"/>
        <v>2.3976683677108322E-3</v>
      </c>
      <c r="O198" s="266">
        <f t="shared" si="40"/>
        <v>2.1310278234719805E-3</v>
      </c>
      <c r="P198" s="266">
        <f t="shared" si="40"/>
        <v>2.3019668627271088E-3</v>
      </c>
      <c r="Q198" s="266">
        <f t="shared" si="40"/>
        <v>2.3312884976268021E-3</v>
      </c>
      <c r="R198" s="266">
        <f t="shared" si="40"/>
        <v>2.357753169140899E-3</v>
      </c>
      <c r="S198" s="266">
        <f t="shared" si="40"/>
        <v>2.0219886395892524E-3</v>
      </c>
      <c r="T198" s="266">
        <f t="shared" si="40"/>
        <v>1.9978719428577259E-3</v>
      </c>
      <c r="U198" s="266">
        <f t="shared" si="40"/>
        <v>2.1286437861303084E-3</v>
      </c>
      <c r="V198" s="266">
        <f t="shared" si="40"/>
        <v>2.0926616082772007E-3</v>
      </c>
      <c r="W198" s="266">
        <f t="shared" si="40"/>
        <v>2.1603167192865472E-3</v>
      </c>
      <c r="X198" s="266">
        <f t="shared" si="40"/>
        <v>3.6052877436648415E-3</v>
      </c>
      <c r="Y198" s="266">
        <f t="shared" si="40"/>
        <v>3.7158269383614816E-3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2.2319015603016315E-2</v>
      </c>
      <c r="C199" s="267">
        <f t="shared" si="41"/>
        <v>2.494746728071651E-2</v>
      </c>
      <c r="D199" s="267">
        <f t="shared" si="41"/>
        <v>2.6089709008130541E-2</v>
      </c>
      <c r="E199" s="267">
        <f t="shared" si="41"/>
        <v>2.0522085278915029E-2</v>
      </c>
      <c r="F199" s="267">
        <f t="shared" si="41"/>
        <v>2.655053005615228E-2</v>
      </c>
      <c r="G199" s="267">
        <f t="shared" si="41"/>
        <v>2.2564240801725397E-2</v>
      </c>
      <c r="H199" s="267">
        <f t="shared" si="41"/>
        <v>2.3400974309890295E-2</v>
      </c>
      <c r="I199" s="267">
        <f t="shared" si="41"/>
        <v>2.2828260914050592E-2</v>
      </c>
      <c r="J199" s="267">
        <f t="shared" si="41"/>
        <v>2.4392313115918336E-2</v>
      </c>
      <c r="K199" s="267">
        <f t="shared" si="41"/>
        <v>2.6195101913377272E-2</v>
      </c>
      <c r="L199" s="267">
        <f t="shared" si="41"/>
        <v>2.8062852822166182E-2</v>
      </c>
      <c r="M199" s="267">
        <f t="shared" si="41"/>
        <v>1.5828719664179279E-2</v>
      </c>
      <c r="N199" s="267">
        <f t="shared" si="41"/>
        <v>1.9133690943809619E-2</v>
      </c>
      <c r="O199" s="267">
        <f t="shared" si="41"/>
        <v>1.7005866330839347E-2</v>
      </c>
      <c r="P199" s="267">
        <f t="shared" si="41"/>
        <v>1.8369981064713915E-2</v>
      </c>
      <c r="Q199" s="267">
        <f t="shared" si="41"/>
        <v>1.8603971347812824E-2</v>
      </c>
      <c r="R199" s="267">
        <f t="shared" si="41"/>
        <v>1.8815162708761411E-2</v>
      </c>
      <c r="S199" s="267">
        <f t="shared" si="41"/>
        <v>1.6135720119931432E-2</v>
      </c>
      <c r="T199" s="267">
        <f t="shared" si="41"/>
        <v>1.594326588895403E-2</v>
      </c>
      <c r="U199" s="267">
        <f t="shared" si="41"/>
        <v>1.6986841417173899E-2</v>
      </c>
      <c r="V199" s="267">
        <f t="shared" si="41"/>
        <v>1.6699699175236643E-2</v>
      </c>
      <c r="W199" s="267">
        <f t="shared" si="41"/>
        <v>1.7239595351978491E-2</v>
      </c>
      <c r="X199" s="267">
        <f t="shared" si="41"/>
        <v>2.8770643338239754E-2</v>
      </c>
      <c r="Y199" s="267">
        <f t="shared" si="41"/>
        <v>2.9652759821480683E-2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2.7365155723577304E-2</v>
      </c>
      <c r="C200" s="267">
        <f t="shared" si="42"/>
        <v>3.0587878031385692E-2</v>
      </c>
      <c r="D200" s="267">
        <f t="shared" si="42"/>
        <v>3.198837092500724E-2</v>
      </c>
      <c r="E200" s="267">
        <f t="shared" si="42"/>
        <v>2.5161954694549654E-2</v>
      </c>
      <c r="F200" s="267">
        <f t="shared" si="42"/>
        <v>3.2553379703356436E-2</v>
      </c>
      <c r="G200" s="267">
        <f t="shared" si="42"/>
        <v>2.7665824259743042E-2</v>
      </c>
      <c r="H200" s="267">
        <f t="shared" si="42"/>
        <v>2.8691736117028244E-2</v>
      </c>
      <c r="I200" s="267">
        <f t="shared" si="42"/>
        <v>2.7989537080077245E-2</v>
      </c>
      <c r="J200" s="267">
        <f t="shared" si="42"/>
        <v>2.9907208218679364E-2</v>
      </c>
      <c r="K200" s="267">
        <f t="shared" si="42"/>
        <v>3.2117592272199944E-2</v>
      </c>
      <c r="L200" s="267">
        <f t="shared" si="42"/>
        <v>3.4407625819421181E-2</v>
      </c>
      <c r="M200" s="267">
        <f t="shared" si="42"/>
        <v>1.9407458922900585E-2</v>
      </c>
      <c r="N200" s="267">
        <f t="shared" si="42"/>
        <v>2.3459656176475337E-2</v>
      </c>
      <c r="O200" s="267">
        <f t="shared" si="42"/>
        <v>2.0850748466472092E-2</v>
      </c>
      <c r="P200" s="267">
        <f t="shared" si="42"/>
        <v>2.2523277971414013E-2</v>
      </c>
      <c r="Q200" s="267">
        <f t="shared" si="42"/>
        <v>2.2810171472843366E-2</v>
      </c>
      <c r="R200" s="267">
        <f t="shared" si="42"/>
        <v>2.3069111409201971E-2</v>
      </c>
      <c r="S200" s="267">
        <f t="shared" si="42"/>
        <v>1.9783869577756321E-2</v>
      </c>
      <c r="T200" s="267">
        <f t="shared" si="42"/>
        <v>1.9547903077529211E-2</v>
      </c>
      <c r="U200" s="267">
        <f t="shared" si="42"/>
        <v>2.0827422181193978E-2</v>
      </c>
      <c r="V200" s="267">
        <f t="shared" si="42"/>
        <v>2.0475359513861612E-2</v>
      </c>
      <c r="W200" s="267">
        <f t="shared" si="42"/>
        <v>2.1137321636828563E-2</v>
      </c>
      <c r="X200" s="267">
        <f t="shared" si="42"/>
        <v>3.5275441767782564E-2</v>
      </c>
      <c r="Y200" s="267">
        <f t="shared" si="42"/>
        <v>3.635699730587539E-2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5.0672870836731936E-2</v>
      </c>
      <c r="C201" s="267">
        <f t="shared" si="43"/>
        <v>5.664048135924498E-2</v>
      </c>
      <c r="D201" s="267">
        <f t="shared" si="43"/>
        <v>5.9233815606018612E-2</v>
      </c>
      <c r="E201" s="267">
        <f t="shared" si="43"/>
        <v>4.6593138117539533E-2</v>
      </c>
      <c r="F201" s="267">
        <f t="shared" si="43"/>
        <v>6.0280059125920826E-2</v>
      </c>
      <c r="G201" s="267">
        <f t="shared" si="43"/>
        <v>5.1229627686636088E-2</v>
      </c>
      <c r="H201" s="267">
        <f t="shared" si="43"/>
        <v>5.312933911379579E-2</v>
      </c>
      <c r="I201" s="267">
        <f t="shared" si="43"/>
        <v>5.1829056321308763E-2</v>
      </c>
      <c r="J201" s="267">
        <f t="shared" si="43"/>
        <v>5.5380064870110518E-2</v>
      </c>
      <c r="K201" s="267">
        <f t="shared" si="43"/>
        <v>5.9473098608892327E-2</v>
      </c>
      <c r="L201" s="267">
        <f t="shared" si="43"/>
        <v>6.3713621678532451E-2</v>
      </c>
      <c r="M201" s="267">
        <f t="shared" si="43"/>
        <v>3.5937367548835655E-2</v>
      </c>
      <c r="N201" s="267">
        <f t="shared" si="43"/>
        <v>4.3440941440740816E-2</v>
      </c>
      <c r="O201" s="267">
        <f t="shared" si="43"/>
        <v>3.8609949622190796E-2</v>
      </c>
      <c r="P201" s="267">
        <f t="shared" si="43"/>
        <v>4.1707022134061252E-2</v>
      </c>
      <c r="Q201" s="267">
        <f t="shared" si="43"/>
        <v>4.2238271343408962E-2</v>
      </c>
      <c r="R201" s="267">
        <f t="shared" si="43"/>
        <v>4.271775810687245E-2</v>
      </c>
      <c r="S201" s="267">
        <f t="shared" si="43"/>
        <v>3.6634378327350677E-2</v>
      </c>
      <c r="T201" s="267">
        <f t="shared" si="43"/>
        <v>3.6197432157243505E-2</v>
      </c>
      <c r="U201" s="267">
        <f t="shared" si="43"/>
        <v>3.856675564760001E-2</v>
      </c>
      <c r="V201" s="267">
        <f t="shared" si="43"/>
        <v>3.7914830760039542E-2</v>
      </c>
      <c r="W201" s="267">
        <f t="shared" si="43"/>
        <v>3.9140605664985978E-2</v>
      </c>
      <c r="X201" s="267">
        <f t="shared" si="43"/>
        <v>6.5320582220090295E-2</v>
      </c>
      <c r="Y201" s="267">
        <f t="shared" si="43"/>
        <v>6.7323330702069917E-2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5.0500883221035728E-2</v>
      </c>
      <c r="C202" s="268">
        <f t="shared" si="44"/>
        <v>5.2457322524687634E-2</v>
      </c>
      <c r="D202" s="268">
        <f t="shared" si="44"/>
        <v>5.2577986432514642E-2</v>
      </c>
      <c r="E202" s="268">
        <f t="shared" si="44"/>
        <v>4.8877447087523652E-2</v>
      </c>
      <c r="F202" s="268">
        <f t="shared" si="44"/>
        <v>5.3126694868738188E-2</v>
      </c>
      <c r="G202" s="268">
        <f t="shared" si="44"/>
        <v>5.2144987222871822E-2</v>
      </c>
      <c r="H202" s="268">
        <f t="shared" si="44"/>
        <v>5.1511268394122359E-2</v>
      </c>
      <c r="I202" s="268">
        <f t="shared" si="44"/>
        <v>5.2070262035439012E-2</v>
      </c>
      <c r="J202" s="268">
        <f t="shared" si="44"/>
        <v>5.1712861849280367E-2</v>
      </c>
      <c r="K202" s="268">
        <f t="shared" si="44"/>
        <v>5.1391300702993095E-2</v>
      </c>
      <c r="L202" s="268">
        <f t="shared" si="44"/>
        <v>5.4405803912140498E-2</v>
      </c>
      <c r="M202" s="268">
        <f t="shared" si="44"/>
        <v>4.2309519291470844E-2</v>
      </c>
      <c r="N202" s="268">
        <f t="shared" si="44"/>
        <v>4.0556966455094483E-2</v>
      </c>
      <c r="O202" s="268">
        <f t="shared" si="44"/>
        <v>4.4931343177190254E-2</v>
      </c>
      <c r="P202" s="268">
        <f t="shared" si="44"/>
        <v>4.665607767253812E-2</v>
      </c>
      <c r="Q202" s="268">
        <f t="shared" si="44"/>
        <v>4.5199621008883091E-2</v>
      </c>
      <c r="R202" s="268">
        <f t="shared" si="44"/>
        <v>4.4971590066676004E-2</v>
      </c>
      <c r="S202" s="268">
        <f t="shared" si="44"/>
        <v>4.5153665616891048E-2</v>
      </c>
      <c r="T202" s="268">
        <f t="shared" si="44"/>
        <v>4.4014025966526295E-2</v>
      </c>
      <c r="U202" s="268">
        <f t="shared" si="44"/>
        <v>4.4320376934483409E-2</v>
      </c>
      <c r="V202" s="268">
        <f t="shared" si="44"/>
        <v>4.3285538973933745E-2</v>
      </c>
      <c r="W202" s="268">
        <f t="shared" si="44"/>
        <v>4.2565179311738567E-2</v>
      </c>
      <c r="X202" s="268">
        <f t="shared" si="44"/>
        <v>4.1348890231732646E-2</v>
      </c>
      <c r="Y202" s="268">
        <f t="shared" si="44"/>
        <v>4.4437731393136407E-2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0.45132622940534561</v>
      </c>
      <c r="C203" s="269">
        <f t="shared" si="45"/>
        <v>0.43011611398195942</v>
      </c>
      <c r="D203" s="269">
        <f t="shared" si="45"/>
        <v>0.42799276575685918</v>
      </c>
      <c r="E203" s="269">
        <f t="shared" si="45"/>
        <v>0.46972006663592314</v>
      </c>
      <c r="F203" s="269">
        <f t="shared" si="45"/>
        <v>0.4230690399087273</v>
      </c>
      <c r="G203" s="269">
        <f t="shared" si="45"/>
        <v>0.4389771296029949</v>
      </c>
      <c r="H203" s="269">
        <f t="shared" si="45"/>
        <v>0.43977669445098877</v>
      </c>
      <c r="I203" s="269">
        <f t="shared" si="45"/>
        <v>0.43723471748567844</v>
      </c>
      <c r="J203" s="269">
        <f t="shared" si="45"/>
        <v>0.4369713971126335</v>
      </c>
      <c r="K203" s="269">
        <f t="shared" si="45"/>
        <v>0.43877329383302471</v>
      </c>
      <c r="L203" s="269">
        <f t="shared" si="45"/>
        <v>0.41182038628890089</v>
      </c>
      <c r="M203" s="269">
        <f t="shared" si="45"/>
        <v>0.52593546055345064</v>
      </c>
      <c r="N203" s="269">
        <f t="shared" si="45"/>
        <v>0.52572167871583031</v>
      </c>
      <c r="O203" s="269">
        <f t="shared" si="45"/>
        <v>0.50428856216475415</v>
      </c>
      <c r="P203" s="269">
        <f t="shared" si="45"/>
        <v>0.48090278445024198</v>
      </c>
      <c r="Q203" s="269">
        <f t="shared" si="45"/>
        <v>0.48920719598692763</v>
      </c>
      <c r="R203" s="269">
        <f t="shared" si="45"/>
        <v>0.49211867992453279</v>
      </c>
      <c r="S203" s="269">
        <f t="shared" si="45"/>
        <v>0.50483799599235535</v>
      </c>
      <c r="T203" s="269">
        <f t="shared" si="45"/>
        <v>0.50936355251691168</v>
      </c>
      <c r="U203" s="269">
        <f t="shared" si="45"/>
        <v>0.50234266072132461</v>
      </c>
      <c r="V203" s="269">
        <f t="shared" si="45"/>
        <v>0.51252459487045765</v>
      </c>
      <c r="W203" s="269">
        <f t="shared" si="45"/>
        <v>0.5137899716381451</v>
      </c>
      <c r="X203" s="269">
        <f t="shared" si="45"/>
        <v>0.46592881116874379</v>
      </c>
      <c r="Y203" s="269">
        <f t="shared" si="45"/>
        <v>0.45542690073154246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0.4508799266878617</v>
      </c>
      <c r="C204" s="318">
        <f t="shared" si="46"/>
        <v>0.42961725136903034</v>
      </c>
      <c r="D204" s="318">
        <f t="shared" si="46"/>
        <v>0.42747106228051412</v>
      </c>
      <c r="E204" s="318">
        <f t="shared" si="46"/>
        <v>0.4693096962776902</v>
      </c>
      <c r="F204" s="318">
        <f t="shared" si="46"/>
        <v>0.42253812161351817</v>
      </c>
      <c r="G204" s="318">
        <f t="shared" si="46"/>
        <v>0.43852592323408984</v>
      </c>
      <c r="H204" s="318">
        <f t="shared" si="46"/>
        <v>0.43930875632091893</v>
      </c>
      <c r="I204" s="318">
        <f t="shared" si="46"/>
        <v>0.43677823163242263</v>
      </c>
      <c r="J204" s="318">
        <f t="shared" si="46"/>
        <v>0.43648363565294429</v>
      </c>
      <c r="K204" s="318">
        <f t="shared" si="46"/>
        <v>0.43824948286498505</v>
      </c>
      <c r="L204" s="318">
        <f t="shared" si="46"/>
        <v>0.41125922679613225</v>
      </c>
      <c r="M204" s="318">
        <f t="shared" si="46"/>
        <v>0.52561894119049712</v>
      </c>
      <c r="N204" s="318">
        <f t="shared" si="46"/>
        <v>0.52533907141739</v>
      </c>
      <c r="O204" s="318">
        <f t="shared" si="46"/>
        <v>0.5039485039609507</v>
      </c>
      <c r="P204" s="318">
        <f t="shared" si="46"/>
        <v>0.4805354486942599</v>
      </c>
      <c r="Q204" s="318">
        <f t="shared" si="46"/>
        <v>0.48885572760152035</v>
      </c>
      <c r="R204" s="318">
        <f t="shared" si="46"/>
        <v>0.49177108080368676</v>
      </c>
      <c r="S204" s="318">
        <f t="shared" si="46"/>
        <v>0.50451732132285054</v>
      </c>
      <c r="T204" s="318">
        <f t="shared" si="46"/>
        <v>0.50906941778934667</v>
      </c>
      <c r="U204" s="318">
        <f t="shared" si="46"/>
        <v>0.50203813135147435</v>
      </c>
      <c r="V204" s="318">
        <f t="shared" si="46"/>
        <v>0.51221810936480761</v>
      </c>
      <c r="W204" s="318">
        <f t="shared" si="46"/>
        <v>0.51347741241686751</v>
      </c>
      <c r="X204" s="318">
        <f t="shared" si="46"/>
        <v>0.4656262236860973</v>
      </c>
      <c r="Y204" s="318">
        <f t="shared" si="46"/>
        <v>0.4551150358266664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4.4630271748392366E-4</v>
      </c>
      <c r="C205" s="318">
        <f t="shared" si="47"/>
        <v>4.9886261292905417E-4</v>
      </c>
      <c r="D205" s="318">
        <f t="shared" si="47"/>
        <v>5.2170347634506961E-4</v>
      </c>
      <c r="E205" s="318">
        <f t="shared" si="47"/>
        <v>4.1037035823295005E-4</v>
      </c>
      <c r="F205" s="318">
        <f t="shared" si="47"/>
        <v>5.309182952091281E-4</v>
      </c>
      <c r="G205" s="318">
        <f t="shared" si="47"/>
        <v>4.5120636890502871E-4</v>
      </c>
      <c r="H205" s="318">
        <f t="shared" si="47"/>
        <v>4.6793813006986199E-4</v>
      </c>
      <c r="I205" s="318">
        <f t="shared" si="47"/>
        <v>4.5648585325581812E-4</v>
      </c>
      <c r="J205" s="318">
        <f t="shared" si="47"/>
        <v>4.8776145968919287E-4</v>
      </c>
      <c r="K205" s="318">
        <f t="shared" si="47"/>
        <v>5.2381096803967564E-4</v>
      </c>
      <c r="L205" s="318">
        <f t="shared" si="47"/>
        <v>5.6115949276864727E-4</v>
      </c>
      <c r="M205" s="318">
        <f t="shared" si="47"/>
        <v>3.1651936295343193E-4</v>
      </c>
      <c r="N205" s="318">
        <f t="shared" si="47"/>
        <v>3.8260729844042534E-4</v>
      </c>
      <c r="O205" s="318">
        <f t="shared" si="47"/>
        <v>3.4005820380340781E-4</v>
      </c>
      <c r="P205" s="318">
        <f t="shared" si="47"/>
        <v>3.6733575598208915E-4</v>
      </c>
      <c r="Q205" s="318">
        <f t="shared" si="47"/>
        <v>3.5146838540731773E-4</v>
      </c>
      <c r="R205" s="318">
        <f t="shared" si="47"/>
        <v>3.4759912084609195E-4</v>
      </c>
      <c r="S205" s="318">
        <f t="shared" si="47"/>
        <v>3.2067466950471335E-4</v>
      </c>
      <c r="T205" s="318">
        <f t="shared" si="47"/>
        <v>2.9413472756495965E-4</v>
      </c>
      <c r="U205" s="318">
        <f t="shared" si="47"/>
        <v>3.0452936985028283E-4</v>
      </c>
      <c r="V205" s="318">
        <f t="shared" si="47"/>
        <v>3.06485505649976E-4</v>
      </c>
      <c r="W205" s="318">
        <f t="shared" si="47"/>
        <v>3.1255922127751038E-4</v>
      </c>
      <c r="X205" s="318">
        <f t="shared" si="47"/>
        <v>3.025874826464901E-4</v>
      </c>
      <c r="Y205" s="318">
        <f t="shared" si="47"/>
        <v>3.1186490487604754E-4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0.19196060666990356</v>
      </c>
      <c r="C206" s="269">
        <f t="shared" si="48"/>
        <v>0.19181252893209425</v>
      </c>
      <c r="D206" s="269">
        <f t="shared" si="48"/>
        <v>0.18610270584205818</v>
      </c>
      <c r="E206" s="269">
        <f t="shared" si="48"/>
        <v>0.18861066606580557</v>
      </c>
      <c r="F206" s="269">
        <f t="shared" si="48"/>
        <v>0.18678408618734416</v>
      </c>
      <c r="G206" s="269">
        <f t="shared" si="48"/>
        <v>0.19898321497466442</v>
      </c>
      <c r="H206" s="269">
        <f t="shared" si="48"/>
        <v>0.19440406428845866</v>
      </c>
      <c r="I206" s="269">
        <f t="shared" si="48"/>
        <v>0.19937176504580742</v>
      </c>
      <c r="J206" s="269">
        <f t="shared" si="48"/>
        <v>0.19022102251188874</v>
      </c>
      <c r="K206" s="269">
        <f t="shared" si="48"/>
        <v>0.1770530018269327</v>
      </c>
      <c r="L206" s="269">
        <f t="shared" si="48"/>
        <v>0.18516412116827416</v>
      </c>
      <c r="M206" s="269">
        <f t="shared" si="48"/>
        <v>0.17938239360273942</v>
      </c>
      <c r="N206" s="269">
        <f t="shared" si="48"/>
        <v>0.16158344205249614</v>
      </c>
      <c r="O206" s="269">
        <f t="shared" si="48"/>
        <v>0.18636977465218862</v>
      </c>
      <c r="P206" s="269">
        <f t="shared" si="48"/>
        <v>0.19758238145242044</v>
      </c>
      <c r="Q206" s="269">
        <f t="shared" si="48"/>
        <v>0.19136961838351535</v>
      </c>
      <c r="R206" s="269">
        <f t="shared" si="48"/>
        <v>0.18739810558817305</v>
      </c>
      <c r="S206" s="269">
        <f t="shared" si="48"/>
        <v>0.1915706787045372</v>
      </c>
      <c r="T206" s="269">
        <f t="shared" si="48"/>
        <v>0.19091703076450797</v>
      </c>
      <c r="U206" s="269">
        <f t="shared" si="48"/>
        <v>0.19069626196293982</v>
      </c>
      <c r="V206" s="269">
        <f t="shared" si="48"/>
        <v>0.18540693981857562</v>
      </c>
      <c r="W206" s="269">
        <f t="shared" si="48"/>
        <v>0.18274585076327654</v>
      </c>
      <c r="X206" s="269">
        <f t="shared" si="48"/>
        <v>0.16578533588303462</v>
      </c>
      <c r="Y206" s="269">
        <f t="shared" si="48"/>
        <v>0.16637720709232773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0.18305535495721109</v>
      </c>
      <c r="C207" s="318">
        <f t="shared" si="49"/>
        <v>0.17960498433938335</v>
      </c>
      <c r="D207" s="318">
        <f t="shared" si="49"/>
        <v>0.17049420180230215</v>
      </c>
      <c r="E207" s="318">
        <f t="shared" si="49"/>
        <v>0.18119686009049688</v>
      </c>
      <c r="F207" s="318">
        <f t="shared" si="49"/>
        <v>0.17004834136610517</v>
      </c>
      <c r="G207" s="318">
        <f t="shared" si="49"/>
        <v>0.19040209899218871</v>
      </c>
      <c r="H207" s="318">
        <f t="shared" si="49"/>
        <v>0.18356635766002755</v>
      </c>
      <c r="I207" s="318">
        <f t="shared" si="49"/>
        <v>0.18946654871005278</v>
      </c>
      <c r="J207" s="318">
        <f t="shared" si="49"/>
        <v>0.17545769014738744</v>
      </c>
      <c r="K207" s="318">
        <f t="shared" si="49"/>
        <v>0.15546540803387263</v>
      </c>
      <c r="L207" s="318">
        <f t="shared" si="49"/>
        <v>0.16417249582431515</v>
      </c>
      <c r="M207" s="318">
        <f t="shared" si="49"/>
        <v>0.17440846272888064</v>
      </c>
      <c r="N207" s="318">
        <f t="shared" si="49"/>
        <v>0.14913841703482159</v>
      </c>
      <c r="O207" s="318">
        <f t="shared" si="49"/>
        <v>0.18111868085415844</v>
      </c>
      <c r="P207" s="318">
        <f t="shared" si="49"/>
        <v>0.19222673973692442</v>
      </c>
      <c r="Q207" s="318">
        <f t="shared" si="49"/>
        <v>0.18611389089319905</v>
      </c>
      <c r="R207" s="318">
        <f t="shared" si="49"/>
        <v>0.18192569757293064</v>
      </c>
      <c r="S207" s="318">
        <f t="shared" si="49"/>
        <v>0.18720041888578798</v>
      </c>
      <c r="T207" s="318">
        <f t="shared" si="49"/>
        <v>0.18719567734124584</v>
      </c>
      <c r="U207" s="318">
        <f t="shared" si="49"/>
        <v>0.1866107915540465</v>
      </c>
      <c r="V207" s="318">
        <f t="shared" si="49"/>
        <v>0.18083377667477074</v>
      </c>
      <c r="W207" s="318">
        <f t="shared" si="49"/>
        <v>0.17771452936760759</v>
      </c>
      <c r="X207" s="318">
        <f t="shared" si="49"/>
        <v>0.16003600812729371</v>
      </c>
      <c r="Y207" s="318">
        <f t="shared" si="49"/>
        <v>0.16041560640887068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8.9052517126923889E-3</v>
      </c>
      <c r="C208" s="318">
        <f t="shared" si="50"/>
        <v>1.2207544592710888E-2</v>
      </c>
      <c r="D208" s="318">
        <f t="shared" si="50"/>
        <v>1.5608504039755998E-2</v>
      </c>
      <c r="E208" s="318">
        <f t="shared" si="50"/>
        <v>7.413805975308739E-3</v>
      </c>
      <c r="F208" s="318">
        <f t="shared" si="50"/>
        <v>1.6735744821238949E-2</v>
      </c>
      <c r="G208" s="318">
        <f t="shared" si="50"/>
        <v>8.5811159824757122E-3</v>
      </c>
      <c r="H208" s="318">
        <f t="shared" si="50"/>
        <v>1.0837706628431108E-2</v>
      </c>
      <c r="I208" s="318">
        <f t="shared" si="50"/>
        <v>9.9052163357546078E-3</v>
      </c>
      <c r="J208" s="318">
        <f t="shared" si="50"/>
        <v>1.4763332364501287E-2</v>
      </c>
      <c r="K208" s="318">
        <f t="shared" si="50"/>
        <v>2.1587593793060144E-2</v>
      </c>
      <c r="L208" s="318">
        <f t="shared" si="50"/>
        <v>2.0991625343959028E-2</v>
      </c>
      <c r="M208" s="318">
        <f t="shared" si="50"/>
        <v>4.9739308738587758E-3</v>
      </c>
      <c r="N208" s="318">
        <f t="shared" si="50"/>
        <v>1.2445025017674584E-2</v>
      </c>
      <c r="O208" s="318">
        <f t="shared" si="50"/>
        <v>5.2510937980301854E-3</v>
      </c>
      <c r="P208" s="318">
        <f t="shared" si="50"/>
        <v>5.3556417154960361E-3</v>
      </c>
      <c r="Q208" s="318">
        <f t="shared" si="50"/>
        <v>5.2557274903162624E-3</v>
      </c>
      <c r="R208" s="318">
        <f t="shared" si="50"/>
        <v>5.4724080152424096E-3</v>
      </c>
      <c r="S208" s="318">
        <f t="shared" si="50"/>
        <v>4.3702598187492095E-3</v>
      </c>
      <c r="T208" s="318">
        <f t="shared" si="50"/>
        <v>3.7213534232621052E-3</v>
      </c>
      <c r="U208" s="318">
        <f t="shared" si="50"/>
        <v>4.0854704088933271E-3</v>
      </c>
      <c r="V208" s="318">
        <f t="shared" si="50"/>
        <v>4.5731631438048551E-3</v>
      </c>
      <c r="W208" s="318">
        <f t="shared" si="50"/>
        <v>5.0313213956689517E-3</v>
      </c>
      <c r="X208" s="318">
        <f t="shared" si="50"/>
        <v>5.7493277557409553E-3</v>
      </c>
      <c r="Y208" s="318">
        <f t="shared" si="50"/>
        <v>5.9616006834570462E-3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0.15569783847869995</v>
      </c>
      <c r="C209" s="269">
        <f t="shared" si="51"/>
        <v>0.15737390294109863</v>
      </c>
      <c r="D209" s="269">
        <f t="shared" si="51"/>
        <v>0.15738338797744766</v>
      </c>
      <c r="E209" s="269">
        <f t="shared" si="51"/>
        <v>0.15439547361593398</v>
      </c>
      <c r="F209" s="269">
        <f t="shared" si="51"/>
        <v>0.15796935111067398</v>
      </c>
      <c r="G209" s="269">
        <f t="shared" si="51"/>
        <v>0.15772648215977456</v>
      </c>
      <c r="H209" s="269">
        <f t="shared" si="51"/>
        <v>0.15649704345881563</v>
      </c>
      <c r="I209" s="269">
        <f t="shared" si="51"/>
        <v>0.15737457689094944</v>
      </c>
      <c r="J209" s="269">
        <f t="shared" si="51"/>
        <v>0.15659842225028986</v>
      </c>
      <c r="K209" s="269">
        <f t="shared" si="51"/>
        <v>0.15612850349879384</v>
      </c>
      <c r="L209" s="269">
        <f t="shared" si="51"/>
        <v>0.1593600947014521</v>
      </c>
      <c r="M209" s="269">
        <f t="shared" si="51"/>
        <v>0.14562728644566816</v>
      </c>
      <c r="N209" s="269">
        <f t="shared" si="51"/>
        <v>0.14310458660586178</v>
      </c>
      <c r="O209" s="269">
        <f t="shared" si="51"/>
        <v>0.14972656643595086</v>
      </c>
      <c r="P209" s="269">
        <f t="shared" si="51"/>
        <v>0.15097571862335482</v>
      </c>
      <c r="Q209" s="269">
        <f t="shared" si="51"/>
        <v>0.14876254875903397</v>
      </c>
      <c r="R209" s="269">
        <f t="shared" si="51"/>
        <v>0.14862638132327455</v>
      </c>
      <c r="S209" s="269">
        <f t="shared" si="51"/>
        <v>0.1496219772677583</v>
      </c>
      <c r="T209" s="269">
        <f t="shared" si="51"/>
        <v>0.14818757656150705</v>
      </c>
      <c r="U209" s="269">
        <f t="shared" si="51"/>
        <v>0.14808524656790489</v>
      </c>
      <c r="V209" s="269">
        <f t="shared" si="51"/>
        <v>0.14616389548933753</v>
      </c>
      <c r="W209" s="269">
        <f t="shared" si="51"/>
        <v>0.14463902854886712</v>
      </c>
      <c r="X209" s="269">
        <f t="shared" si="51"/>
        <v>0.1329141880774154</v>
      </c>
      <c r="Y209" s="269">
        <f t="shared" si="51"/>
        <v>0.13378659015694272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6.650565072254451E-2</v>
      </c>
      <c r="C210" s="318">
        <f t="shared" si="52"/>
        <v>6.0719258336395639E-2</v>
      </c>
      <c r="D210" s="318">
        <f t="shared" si="52"/>
        <v>5.437987347638909E-2</v>
      </c>
      <c r="E210" s="318">
        <f t="shared" si="52"/>
        <v>6.9278528930452415E-2</v>
      </c>
      <c r="F210" s="318">
        <f t="shared" si="52"/>
        <v>5.3734592466965957E-2</v>
      </c>
      <c r="G210" s="318">
        <f t="shared" si="52"/>
        <v>7.142960284632735E-2</v>
      </c>
      <c r="H210" s="318">
        <f t="shared" si="52"/>
        <v>6.3421351037931131E-2</v>
      </c>
      <c r="I210" s="318">
        <f t="shared" si="52"/>
        <v>6.7860043055286326E-2</v>
      </c>
      <c r="J210" s="318">
        <f t="shared" si="52"/>
        <v>5.7484792358170812E-2</v>
      </c>
      <c r="K210" s="318">
        <f t="shared" si="52"/>
        <v>4.4729856088754447E-2</v>
      </c>
      <c r="L210" s="318">
        <f t="shared" si="52"/>
        <v>4.9261873213392413E-2</v>
      </c>
      <c r="M210" s="318">
        <f t="shared" si="52"/>
        <v>5.99154063279407E-2</v>
      </c>
      <c r="N210" s="318">
        <f t="shared" si="52"/>
        <v>3.4467294155008016E-2</v>
      </c>
      <c r="O210" s="318">
        <f t="shared" si="52"/>
        <v>6.6508906669908968E-2</v>
      </c>
      <c r="P210" s="318">
        <f t="shared" si="52"/>
        <v>6.5864370867078026E-2</v>
      </c>
      <c r="Q210" s="318">
        <f t="shared" si="52"/>
        <v>6.4329233468327349E-2</v>
      </c>
      <c r="R210" s="318">
        <f t="shared" si="52"/>
        <v>6.506649434911442E-2</v>
      </c>
      <c r="S210" s="318">
        <f t="shared" si="52"/>
        <v>6.8987380832483833E-2</v>
      </c>
      <c r="T210" s="318">
        <f t="shared" si="52"/>
        <v>7.0423580978678388E-2</v>
      </c>
      <c r="U210" s="318">
        <f t="shared" si="52"/>
        <v>6.9734746030832892E-2</v>
      </c>
      <c r="V210" s="318">
        <f t="shared" si="52"/>
        <v>6.4526429857525686E-2</v>
      </c>
      <c r="W210" s="318">
        <f t="shared" si="52"/>
        <v>6.0383558656457441E-2</v>
      </c>
      <c r="X210" s="318">
        <f t="shared" si="52"/>
        <v>5.3242437954754751E-2</v>
      </c>
      <c r="Y210" s="318">
        <f t="shared" si="52"/>
        <v>5.5312127900759567E-2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5.0708209490619056E-2</v>
      </c>
      <c r="C211" s="318">
        <f t="shared" si="53"/>
        <v>4.8316902779941898E-2</v>
      </c>
      <c r="D211" s="318">
        <f t="shared" si="53"/>
        <v>4.8075531631072123E-2</v>
      </c>
      <c r="E211" s="318">
        <f t="shared" si="53"/>
        <v>5.2780913467684411E-2</v>
      </c>
      <c r="F211" s="318">
        <f t="shared" si="53"/>
        <v>4.7520748474979231E-2</v>
      </c>
      <c r="G211" s="318">
        <f t="shared" si="53"/>
        <v>4.9318816532312938E-2</v>
      </c>
      <c r="H211" s="318">
        <f t="shared" si="53"/>
        <v>4.9406857852880744E-2</v>
      </c>
      <c r="I211" s="318">
        <f t="shared" si="53"/>
        <v>4.9122262402007455E-2</v>
      </c>
      <c r="J211" s="318">
        <f t="shared" si="53"/>
        <v>4.9089130666132193E-2</v>
      </c>
      <c r="K211" s="318">
        <f t="shared" si="53"/>
        <v>4.9287726667099387E-2</v>
      </c>
      <c r="L211" s="318">
        <f t="shared" si="53"/>
        <v>4.6252267605972612E-2</v>
      </c>
      <c r="M211" s="318">
        <f t="shared" si="53"/>
        <v>5.9113732513926612E-2</v>
      </c>
      <c r="N211" s="318">
        <f t="shared" si="53"/>
        <v>5.9082256960803062E-2</v>
      </c>
      <c r="O211" s="318">
        <f t="shared" si="53"/>
        <v>5.6676566861285194E-2</v>
      </c>
      <c r="P211" s="318">
        <f t="shared" si="53"/>
        <v>5.4043417676755828E-2</v>
      </c>
      <c r="Q211" s="318">
        <f t="shared" si="53"/>
        <v>5.4979157817038972E-2</v>
      </c>
      <c r="R211" s="318">
        <f t="shared" si="53"/>
        <v>5.530703300545238E-2</v>
      </c>
      <c r="S211" s="318">
        <f t="shared" si="53"/>
        <v>5.6740538904043888E-2</v>
      </c>
      <c r="T211" s="318">
        <f t="shared" si="53"/>
        <v>5.7252490418364457E-2</v>
      </c>
      <c r="U211" s="318">
        <f t="shared" si="53"/>
        <v>5.6461716811964789E-2</v>
      </c>
      <c r="V211" s="318">
        <f t="shared" si="53"/>
        <v>5.7606608006172587E-2</v>
      </c>
      <c r="W211" s="318">
        <f t="shared" si="53"/>
        <v>5.7748235519832672E-2</v>
      </c>
      <c r="X211" s="318">
        <f t="shared" si="53"/>
        <v>5.2366651734633805E-2</v>
      </c>
      <c r="Y211" s="318">
        <f t="shared" si="53"/>
        <v>5.1184511026160305E-2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3.8483978265536387E-2</v>
      </c>
      <c r="C212" s="318">
        <f t="shared" si="54"/>
        <v>4.8337741824761096E-2</v>
      </c>
      <c r="D212" s="318">
        <f t="shared" si="54"/>
        <v>5.4927982869986444E-2</v>
      </c>
      <c r="E212" s="318">
        <f t="shared" si="54"/>
        <v>3.2336031217797136E-2</v>
      </c>
      <c r="F212" s="318">
        <f t="shared" si="54"/>
        <v>5.671401016872879E-2</v>
      </c>
      <c r="G212" s="318">
        <f t="shared" si="54"/>
        <v>3.697806278113426E-2</v>
      </c>
      <c r="H212" s="318">
        <f t="shared" si="54"/>
        <v>4.3668834568003752E-2</v>
      </c>
      <c r="I212" s="318">
        <f t="shared" si="54"/>
        <v>4.0392271433655667E-2</v>
      </c>
      <c r="J212" s="318">
        <f t="shared" si="54"/>
        <v>5.0024499225986854E-2</v>
      </c>
      <c r="K212" s="318">
        <f t="shared" si="54"/>
        <v>6.2110920742940015E-2</v>
      </c>
      <c r="L212" s="318">
        <f t="shared" si="54"/>
        <v>6.3845953882087081E-2</v>
      </c>
      <c r="M212" s="318">
        <f t="shared" si="54"/>
        <v>2.6598147603800831E-2</v>
      </c>
      <c r="N212" s="318">
        <f t="shared" si="54"/>
        <v>4.9555035490050706E-2</v>
      </c>
      <c r="O212" s="318">
        <f t="shared" si="54"/>
        <v>2.6541092904756695E-2</v>
      </c>
      <c r="P212" s="318">
        <f t="shared" si="54"/>
        <v>3.1067930079520956E-2</v>
      </c>
      <c r="Q212" s="318">
        <f t="shared" si="54"/>
        <v>2.9454157473667655E-2</v>
      </c>
      <c r="R212" s="318">
        <f t="shared" si="54"/>
        <v>2.8252853968707775E-2</v>
      </c>
      <c r="S212" s="318">
        <f t="shared" si="54"/>
        <v>2.3894057531230577E-2</v>
      </c>
      <c r="T212" s="318">
        <f t="shared" si="54"/>
        <v>2.0511505164464185E-2</v>
      </c>
      <c r="U212" s="318">
        <f t="shared" si="54"/>
        <v>2.1888783725107205E-2</v>
      </c>
      <c r="V212" s="318">
        <f t="shared" si="54"/>
        <v>2.4030857625639272E-2</v>
      </c>
      <c r="W212" s="318">
        <f t="shared" si="54"/>
        <v>2.6507234372576998E-2</v>
      </c>
      <c r="X212" s="318">
        <f t="shared" si="54"/>
        <v>2.7305098388026847E-2</v>
      </c>
      <c r="Y212" s="318">
        <f t="shared" si="54"/>
        <v>2.7289951230022844E-2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4.7360574406516733E-2</v>
      </c>
      <c r="C213" s="319">
        <f t="shared" si="55"/>
        <v>5.2938104503266609E-2</v>
      </c>
      <c r="D213" s="319">
        <f t="shared" si="55"/>
        <v>5.5361922169943178E-2</v>
      </c>
      <c r="E213" s="319">
        <f t="shared" si="55"/>
        <v>4.3547518587584322E-2</v>
      </c>
      <c r="F213" s="319">
        <f t="shared" si="55"/>
        <v>5.633977665605109E-2</v>
      </c>
      <c r="G213" s="319">
        <f t="shared" si="55"/>
        <v>4.7880938139236412E-2</v>
      </c>
      <c r="H213" s="319">
        <f t="shared" si="55"/>
        <v>4.9656472521071512E-2</v>
      </c>
      <c r="I213" s="319">
        <f t="shared" si="55"/>
        <v>4.844118436142663E-2</v>
      </c>
      <c r="J213" s="319">
        <f t="shared" si="55"/>
        <v>5.1760076735525025E-2</v>
      </c>
      <c r="K213" s="319">
        <f t="shared" si="55"/>
        <v>5.558556413604232E-2</v>
      </c>
      <c r="L213" s="319">
        <f t="shared" si="55"/>
        <v>5.9548900040363381E-2</v>
      </c>
      <c r="M213" s="319">
        <f t="shared" si="55"/>
        <v>3.3588275968315755E-2</v>
      </c>
      <c r="N213" s="319">
        <f t="shared" si="55"/>
        <v>4.0601369241980566E-2</v>
      </c>
      <c r="O213" s="319">
        <f t="shared" si="55"/>
        <v>3.6086161326942541E-2</v>
      </c>
      <c r="P213" s="319">
        <f t="shared" si="55"/>
        <v>3.8980789768528527E-2</v>
      </c>
      <c r="Q213" s="319">
        <f t="shared" si="55"/>
        <v>3.947731319994769E-2</v>
      </c>
      <c r="R213" s="319">
        <f t="shared" si="55"/>
        <v>3.9925457703366883E-2</v>
      </c>
      <c r="S213" s="319">
        <f t="shared" si="55"/>
        <v>3.4239725753830448E-2</v>
      </c>
      <c r="T213" s="319">
        <f t="shared" si="55"/>
        <v>3.3831341123962529E-2</v>
      </c>
      <c r="U213" s="319">
        <f t="shared" si="55"/>
        <v>3.6045790781249303E-2</v>
      </c>
      <c r="V213" s="319">
        <f t="shared" si="55"/>
        <v>3.5436479790280383E-2</v>
      </c>
      <c r="W213" s="319">
        <f t="shared" si="55"/>
        <v>3.6582130364892725E-2</v>
      </c>
      <c r="X213" s="319">
        <f t="shared" si="55"/>
        <v>6.1050819569296311E-2</v>
      </c>
      <c r="Y213" s="319">
        <f t="shared" si="55"/>
        <v>6.2922655858263329E-2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2501.6566245963654</v>
      </c>
      <c r="C217" s="320">
        <f t="shared" si="56"/>
        <v>2264.379957783779</v>
      </c>
      <c r="D217" s="320">
        <f t="shared" si="56"/>
        <v>2317.6914332954693</v>
      </c>
      <c r="E217" s="320">
        <f t="shared" si="56"/>
        <v>2153.754582781823</v>
      </c>
      <c r="F217" s="320">
        <f t="shared" si="56"/>
        <v>2285.9599775682868</v>
      </c>
      <c r="G217" s="320">
        <f t="shared" si="56"/>
        <v>2637.4739634533094</v>
      </c>
      <c r="H217" s="320">
        <f t="shared" si="56"/>
        <v>2478.135311099174</v>
      </c>
      <c r="I217" s="320">
        <f t="shared" si="56"/>
        <v>2616.3055493178199</v>
      </c>
      <c r="J217" s="320">
        <f t="shared" si="56"/>
        <v>2301.6135724102096</v>
      </c>
      <c r="K217" s="320">
        <f t="shared" si="56"/>
        <v>2916.9550862843189</v>
      </c>
      <c r="L217" s="320">
        <f t="shared" si="56"/>
        <v>2889.1458123856432</v>
      </c>
      <c r="M217" s="320">
        <f t="shared" si="56"/>
        <v>1906.8537220479589</v>
      </c>
      <c r="N217" s="320">
        <f t="shared" si="56"/>
        <v>2226.5298452614884</v>
      </c>
      <c r="O217" s="320">
        <f t="shared" si="56"/>
        <v>2207.1549985612273</v>
      </c>
      <c r="P217" s="320">
        <f t="shared" si="56"/>
        <v>2143.613551052526</v>
      </c>
      <c r="Q217" s="320">
        <f t="shared" si="56"/>
        <v>1770.3058870579127</v>
      </c>
      <c r="R217" s="320">
        <f t="shared" si="56"/>
        <v>1782.6985475311001</v>
      </c>
      <c r="S217" s="320">
        <f t="shared" si="56"/>
        <v>1790.2848386594812</v>
      </c>
      <c r="T217" s="320">
        <f t="shared" si="56"/>
        <v>1856.4725388611478</v>
      </c>
      <c r="U217" s="320">
        <f t="shared" si="56"/>
        <v>2041.8293770916994</v>
      </c>
      <c r="V217" s="320">
        <f t="shared" si="56"/>
        <v>1997.6687526905205</v>
      </c>
      <c r="W217" s="320">
        <f t="shared" si="56"/>
        <v>1606.2565791229886</v>
      </c>
      <c r="X217" s="320">
        <f t="shared" si="56"/>
        <v>1850.1696956366859</v>
      </c>
      <c r="Y217" s="320">
        <f t="shared" si="56"/>
        <v>2128.2995531350966</v>
      </c>
      <c r="DA217" s="95"/>
    </row>
    <row r="218" spans="1:105" ht="12" customHeight="1" x14ac:dyDescent="0.25">
      <c r="A218" s="55" t="s">
        <v>91</v>
      </c>
      <c r="B218" s="273">
        <f>IF(B$6=0,0,B$6/CHI!B$10*1000)</f>
        <v>5.5083681274959373</v>
      </c>
      <c r="C218" s="273">
        <f>IF(C$6=0,0,C$6/CHI!C$10*1000)</f>
        <v>5.6926697028409166</v>
      </c>
      <c r="D218" s="273">
        <f>IF(D$6=0,0,D$6/CHI!D$10*1000)</f>
        <v>5.9181736628442101</v>
      </c>
      <c r="E218" s="273">
        <f>IF(E$6=0,0,E$6/CHI!E$10*1000)</f>
        <v>4.1894728658553033</v>
      </c>
      <c r="F218" s="273">
        <f>IF(F$6=0,0,F$6/CHI!F$10*1000)</f>
        <v>3.4174148358079202</v>
      </c>
      <c r="G218" s="273">
        <f>IF(G$6=0,0,G$6/CHI!G$10*1000)</f>
        <v>2.5741341529508688</v>
      </c>
      <c r="H218" s="273">
        <f>IF(H$6=0,0,H$6/CHI!H$10*1000)</f>
        <v>2.4410473536535644</v>
      </c>
      <c r="I218" s="273">
        <f>IF(I$6=0,0,I$6/CHI!I$10*1000)</f>
        <v>2.3161639735428596</v>
      </c>
      <c r="J218" s="273">
        <f>IF(J$6=0,0,J$6/CHI!J$10*1000)</f>
        <v>2.5390701901011843</v>
      </c>
      <c r="K218" s="273">
        <f>IF(K$6=0,0,K$6/CHI!K$10*1000)</f>
        <v>2.2465935715342416</v>
      </c>
      <c r="L218" s="273">
        <f>IF(L$6=0,0,L$6/CHI!L$10*1000)</f>
        <v>2.7429253501209248</v>
      </c>
      <c r="M218" s="273">
        <f>IF(M$6=0,0,M$6/CHI!M$10*1000)</f>
        <v>2.4886484572648802</v>
      </c>
      <c r="N218" s="273">
        <f>IF(N$6=0,0,N$6/CHI!N$10*1000)</f>
        <v>2.897312719908157</v>
      </c>
      <c r="O218" s="273">
        <f>IF(O$6=0,0,O$6/CHI!O$10*1000)</f>
        <v>3.3519961346201184</v>
      </c>
      <c r="P218" s="273">
        <f>IF(P$6=0,0,P$6/CHI!P$10*1000)</f>
        <v>3.4278900219139219</v>
      </c>
      <c r="Q218" s="273">
        <f>IF(Q$6=0,0,Q$6/CHI!Q$10*1000)</f>
        <v>2.9340909292647441</v>
      </c>
      <c r="R218" s="273">
        <f>IF(R$6=0,0,R$6/CHI!R$10*1000)</f>
        <v>3.2110803683398688</v>
      </c>
      <c r="S218" s="273">
        <f>IF(S$6=0,0,S$6/CHI!S$10*1000)</f>
        <v>2.5342270942771532</v>
      </c>
      <c r="T218" s="273">
        <f>IF(T$6=0,0,T$6/CHI!T$10*1000)</f>
        <v>2.5296027993126167</v>
      </c>
      <c r="U218" s="273">
        <f>IF(U$6=0,0,U$6/CHI!U$10*1000)</f>
        <v>2.8525437214700582</v>
      </c>
      <c r="V218" s="273">
        <f>IF(V$6=0,0,V$6/CHI!V$10*1000)</f>
        <v>2.5791977855216106</v>
      </c>
      <c r="W218" s="273">
        <f>IF(W$6=0,0,W$6/CHI!W$10*1000)</f>
        <v>2.1828432703660279</v>
      </c>
      <c r="X218" s="273">
        <f>IF(X$6=0,0,X$6/CHI!X$10*1000)</f>
        <v>2.669020798379389</v>
      </c>
      <c r="Y218" s="273">
        <f>IF(Y$6=0,0,Y$6/CHI!Y$10*1000)</f>
        <v>2.8966028871980978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43.583857843361891</v>
      </c>
      <c r="C219" s="274">
        <f>IF(C$7=0,0,C$7/CHI!C$10*1000)</f>
        <v>45.042107087824554</v>
      </c>
      <c r="D219" s="274">
        <f>IF(D$7=0,0,D$7/CHI!D$10*1000)</f>
        <v>46.826361935796442</v>
      </c>
      <c r="E219" s="274">
        <f>IF(E$7=0,0,E$7/CHI!E$10*1000)</f>
        <v>33.148363652860091</v>
      </c>
      <c r="F219" s="274">
        <f>IF(F$7=0,0,F$7/CHI!F$10*1000)</f>
        <v>27.039609363101352</v>
      </c>
      <c r="G219" s="274">
        <f>IF(G$7=0,0,G$7/CHI!G$10*1000)</f>
        <v>20.36732012007964</v>
      </c>
      <c r="H219" s="274">
        <f>IF(H$7=0,0,H$7/CHI!H$10*1000)</f>
        <v>19.314297517532818</v>
      </c>
      <c r="I219" s="274">
        <f>IF(I$7=0,0,I$7/CHI!I$10*1000)</f>
        <v>18.326182823713726</v>
      </c>
      <c r="J219" s="274">
        <f>IF(J$7=0,0,J$7/CHI!J$10*1000)</f>
        <v>20.089883547778449</v>
      </c>
      <c r="K219" s="274">
        <f>IF(K$7=0,0,K$7/CHI!K$10*1000)</f>
        <v>17.775720973476492</v>
      </c>
      <c r="L219" s="274">
        <f>IF(L$7=0,0,L$7/CHI!L$10*1000)</f>
        <v>21.702846608577925</v>
      </c>
      <c r="M219" s="274">
        <f>IF(M$7=0,0,M$7/CHI!M$10*1000)</f>
        <v>19.690931701189999</v>
      </c>
      <c r="N219" s="274">
        <f>IF(N$7=0,0,N$7/CHI!N$10*1000)</f>
        <v>22.924405702282904</v>
      </c>
      <c r="O219" s="274">
        <f>IF(O$7=0,0,O$7/CHI!O$10*1000)</f>
        <v>26.521997012787615</v>
      </c>
      <c r="P219" s="274">
        <f>IF(P$7=0,0,P$7/CHI!P$10*1000)</f>
        <v>27.122492171867858</v>
      </c>
      <c r="Q219" s="274">
        <f>IF(Q$7=0,0,Q$7/CHI!Q$10*1000)</f>
        <v>23.215405906196207</v>
      </c>
      <c r="R219" s="274">
        <f>IF(R$7=0,0,R$7/CHI!R$10*1000)</f>
        <v>25.407029279460264</v>
      </c>
      <c r="S219" s="274">
        <f>IF(S$7=0,0,S$7/CHI!S$10*1000)</f>
        <v>20.051563523584228</v>
      </c>
      <c r="T219" s="274">
        <f>IF(T$7=0,0,T$7/CHI!T$10*1000)</f>
        <v>20.014974717299825</v>
      </c>
      <c r="U219" s="274">
        <f>IF(U$7=0,0,U$7/CHI!U$10*1000)</f>
        <v>22.570179982695279</v>
      </c>
      <c r="V219" s="274">
        <f>IF(V$7=0,0,V$7/CHI!V$10*1000)</f>
        <v>20.407385097043065</v>
      </c>
      <c r="W219" s="274">
        <f>IF(W$7=0,0,W$7/CHI!W$10*1000)</f>
        <v>17.271309503640701</v>
      </c>
      <c r="X219" s="274">
        <f>IF(X$7=0,0,X$7/CHI!X$10*1000)</f>
        <v>21.11809166799905</v>
      </c>
      <c r="Y219" s="274">
        <f>IF(Y$7=0,0,Y$7/CHI!Y$10*1000)</f>
        <v>22.918789293355303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48.100521831067276</v>
      </c>
      <c r="C220" s="274">
        <f>IF(C$8=0,0,C$8/CHI!C$10*1000)</f>
        <v>49.709891746656282</v>
      </c>
      <c r="D220" s="274">
        <f>IF(D$8=0,0,D$8/CHI!D$10*1000)</f>
        <v>51.679051741063084</v>
      </c>
      <c r="E220" s="274">
        <f>IF(E$8=0,0,E$8/CHI!E$10*1000)</f>
        <v>36.583580904630729</v>
      </c>
      <c r="F220" s="274">
        <f>IF(F$8=0,0,F$8/CHI!F$10*1000)</f>
        <v>29.841766764836358</v>
      </c>
      <c r="G220" s="274">
        <f>IF(G$8=0,0,G$8/CHI!G$10*1000)</f>
        <v>22.478017655002944</v>
      </c>
      <c r="H220" s="274">
        <f>IF(H$8=0,0,H$8/CHI!H$10*1000)</f>
        <v>21.315868657902964</v>
      </c>
      <c r="I220" s="274">
        <f>IF(I$8=0,0,I$8/CHI!I$10*1000)</f>
        <v>20.225354078572717</v>
      </c>
      <c r="J220" s="274">
        <f>IF(J$8=0,0,J$8/CHI!J$10*1000)</f>
        <v>22.171829892766052</v>
      </c>
      <c r="K220" s="274">
        <f>IF(K$8=0,0,K$8/CHI!K$10*1000)</f>
        <v>19.6178469978626</v>
      </c>
      <c r="L220" s="274">
        <f>IF(L$8=0,0,L$8/CHI!L$10*1000)</f>
        <v>23.951946861702684</v>
      </c>
      <c r="M220" s="274">
        <f>IF(M$8=0,0,M$8/CHI!M$10*1000)</f>
        <v>21.731534036549291</v>
      </c>
      <c r="N220" s="274">
        <f>IF(N$8=0,0,N$8/CHI!N$10*1000)</f>
        <v>25.300098052583177</v>
      </c>
      <c r="O220" s="274">
        <f>IF(O$8=0,0,O$8/CHI!O$10*1000)</f>
        <v>29.270513429581435</v>
      </c>
      <c r="P220" s="274">
        <f>IF(P$8=0,0,P$8/CHI!P$10*1000)</f>
        <v>29.933238849910147</v>
      </c>
      <c r="Q220" s="274">
        <f>IF(Q$8=0,0,Q$8/CHI!Q$10*1000)</f>
        <v>25.62125506698705</v>
      </c>
      <c r="R220" s="274">
        <f>IF(R$8=0,0,R$8/CHI!R$10*1000)</f>
        <v>28.039999830014523</v>
      </c>
      <c r="S220" s="274">
        <f>IF(S$8=0,0,S$8/CHI!S$10*1000)</f>
        <v>22.129538703974411</v>
      </c>
      <c r="T220" s="274">
        <f>IF(T$8=0,0,T$8/CHI!T$10*1000)</f>
        <v>22.089158141937425</v>
      </c>
      <c r="U220" s="274">
        <f>IF(U$8=0,0,U$8/CHI!U$10*1000)</f>
        <v>24.909163362510874</v>
      </c>
      <c r="V220" s="274">
        <f>IF(V$8=0,0,V$8/CHI!V$10*1000)</f>
        <v>22.522234628773745</v>
      </c>
      <c r="W220" s="274">
        <f>IF(W$8=0,0,W$8/CHI!W$10*1000)</f>
        <v>19.061162571167849</v>
      </c>
      <c r="X220" s="274">
        <f>IF(X$8=0,0,X$8/CHI!X$10*1000)</f>
        <v>23.30659284356538</v>
      </c>
      <c r="Y220" s="274">
        <f>IF(Y$8=0,0,Y$8/CHI!Y$10*1000)</f>
        <v>25.293899606332616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78.26104726000618</v>
      </c>
      <c r="C221" s="274">
        <f>IF(C$9=0,0,C$9/CHI!C$10*1000)</f>
        <v>80.879542241517839</v>
      </c>
      <c r="D221" s="274">
        <f>IF(D$9=0,0,D$9/CHI!D$10*1000)</f>
        <v>84.083426888050866</v>
      </c>
      <c r="E221" s="274">
        <f>IF(E$9=0,0,E$9/CHI!E$10*1000)</f>
        <v>59.52262564162784</v>
      </c>
      <c r="F221" s="274">
        <f>IF(F$9=0,0,F$9/CHI!F$10*1000)</f>
        <v>48.553484041341797</v>
      </c>
      <c r="G221" s="274">
        <f>IF(G$9=0,0,G$9/CHI!G$10*1000)</f>
        <v>36.572434872696782</v>
      </c>
      <c r="H221" s="274">
        <f>IF(H$9=0,0,H$9/CHI!H$10*1000)</f>
        <v>34.681582255657887</v>
      </c>
      <c r="I221" s="274">
        <f>IF(I$9=0,0,I$9/CHI!I$10*1000)</f>
        <v>32.907281067607826</v>
      </c>
      <c r="J221" s="274">
        <f>IF(J$9=0,0,J$9/CHI!J$10*1000)</f>
        <v>36.074257846363999</v>
      </c>
      <c r="K221" s="274">
        <f>IF(K$9=0,0,K$9/CHI!K$10*1000)</f>
        <v>31.918848124588589</v>
      </c>
      <c r="L221" s="274">
        <f>IF(L$9=0,0,L$9/CHI!L$10*1000)</f>
        <v>38.970563602122105</v>
      </c>
      <c r="M221" s="274">
        <f>IF(M$9=0,0,M$9/CHI!M$10*1000)</f>
        <v>35.357882773910852</v>
      </c>
      <c r="N221" s="274">
        <f>IF(N$9=0,0,N$9/CHI!N$10*1000)</f>
        <v>41.164047582060682</v>
      </c>
      <c r="O221" s="274">
        <f>IF(O$9=0,0,O$9/CHI!O$10*1000)</f>
        <v>47.624037071414236</v>
      </c>
      <c r="P221" s="274">
        <f>IF(P$9=0,0,P$9/CHI!P$10*1000)</f>
        <v>48.702311972940436</v>
      </c>
      <c r="Q221" s="274">
        <f>IF(Q$9=0,0,Q$9/CHI!Q$10*1000)</f>
        <v>41.686580047933241</v>
      </c>
      <c r="R221" s="274">
        <f>IF(R$9=0,0,R$9/CHI!R$10*1000)</f>
        <v>45.62195311673274</v>
      </c>
      <c r="S221" s="274">
        <f>IF(S$9=0,0,S$9/CHI!S$10*1000)</f>
        <v>36.005448764908941</v>
      </c>
      <c r="T221" s="274">
        <f>IF(T$9=0,0,T$9/CHI!T$10*1000)</f>
        <v>35.939748332696126</v>
      </c>
      <c r="U221" s="274">
        <f>IF(U$9=0,0,U$9/CHI!U$10*1000)</f>
        <v>40.527984664432125</v>
      </c>
      <c r="V221" s="274">
        <f>IF(V$9=0,0,V$9/CHI!V$10*1000)</f>
        <v>36.644377266297511</v>
      </c>
      <c r="W221" s="274">
        <f>IF(W$9=0,0,W$9/CHI!W$10*1000)</f>
        <v>31.013105222682526</v>
      </c>
      <c r="X221" s="274">
        <f>IF(X$9=0,0,X$9/CHI!X$10*1000)</f>
        <v>37.920552513047845</v>
      </c>
      <c r="Y221" s="274">
        <f>IF(Y$9=0,0,Y$9/CHI!Y$10*1000)</f>
        <v>41.15396251694105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17.935729790319403</v>
      </c>
      <c r="C222" s="275">
        <f>IF(C$10=0,0,C$10/CHI!C$10*1000)</f>
        <v>17.225339975364943</v>
      </c>
      <c r="D222" s="275">
        <f>IF(D$10=0,0,D$10/CHI!D$10*1000)</f>
        <v>17.163054344925211</v>
      </c>
      <c r="E222" s="275">
        <f>IF(E$10=0,0,E$10/CHI!E$10*1000)</f>
        <v>14.358813877647266</v>
      </c>
      <c r="F222" s="275">
        <f>IF(F$10=0,0,F$10/CHI!F$10*1000)</f>
        <v>9.8403254221876004</v>
      </c>
      <c r="G222" s="275">
        <f>IF(G$10=0,0,G$10/CHI!G$10*1000)</f>
        <v>8.5604219953332326</v>
      </c>
      <c r="H222" s="275">
        <f>IF(H$10=0,0,H$10/CHI!H$10*1000)</f>
        <v>7.7324419148721759</v>
      </c>
      <c r="I222" s="275">
        <f>IF(I$10=0,0,I$10/CHI!I$10*1000)</f>
        <v>7.6025344295664983</v>
      </c>
      <c r="J222" s="275">
        <f>IF(J$10=0,0,J$10/CHI!J$10*1000)</f>
        <v>7.7462668006841389</v>
      </c>
      <c r="K222" s="275">
        <f>IF(K$10=0,0,K$10/CHI!K$10*1000)</f>
        <v>6.3425834069361153</v>
      </c>
      <c r="L222" s="275">
        <f>IF(L$10=0,0,L$10/CHI!L$10*1000)</f>
        <v>7.6524334161608234</v>
      </c>
      <c r="M222" s="275">
        <f>IF(M$10=0,0,M$10/CHI!M$10*1000)</f>
        <v>9.5725581789065526</v>
      </c>
      <c r="N222" s="275">
        <f>IF(N$10=0,0,N$10/CHI!N$10*1000)</f>
        <v>8.837597940088596</v>
      </c>
      <c r="O222" s="275">
        <f>IF(O$10=0,0,O$10/CHI!O$10*1000)</f>
        <v>12.74460288130455</v>
      </c>
      <c r="P222" s="275">
        <f>IF(P$10=0,0,P$10/CHI!P$10*1000)</f>
        <v>12.528484915611397</v>
      </c>
      <c r="Q222" s="275">
        <f>IF(Q$10=0,0,Q$10/CHI!Q$10*1000)</f>
        <v>10.857972793135767</v>
      </c>
      <c r="R222" s="275">
        <f>IF(R$10=0,0,R$10/CHI!R$10*1000)</f>
        <v>11.954664780679343</v>
      </c>
      <c r="S222" s="275">
        <f>IF(S$10=0,0,S$10/CHI!S$10*1000)</f>
        <v>10.268347079612267</v>
      </c>
      <c r="T222" s="275">
        <f>IF(T$10=0,0,T$10/CHI!T$10*1000)</f>
        <v>10.892404941251195</v>
      </c>
      <c r="U222" s="275">
        <f>IF(U$10=0,0,U$10/CHI!U$10*1000)</f>
        <v>11.946294711140444</v>
      </c>
      <c r="V222" s="275">
        <f>IF(V$10=0,0,V$10/CHI!V$10*1000)</f>
        <v>10.482000823019584</v>
      </c>
      <c r="W222" s="275">
        <f>IF(W$10=0,0,W$10/CHI!W$10*1000)</f>
        <v>8.5540416112520941</v>
      </c>
      <c r="X222" s="275">
        <f>IF(X$10=0,0,X$10/CHI!X$10*1000)</f>
        <v>10.495219138856481</v>
      </c>
      <c r="Y222" s="275">
        <f>IF(Y$10=0,0,Y$10/CHI!Y$10*1000)</f>
        <v>11.876842219860162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1721.8588541198635</v>
      </c>
      <c r="C223" s="321">
        <f>IF(C$16=0,0,C$16/CHI!C$10*1000)</f>
        <v>1536.4226998182232</v>
      </c>
      <c r="D223" s="321">
        <f>IF(D$16=0,0,D$16/CHI!D$10*1000)</f>
        <v>1590.2477009965755</v>
      </c>
      <c r="E223" s="321">
        <f>IF(E$16=0,0,E$16/CHI!E$10*1000)</f>
        <v>1500.6305132050234</v>
      </c>
      <c r="F223" s="321">
        <f>IF(F$16=0,0,F$16/CHI!F$10*1000)</f>
        <v>1851.0804710725495</v>
      </c>
      <c r="G223" s="321">
        <f>IF(G$16=0,0,G$16/CHI!G$10*1000)</f>
        <v>2247.9548512346896</v>
      </c>
      <c r="H223" s="321">
        <f>IF(H$16=0,0,H$16/CHI!H$10*1000)</f>
        <v>2109.8193460827865</v>
      </c>
      <c r="I223" s="321">
        <f>IF(I$16=0,0,I$16/CHI!I$10*1000)</f>
        <v>2241.4886599959641</v>
      </c>
      <c r="J223" s="321">
        <f>IF(J$16=0,0,J$16/CHI!J$10*1000)</f>
        <v>1911.4842187806526</v>
      </c>
      <c r="K223" s="321">
        <f>IF(K$16=0,0,K$16/CHI!K$10*1000)</f>
        <v>2600.3387772028868</v>
      </c>
      <c r="L223" s="321">
        <f>IF(L$16=0,0,L$16/CHI!L$10*1000)</f>
        <v>2536.7625161483852</v>
      </c>
      <c r="M223" s="321">
        <f>IF(M$16=0,0,M$16/CHI!M$10*1000)</f>
        <v>1381.5955864075472</v>
      </c>
      <c r="N223" s="321">
        <f>IF(N$16=0,0,N$16/CHI!N$10*1000)</f>
        <v>1699.7067821594308</v>
      </c>
      <c r="O223" s="321">
        <f>IF(O$16=0,0,O$16/CHI!O$10*1000)</f>
        <v>1551.7904406755481</v>
      </c>
      <c r="P223" s="321">
        <f>IF(P$16=0,0,P$16/CHI!P$10*1000)</f>
        <v>1529.0603332843914</v>
      </c>
      <c r="Q223" s="321">
        <f>IF(Q$16=0,0,Q$16/CHI!Q$10*1000)</f>
        <v>1227.7542278368035</v>
      </c>
      <c r="R223" s="321">
        <f>IF(R$16=0,0,R$16/CHI!R$10*1000)</f>
        <v>1184.11233553901</v>
      </c>
      <c r="S223" s="321">
        <f>IF(S$16=0,0,S$16/CHI!S$10*1000)</f>
        <v>1263.6386989965108</v>
      </c>
      <c r="T223" s="321">
        <f>IF(T$16=0,0,T$16/CHI!T$10*1000)</f>
        <v>1281.306991884873</v>
      </c>
      <c r="U223" s="321">
        <f>IF(U$16=0,0,U$16/CHI!U$10*1000)</f>
        <v>1412.7430234305714</v>
      </c>
      <c r="V223" s="321">
        <f>IF(V$16=0,0,V$16/CHI!V$10*1000)</f>
        <v>1424.7031477839716</v>
      </c>
      <c r="W223" s="321">
        <f>IF(W$16=0,0,W$16/CHI!W$10*1000)</f>
        <v>1136.0367960759463</v>
      </c>
      <c r="X223" s="321">
        <f>IF(X$16=0,0,X$16/CHI!X$10*1000)</f>
        <v>1299.6174763836052</v>
      </c>
      <c r="Y223" s="321">
        <f>IF(Y$16=0,0,Y$16/CHI!Y$10*1000)</f>
        <v>1557.1586810993058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368.00756354747341</v>
      </c>
      <c r="C224" s="276">
        <f>IF(C$25=0,0,C$25/CHI!C$10*1000)</f>
        <v>324.2045903240334</v>
      </c>
      <c r="D224" s="276">
        <f>IF(D$25=0,0,D$25/CHI!D$10*1000)</f>
        <v>320.68091427503055</v>
      </c>
      <c r="E224" s="276">
        <f>IF(E$25=0,0,E$25/CHI!E$10*1000)</f>
        <v>316.84389543734278</v>
      </c>
      <c r="F224" s="276">
        <f>IF(F$25=0,0,F$25/CHI!F$10*1000)</f>
        <v>179.86154720864474</v>
      </c>
      <c r="G224" s="276">
        <f>IF(G$25=0,0,G$25/CHI!G$10*1000)</f>
        <v>165.44499954923586</v>
      </c>
      <c r="H224" s="276">
        <f>IF(H$25=0,0,H$25/CHI!H$10*1000)</f>
        <v>151.55143299703192</v>
      </c>
      <c r="I224" s="276">
        <f>IF(I$25=0,0,I$25/CHI!I$10*1000)</f>
        <v>146.55660067056562</v>
      </c>
      <c r="J224" s="276">
        <f>IF(J$25=0,0,J$25/CHI!J$10*1000)</f>
        <v>150.25800191879188</v>
      </c>
      <c r="K224" s="276">
        <f>IF(K$25=0,0,K$25/CHI!K$10*1000)</f>
        <v>124.30075160369596</v>
      </c>
      <c r="L224" s="276">
        <f>IF(L$25=0,0,L$25/CHI!L$10*1000)</f>
        <v>132.93696128540287</v>
      </c>
      <c r="M224" s="276">
        <f>IF(M$25=0,0,M$25/CHI!M$10*1000)</f>
        <v>273.29815234873354</v>
      </c>
      <c r="N224" s="276">
        <f>IF(N$25=0,0,N$25/CHI!N$10*1000)</f>
        <v>263.07782543363243</v>
      </c>
      <c r="O224" s="276">
        <f>IF(O$25=0,0,O$25/CHI!O$10*1000)</f>
        <v>328.50261516596521</v>
      </c>
      <c r="P224" s="276">
        <f>IF(P$25=0,0,P$25/CHI!P$10*1000)</f>
        <v>296.54562754663004</v>
      </c>
      <c r="Q224" s="276">
        <f>IF(Q$25=0,0,Q$25/CHI!Q$10*1000)</f>
        <v>269.87983050413192</v>
      </c>
      <c r="R224" s="276">
        <f>IF(R$25=0,0,R$25/CHI!R$10*1000)</f>
        <v>300.42627320133073</v>
      </c>
      <c r="S224" s="276">
        <f>IF(S$25=0,0,S$25/CHI!S$10*1000)</f>
        <v>263.66918305288385</v>
      </c>
      <c r="T224" s="276">
        <f>IF(T$25=0,0,T$25/CHI!T$10*1000)</f>
        <v>289.52459044240925</v>
      </c>
      <c r="U224" s="276">
        <f>IF(U$25=0,0,U$25/CHI!U$10*1000)</f>
        <v>310.98700984851075</v>
      </c>
      <c r="V224" s="276">
        <f>IF(V$25=0,0,V$25/CHI!V$10*1000)</f>
        <v>285.05722550441874</v>
      </c>
      <c r="W224" s="276">
        <f>IF(W$25=0,0,W$25/CHI!W$10*1000)</f>
        <v>237.14501528630109</v>
      </c>
      <c r="X224" s="276">
        <f>IF(X$25=0,0,X$25/CHI!X$10*1000)</f>
        <v>271.60693180316434</v>
      </c>
      <c r="Y224" s="276">
        <f>IF(Y$25=0,0,Y$25/CHI!Y$10*1000)</f>
        <v>279.54134879224898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153.02225462359206</v>
      </c>
      <c r="C225" s="276">
        <f>IF(C$36=0,0,C$36/CHI!C$10*1000)</f>
        <v>141.3712368208534</v>
      </c>
      <c r="D225" s="276">
        <f>IF(D$36=0,0,D$36/CHI!D$10*1000)</f>
        <v>136.35332073624841</v>
      </c>
      <c r="E225" s="276">
        <f>IF(E$36=0,0,E$36/CHI!E$10*1000)</f>
        <v>124.3651518777844</v>
      </c>
      <c r="F225" s="276">
        <f>IF(F$36=0,0,F$36/CHI!F$10*1000)</f>
        <v>77.653125143448321</v>
      </c>
      <c r="G225" s="276">
        <f>IF(G$36=0,0,G$36/CHI!G$10*1000)</f>
        <v>73.319831172908877</v>
      </c>
      <c r="H225" s="276">
        <f>IF(H$36=0,0,H$36/CHI!H$10*1000)</f>
        <v>65.5001306966588</v>
      </c>
      <c r="I225" s="276">
        <f>IF(I$36=0,0,I$36/CHI!I$10*1000)</f>
        <v>65.336323071685541</v>
      </c>
      <c r="J225" s="276">
        <f>IF(J$36=0,0,J$36/CHI!J$10*1000)</f>
        <v>63.955042826022449</v>
      </c>
      <c r="K225" s="276">
        <f>IF(K$36=0,0,K$36/CHI!K$10*1000)</f>
        <v>49.045851134143113</v>
      </c>
      <c r="L225" s="276">
        <f>IF(L$36=0,0,L$36/CHI!L$10*1000)</f>
        <v>58.456602394701981</v>
      </c>
      <c r="M225" s="276">
        <f>IF(M$36=0,0,M$36/CHI!M$10*1000)</f>
        <v>91.094497016364542</v>
      </c>
      <c r="N225" s="276">
        <f>IF(N$36=0,0,N$36/CHI!N$10*1000)</f>
        <v>79.0292818387084</v>
      </c>
      <c r="O225" s="276">
        <f>IF(O$36=0,0,O$36/CHI!O$10*1000)</f>
        <v>118.65192537846305</v>
      </c>
      <c r="P225" s="276">
        <f>IF(P$36=0,0,P$36/CHI!P$10*1000)</f>
        <v>119.0860660313094</v>
      </c>
      <c r="Q225" s="276">
        <f>IF(Q$36=0,0,Q$36/CHI!Q$10*1000)</f>
        <v>103.18328508199313</v>
      </c>
      <c r="R225" s="276">
        <f>IF(R$36=0,0,R$36/CHI!R$10*1000)</f>
        <v>111.81157359052186</v>
      </c>
      <c r="S225" s="276">
        <f>IF(S$36=0,0,S$36/CHI!S$10*1000)</f>
        <v>97.782011973495088</v>
      </c>
      <c r="T225" s="276">
        <f>IF(T$36=0,0,T$36/CHI!T$10*1000)</f>
        <v>106.04733486859014</v>
      </c>
      <c r="U225" s="276">
        <f>IF(U$36=0,0,U$36/CHI!U$10*1000)</f>
        <v>115.37039064279419</v>
      </c>
      <c r="V225" s="276">
        <f>IF(V$36=0,0,V$36/CHI!V$10*1000)</f>
        <v>100.77429061970311</v>
      </c>
      <c r="W225" s="276">
        <f>IF(W$36=0,0,W$36/CHI!W$10*1000)</f>
        <v>82.430288595486417</v>
      </c>
      <c r="X225" s="276">
        <f>IF(X$36=0,0,X$36/CHI!X$10*1000)</f>
        <v>94.448740426433375</v>
      </c>
      <c r="Y225" s="276">
        <f>IF(Y$36=0,0,Y$36/CHI!Y$10*1000)</f>
        <v>99.807997264724534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26.388538929363559</v>
      </c>
      <c r="C226" s="276">
        <f>IF(C$44=0,0,C$44/CHI!C$10*1000)</f>
        <v>24.61338765929117</v>
      </c>
      <c r="D226" s="276">
        <f>IF(D$44=0,0,D$44/CHI!D$10*1000)</f>
        <v>24.465660194133594</v>
      </c>
      <c r="E226" s="276">
        <f>IF(E$44=0,0,E$44/CHI!E$10*1000)</f>
        <v>21.681040279970613</v>
      </c>
      <c r="F226" s="276">
        <f>IF(F$44=0,0,F$44/CHI!F$10*1000)</f>
        <v>13.927355042157393</v>
      </c>
      <c r="G226" s="276">
        <f>IF(G$44=0,0,G$44/CHI!G$10*1000)</f>
        <v>12.34008321802278</v>
      </c>
      <c r="H226" s="276">
        <f>IF(H$44=0,0,H$44/CHI!H$10*1000)</f>
        <v>11.199190522659523</v>
      </c>
      <c r="I226" s="276">
        <f>IF(I$44=0,0,I$44/CHI!I$10*1000)</f>
        <v>10.949882126932275</v>
      </c>
      <c r="J226" s="276">
        <f>IF(J$44=0,0,J$44/CHI!J$10*1000)</f>
        <v>11.180141915896536</v>
      </c>
      <c r="K226" s="276">
        <f>IF(K$44=0,0,K$44/CHI!K$10*1000)</f>
        <v>9.1859494230267931</v>
      </c>
      <c r="L226" s="276">
        <f>IF(L$44=0,0,L$44/CHI!L$10*1000)</f>
        <v>10.657567075092476</v>
      </c>
      <c r="M226" s="276">
        <f>IF(M$44=0,0,M$44/CHI!M$10*1000)</f>
        <v>15.853314152588529</v>
      </c>
      <c r="N226" s="276">
        <f>IF(N$44=0,0,N$44/CHI!N$10*1000)</f>
        <v>15.014723018482826</v>
      </c>
      <c r="O226" s="276">
        <f>IF(O$44=0,0,O$44/CHI!O$10*1000)</f>
        <v>20.377279776915547</v>
      </c>
      <c r="P226" s="276">
        <f>IF(P$44=0,0,P$44/CHI!P$10*1000)</f>
        <v>19.411164960403134</v>
      </c>
      <c r="Q226" s="276">
        <f>IF(Q$44=0,0,Q$44/CHI!Q$10*1000)</f>
        <v>17.130865508015095</v>
      </c>
      <c r="R226" s="276">
        <f>IF(R$44=0,0,R$44/CHI!R$10*1000)</f>
        <v>18.944367283046983</v>
      </c>
      <c r="S226" s="276">
        <f>IF(S$44=0,0,S$44/CHI!S$10*1000)</f>
        <v>16.326915605007208</v>
      </c>
      <c r="T226" s="276">
        <f>IF(T$44=0,0,T$44/CHI!T$10*1000)</f>
        <v>17.610131266930015</v>
      </c>
      <c r="U226" s="276">
        <f>IF(U$44=0,0,U$44/CHI!U$10*1000)</f>
        <v>19.157291381425736</v>
      </c>
      <c r="V226" s="276">
        <f>IF(V$44=0,0,V$44/CHI!V$10*1000)</f>
        <v>17.010024870175901</v>
      </c>
      <c r="W226" s="276">
        <f>IF(W$44=0,0,W$44/CHI!W$10*1000)</f>
        <v>13.976353322632672</v>
      </c>
      <c r="X226" s="276">
        <f>IF(X$44=0,0,X$44/CHI!X$10*1000)</f>
        <v>16.212742339927566</v>
      </c>
      <c r="Y226" s="276">
        <f>IF(Y$44=0,0,Y$44/CHI!Y$10*1000)</f>
        <v>17.163753032587778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38.989888523821953</v>
      </c>
      <c r="C227" s="277">
        <f>IF(C$58=0,0,C$58/CHI!C$10*1000)</f>
        <v>39.218492407173066</v>
      </c>
      <c r="D227" s="277">
        <f>IF(D$58=0,0,D$58/CHI!D$10*1000)</f>
        <v>40.273768520801433</v>
      </c>
      <c r="E227" s="277">
        <f>IF(E$58=0,0,E$58/CHI!E$10*1000)</f>
        <v>42.431125039080676</v>
      </c>
      <c r="F227" s="277">
        <f>IF(F$58=0,0,F$58/CHI!F$10*1000)</f>
        <v>44.744878674211435</v>
      </c>
      <c r="G227" s="277">
        <f>IF(G$58=0,0,G$58/CHI!G$10*1000)</f>
        <v>47.861869482388379</v>
      </c>
      <c r="H227" s="277">
        <f>IF(H$58=0,0,H$58/CHI!H$10*1000)</f>
        <v>54.579973100417476</v>
      </c>
      <c r="I227" s="277">
        <f>IF(I$58=0,0,I$58/CHI!I$10*1000)</f>
        <v>70.596567079668446</v>
      </c>
      <c r="J227" s="277">
        <f>IF(J$58=0,0,J$58/CHI!J$10*1000)</f>
        <v>76.114858691152605</v>
      </c>
      <c r="K227" s="277">
        <f>IF(K$58=0,0,K$58/CHI!K$10*1000)</f>
        <v>56.182163846168194</v>
      </c>
      <c r="L227" s="277">
        <f>IF(L$58=0,0,L$58/CHI!L$10*1000)</f>
        <v>55.311449643376385</v>
      </c>
      <c r="M227" s="277">
        <f>IF(M$58=0,0,M$58/CHI!M$10*1000)</f>
        <v>56.17061697490329</v>
      </c>
      <c r="N227" s="277">
        <f>IF(N$58=0,0,N$58/CHI!N$10*1000)</f>
        <v>68.57777081431054</v>
      </c>
      <c r="O227" s="277">
        <f>IF(O$58=0,0,O$58/CHI!O$10*1000)</f>
        <v>68.319591034627493</v>
      </c>
      <c r="P227" s="277">
        <f>IF(P$58=0,0,P$58/CHI!P$10*1000)</f>
        <v>57.795941297548254</v>
      </c>
      <c r="Q227" s="277">
        <f>IF(Q$58=0,0,Q$58/CHI!Q$10*1000)</f>
        <v>48.042373383452038</v>
      </c>
      <c r="R227" s="277">
        <f>IF(R$58=0,0,R$58/CHI!R$10*1000)</f>
        <v>53.169270541963733</v>
      </c>
      <c r="S227" s="277">
        <f>IF(S$58=0,0,S$58/CHI!S$10*1000)</f>
        <v>57.878903865227159</v>
      </c>
      <c r="T227" s="277">
        <f>IF(T$58=0,0,T$58/CHI!T$10*1000)</f>
        <v>70.517601465848358</v>
      </c>
      <c r="U227" s="277">
        <f>IF(U$58=0,0,U$58/CHI!U$10*1000)</f>
        <v>80.765495346148612</v>
      </c>
      <c r="V227" s="277">
        <f>IF(V$58=0,0,V$58/CHI!V$10*1000)</f>
        <v>77.488868311595439</v>
      </c>
      <c r="W227" s="277">
        <f>IF(W$58=0,0,W$58/CHI!W$10*1000)</f>
        <v>58.585663663512975</v>
      </c>
      <c r="X227" s="277">
        <f>IF(X$58=0,0,X$58/CHI!X$10*1000)</f>
        <v>72.774327721707152</v>
      </c>
      <c r="Y227" s="277">
        <f>IF(Y$58=0,0,Y$58/CHI!Y$10*1000)</f>
        <v>70.487676422542435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613.22986873072739</v>
      </c>
      <c r="C229" s="320">
        <f t="shared" si="57"/>
        <v>490.72921911862107</v>
      </c>
      <c r="D229" s="320">
        <f t="shared" si="57"/>
        <v>450.82834139025272</v>
      </c>
      <c r="E229" s="320">
        <f t="shared" si="57"/>
        <v>227.92234159777198</v>
      </c>
      <c r="F229" s="320">
        <f t="shared" si="57"/>
        <v>184.51883310278868</v>
      </c>
      <c r="G229" s="320">
        <f t="shared" si="57"/>
        <v>243.57526715874405</v>
      </c>
      <c r="H229" s="320">
        <f t="shared" si="57"/>
        <v>235.8719877194647</v>
      </c>
      <c r="I229" s="320">
        <f t="shared" si="57"/>
        <v>256.52343268244886</v>
      </c>
      <c r="J229" s="320">
        <f t="shared" si="57"/>
        <v>256.45116890237642</v>
      </c>
      <c r="K229" s="320">
        <f t="shared" si="57"/>
        <v>238.89435874511679</v>
      </c>
      <c r="L229" s="320">
        <f t="shared" si="57"/>
        <v>218.5678197053532</v>
      </c>
      <c r="M229" s="320">
        <f t="shared" si="57"/>
        <v>360.32987962321943</v>
      </c>
      <c r="N229" s="320">
        <f t="shared" si="57"/>
        <v>348.03005253726758</v>
      </c>
      <c r="O229" s="320">
        <f t="shared" si="57"/>
        <v>512.72054081940416</v>
      </c>
      <c r="P229" s="320">
        <f t="shared" si="57"/>
        <v>413.22882314176775</v>
      </c>
      <c r="Q229" s="320">
        <f t="shared" si="57"/>
        <v>366.1216105684066</v>
      </c>
      <c r="R229" s="320">
        <f t="shared" si="57"/>
        <v>348.11941438780491</v>
      </c>
      <c r="S229" s="320">
        <f t="shared" si="57"/>
        <v>350.91888136027637</v>
      </c>
      <c r="T229" s="320">
        <f t="shared" si="57"/>
        <v>382.53801833020708</v>
      </c>
      <c r="U229" s="320">
        <f t="shared" si="57"/>
        <v>521.21083550009541</v>
      </c>
      <c r="V229" s="320">
        <f t="shared" si="57"/>
        <v>438.34506074295882</v>
      </c>
      <c r="W229" s="320">
        <f t="shared" si="57"/>
        <v>342.82311547307961</v>
      </c>
      <c r="X229" s="320">
        <f t="shared" si="57"/>
        <v>638.18878458443066</v>
      </c>
      <c r="Y229" s="320">
        <f t="shared" si="57"/>
        <v>811.20511682202152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4.8448884052461478</v>
      </c>
      <c r="C230" s="273">
        <f>IF(C$62=0,0,C$62/CHI!C$11*1000)</f>
        <v>4.2852634925259245</v>
      </c>
      <c r="D230" s="273">
        <f>IF(D$62=0,0,D$62/CHI!D$11*1000)</f>
        <v>4.0908036153636109</v>
      </c>
      <c r="E230" s="273">
        <f>IF(E$62=0,0,E$62/CHI!E$11*1000)</f>
        <v>1.667518218921245</v>
      </c>
      <c r="F230" s="273">
        <f>IF(F$62=0,0,F$62/CHI!F$11*1000)</f>
        <v>1.7012883405615842</v>
      </c>
      <c r="G230" s="273">
        <f>IF(G$62=0,0,G$62/CHI!G$11*1000)</f>
        <v>1.9494435382108353</v>
      </c>
      <c r="H230" s="273">
        <f>IF(H$62=0,0,H$62/CHI!H$11*1000)</f>
        <v>1.9457491421763093</v>
      </c>
      <c r="I230" s="273">
        <f>IF(I$62=0,0,I$62/CHI!I$11*1000)</f>
        <v>2.0736660605298138</v>
      </c>
      <c r="J230" s="273">
        <f>IF(J$62=0,0,J$62/CHI!J$11*1000)</f>
        <v>2.1932777578121199</v>
      </c>
      <c r="K230" s="273">
        <f>IF(K$62=0,0,K$62/CHI!K$11*1000)</f>
        <v>2.1696830481440732</v>
      </c>
      <c r="L230" s="273">
        <f>IF(L$62=0,0,L$62/CHI!L$11*1000)</f>
        <v>2.1170457571640648</v>
      </c>
      <c r="M230" s="273">
        <f>IF(M$62=0,0,M$62/CHI!M$11*1000)</f>
        <v>2.0600037607011226</v>
      </c>
      <c r="N230" s="273">
        <f>IF(N$62=0,0,N$62/CHI!N$11*1000)</f>
        <v>2.3520642868765891</v>
      </c>
      <c r="O230" s="273">
        <f>IF(O$62=0,0,O$62/CHI!O$11*1000)</f>
        <v>3.1470548472591187</v>
      </c>
      <c r="P230" s="273">
        <f>IF(P$62=0,0,P$62/CHI!P$11*1000)</f>
        <v>2.7288972229472188</v>
      </c>
      <c r="Q230" s="273">
        <f>IF(Q$62=0,0,Q$62/CHI!Q$11*1000)</f>
        <v>2.3328230016561671</v>
      </c>
      <c r="R230" s="273">
        <f>IF(R$62=0,0,R$62/CHI!R$11*1000)</f>
        <v>2.2009563088746034</v>
      </c>
      <c r="S230" s="273">
        <f>IF(S$62=0,0,S$62/CHI!S$11*1000)</f>
        <v>2.0444056004650841</v>
      </c>
      <c r="T230" s="273">
        <f>IF(T$62=0,0,T$62/CHI!T$11*1000)</f>
        <v>2.0721412019906471</v>
      </c>
      <c r="U230" s="273">
        <f>IF(U$62=0,0,U$62/CHI!U$11*1000)</f>
        <v>2.9263946033289607</v>
      </c>
      <c r="V230" s="273">
        <f>IF(V$62=0,0,V$62/CHI!V$11*1000)</f>
        <v>2.4617612385609964</v>
      </c>
      <c r="W230" s="273">
        <f>IF(W$62=0,0,W$62/CHI!W$11*1000)</f>
        <v>1.9598212764011675</v>
      </c>
      <c r="X230" s="273">
        <f>IF(X$62=0,0,X$62/CHI!X$11*1000)</f>
        <v>3.8348180365124049</v>
      </c>
      <c r="Y230" s="273">
        <f>IF(Y$62=0,0,Y$62/CHI!Y$11*1000)</f>
        <v>5.040933053287084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38.449377156701075</v>
      </c>
      <c r="C231" s="274">
        <f>IF(C$63=0,0,C$63/CHI!C$11*1000)</f>
        <v>34.008154256258919</v>
      </c>
      <c r="D231" s="274">
        <f>IF(D$63=0,0,D$63/CHI!D$11*1000)</f>
        <v>32.464906913190418</v>
      </c>
      <c r="E231" s="274">
        <f>IF(E$63=0,0,E$63/CHI!E$11*1000)</f>
        <v>13.233542561176069</v>
      </c>
      <c r="F231" s="274">
        <f>IF(F$63=0,0,F$63/CHI!F$11*1000)</f>
        <v>13.501544635727694</v>
      </c>
      <c r="G231" s="274">
        <f>IF(G$63=0,0,G$63/CHI!G$11*1000)</f>
        <v>15.470921841089162</v>
      </c>
      <c r="H231" s="274">
        <f>IF(H$63=0,0,H$63/CHI!H$11*1000)</f>
        <v>15.44160285278307</v>
      </c>
      <c r="I231" s="274">
        <f>IF(I$63=0,0,I$63/CHI!I$11*1000)</f>
        <v>16.456760566874298</v>
      </c>
      <c r="J231" s="274">
        <f>IF(J$63=0,0,J$63/CHI!J$11*1000)</f>
        <v>17.406007458955589</v>
      </c>
      <c r="K231" s="274">
        <f>IF(K$63=0,0,K$63/CHI!K$11*1000)</f>
        <v>17.218758173719785</v>
      </c>
      <c r="L231" s="274">
        <f>IF(L$63=0,0,L$63/CHI!L$11*1000)</f>
        <v>16.801024908448717</v>
      </c>
      <c r="M231" s="274">
        <f>IF(M$63=0,0,M$63/CHI!M$11*1000)</f>
        <v>16.348335588835088</v>
      </c>
      <c r="N231" s="274">
        <f>IF(N$63=0,0,N$63/CHI!N$11*1000)</f>
        <v>18.666148587653698</v>
      </c>
      <c r="O231" s="274">
        <f>IF(O$63=0,0,O$63/CHI!O$11*1000)</f>
        <v>24.975249919908645</v>
      </c>
      <c r="P231" s="274">
        <f>IF(P$63=0,0,P$63/CHI!P$11*1000)</f>
        <v>21.656721428992554</v>
      </c>
      <c r="Q231" s="274">
        <f>IF(Q$63=0,0,Q$63/CHI!Q$11*1000)</f>
        <v>18.513448386836142</v>
      </c>
      <c r="R231" s="274">
        <f>IF(R$63=0,0,R$63/CHI!R$11*1000)</f>
        <v>17.466944983439891</v>
      </c>
      <c r="S231" s="274">
        <f>IF(S$63=0,0,S$63/CHI!S$11*1000)</f>
        <v>16.224547485642304</v>
      </c>
      <c r="T231" s="274">
        <f>IF(T$63=0,0,T$63/CHI!T$11*1000)</f>
        <v>16.44465918162474</v>
      </c>
      <c r="U231" s="274">
        <f>IF(U$63=0,0,U$63/CHI!U$11*1000)</f>
        <v>23.224074612511803</v>
      </c>
      <c r="V231" s="274">
        <f>IF(V$63=0,0,V$63/CHI!V$11*1000)</f>
        <v>19.536711357208311</v>
      </c>
      <c r="W231" s="274">
        <f>IF(W$63=0,0,W$63/CHI!W$11*1000)</f>
        <v>15.553280305585776</v>
      </c>
      <c r="X231" s="274">
        <f>IF(X$63=0,0,X$63/CHI!X$11*1000)</f>
        <v>30.433387248615933</v>
      </c>
      <c r="Y231" s="274">
        <f>IF(Y$63=0,0,Y$63/CHI!Y$11*1000)</f>
        <v>40.005201353583814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43.039542766918139</v>
      </c>
      <c r="C232" s="274">
        <f>IF(C$64=0,0,C$64/CHI!C$11*1000)</f>
        <v>38.068117555477976</v>
      </c>
      <c r="D232" s="274">
        <f>IF(D$64=0,0,D$64/CHI!D$11*1000)</f>
        <v>36.340634175156062</v>
      </c>
      <c r="E232" s="274">
        <f>IF(E$64=0,0,E$64/CHI!E$11*1000)</f>
        <v>14.813390050462845</v>
      </c>
      <c r="F232" s="274">
        <f>IF(F$64=0,0,F$64/CHI!F$11*1000)</f>
        <v>15.113386763082605</v>
      </c>
      <c r="G232" s="274">
        <f>IF(G$64=0,0,G$64/CHI!G$11*1000)</f>
        <v>17.317872263820448</v>
      </c>
      <c r="H232" s="274">
        <f>IF(H$64=0,0,H$64/CHI!H$11*1000)</f>
        <v>17.285053114476622</v>
      </c>
      <c r="I232" s="274">
        <f>IF(I$64=0,0,I$64/CHI!I$11*1000)</f>
        <v>18.421402441352043</v>
      </c>
      <c r="J232" s="274">
        <f>IF(J$64=0,0,J$64/CHI!J$11*1000)</f>
        <v>19.483972376921887</v>
      </c>
      <c r="K232" s="274">
        <f>IF(K$64=0,0,K$64/CHI!K$11*1000)</f>
        <v>19.274368887452173</v>
      </c>
      <c r="L232" s="274">
        <f>IF(L$64=0,0,L$64/CHI!L$11*1000)</f>
        <v>18.80676576705509</v>
      </c>
      <c r="M232" s="274">
        <f>IF(M$64=0,0,M$64/CHI!M$11*1000)</f>
        <v>18.30003346675716</v>
      </c>
      <c r="N232" s="274">
        <f>IF(N$64=0,0,N$64/CHI!N$11*1000)</f>
        <v>20.894551741573622</v>
      </c>
      <c r="O232" s="274">
        <f>IF(O$64=0,0,O$64/CHI!O$11*1000)</f>
        <v>27.956846548164076</v>
      </c>
      <c r="P232" s="274">
        <f>IF(P$64=0,0,P$64/CHI!P$11*1000)</f>
        <v>24.242145310588182</v>
      </c>
      <c r="Q232" s="274">
        <f>IF(Q$64=0,0,Q$64/CHI!Q$11*1000)</f>
        <v>20.723621877175077</v>
      </c>
      <c r="R232" s="274">
        <f>IF(R$64=0,0,R$64/CHI!R$11*1000)</f>
        <v>19.552184748229319</v>
      </c>
      <c r="S232" s="274">
        <f>IF(S$64=0,0,S$64/CHI!S$11*1000)</f>
        <v>18.16146728557591</v>
      </c>
      <c r="T232" s="274">
        <f>IF(T$64=0,0,T$64/CHI!T$11*1000)</f>
        <v>18.407856367878221</v>
      </c>
      <c r="U232" s="274">
        <f>IF(U$64=0,0,U$64/CHI!U$11*1000)</f>
        <v>25.996612336101123</v>
      </c>
      <c r="V232" s="274">
        <f>IF(V$64=0,0,V$64/CHI!V$11*1000)</f>
        <v>21.869044082472396</v>
      </c>
      <c r="W232" s="274">
        <f>IF(W$64=0,0,W$64/CHI!W$11*1000)</f>
        <v>17.410062850952031</v>
      </c>
      <c r="X232" s="274">
        <f>IF(X$64=0,0,X$64/CHI!X$11*1000)</f>
        <v>34.066587520799509</v>
      </c>
      <c r="Y232" s="274">
        <f>IF(Y$64=0,0,Y$64/CHI!Y$11*1000)</f>
        <v>44.781104451692293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69.290008983398167</v>
      </c>
      <c r="C233" s="274">
        <f>IF(C$65=0,0,C$65/CHI!C$11*1000)</f>
        <v>61.286436561022093</v>
      </c>
      <c r="D233" s="274">
        <f>IF(D$65=0,0,D$65/CHI!D$11*1000)</f>
        <v>58.505335014720792</v>
      </c>
      <c r="E233" s="274">
        <f>IF(E$65=0,0,E$65/CHI!E$11*1000)</f>
        <v>23.84830004421184</v>
      </c>
      <c r="F233" s="274">
        <f>IF(F$65=0,0,F$65/CHI!F$11*1000)</f>
        <v>24.331269276133849</v>
      </c>
      <c r="G233" s="274">
        <f>IF(G$65=0,0,G$65/CHI!G$11*1000)</f>
        <v>27.880303729801529</v>
      </c>
      <c r="H233" s="274">
        <f>IF(H$65=0,0,H$65/CHI!H$11*1000)</f>
        <v>27.827467686324564</v>
      </c>
      <c r="I233" s="274">
        <f>IF(I$65=0,0,I$65/CHI!I$11*1000)</f>
        <v>29.656893605040356</v>
      </c>
      <c r="J233" s="274">
        <f>IF(J$65=0,0,J$65/CHI!J$11*1000)</f>
        <v>31.367540969020133</v>
      </c>
      <c r="K233" s="274">
        <f>IF(K$65=0,0,K$65/CHI!K$11*1000)</f>
        <v>31.030097150275136</v>
      </c>
      <c r="L233" s="274">
        <f>IF(L$65=0,0,L$65/CHI!L$11*1000)</f>
        <v>30.277295834786173</v>
      </c>
      <c r="M233" s="274">
        <f>IF(M$65=0,0,M$65/CHI!M$11*1000)</f>
        <v>29.461499862464411</v>
      </c>
      <c r="N233" s="274">
        <f>IF(N$65=0,0,N$65/CHI!N$11*1000)</f>
        <v>33.638453961238099</v>
      </c>
      <c r="O233" s="274">
        <f>IF(O$65=0,0,O$65/CHI!O$11*1000)</f>
        <v>45.008148877425477</v>
      </c>
      <c r="P233" s="274">
        <f>IF(P$65=0,0,P$65/CHI!P$11*1000)</f>
        <v>39.027795333332641</v>
      </c>
      <c r="Q233" s="274">
        <f>IF(Q$65=0,0,Q$65/CHI!Q$11*1000)</f>
        <v>33.363271394735307</v>
      </c>
      <c r="R233" s="274">
        <f>IF(R$65=0,0,R$65/CHI!R$11*1000)</f>
        <v>31.477357094304431</v>
      </c>
      <c r="S233" s="274">
        <f>IF(S$65=0,0,S$65/CHI!S$11*1000)</f>
        <v>29.23842007765257</v>
      </c>
      <c r="T233" s="274">
        <f>IF(T$65=0,0,T$65/CHI!T$11*1000)</f>
        <v>29.635085577065386</v>
      </c>
      <c r="U233" s="274">
        <f>IF(U$65=0,0,U$65/CHI!U$11*1000)</f>
        <v>41.852338256969553</v>
      </c>
      <c r="V233" s="274">
        <f>IF(V$65=0,0,V$65/CHI!V$11*1000)</f>
        <v>35.207303877251334</v>
      </c>
      <c r="W233" s="274">
        <f>IF(W$65=0,0,W$65/CHI!W$11*1000)</f>
        <v>28.028722746358611</v>
      </c>
      <c r="X233" s="274">
        <f>IF(X$65=0,0,X$65/CHI!X$11*1000)</f>
        <v>54.844313010784823</v>
      </c>
      <c r="Y233" s="274">
        <f>IF(Y$65=0,0,Y$65/CHI!Y$11*1000)</f>
        <v>72.09377540435321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15.775381617468147</v>
      </c>
      <c r="C234" s="275">
        <f>IF(C$66=0,0,C$66/CHI!C$11*1000)</f>
        <v>12.966696540630474</v>
      </c>
      <c r="D234" s="275">
        <f>IF(D$66=0,0,D$66/CHI!D$11*1000)</f>
        <v>11.863572913668122</v>
      </c>
      <c r="E234" s="275">
        <f>IF(E$66=0,0,E$66/CHI!E$11*1000)</f>
        <v>5.7151781404813944</v>
      </c>
      <c r="F234" s="275">
        <f>IF(F$66=0,0,F$66/CHI!F$11*1000)</f>
        <v>4.8987997396990766</v>
      </c>
      <c r="G234" s="275">
        <f>IF(G$66=0,0,G$66/CHI!G$11*1000)</f>
        <v>6.4829796551317855</v>
      </c>
      <c r="H234" s="275">
        <f>IF(H$66=0,0,H$66/CHI!H$11*1000)</f>
        <v>6.1634987130716752</v>
      </c>
      <c r="I234" s="275">
        <f>IF(I$66=0,0,I$66/CHI!I$11*1000)</f>
        <v>6.8065636978572019</v>
      </c>
      <c r="J234" s="275">
        <f>IF(J$66=0,0,J$66/CHI!J$11*1000)</f>
        <v>6.6913135155755574</v>
      </c>
      <c r="K234" s="275">
        <f>IF(K$66=0,0,K$66/CHI!K$11*1000)</f>
        <v>6.1254496023823899</v>
      </c>
      <c r="L234" s="275">
        <f>IF(L$66=0,0,L$66/CHI!L$11*1000)</f>
        <v>5.9063042656081244</v>
      </c>
      <c r="M234" s="275">
        <f>IF(M$66=0,0,M$66/CHI!M$11*1000)</f>
        <v>7.9237811955772983</v>
      </c>
      <c r="N234" s="275">
        <f>IF(N$66=0,0,N$66/CHI!N$11*1000)</f>
        <v>7.1744407684495792</v>
      </c>
      <c r="O234" s="275">
        <f>IF(O$66=0,0,O$66/CHI!O$11*1000)</f>
        <v>11.96539693460824</v>
      </c>
      <c r="P234" s="275">
        <f>IF(P$66=0,0,P$66/CHI!P$11*1000)</f>
        <v>9.9737586315150377</v>
      </c>
      <c r="Q234" s="275">
        <f>IF(Q$66=0,0,Q$66/CHI!Q$11*1000)</f>
        <v>8.6329051463757818</v>
      </c>
      <c r="R234" s="275">
        <f>IF(R$66=0,0,R$66/CHI!R$11*1000)</f>
        <v>8.1940318681965998</v>
      </c>
      <c r="S234" s="275">
        <f>IF(S$66=0,0,S$66/CHI!S$11*1000)</f>
        <v>8.2836563165490684</v>
      </c>
      <c r="T234" s="275">
        <f>IF(T$66=0,0,T$66/CHI!T$11*1000)</f>
        <v>8.9225870060178902</v>
      </c>
      <c r="U234" s="275">
        <f>IF(U$66=0,0,U$66/CHI!U$11*1000)</f>
        <v>12.255578103617106</v>
      </c>
      <c r="V234" s="275">
        <f>IF(V$66=0,0,V$66/CHI!V$11*1000)</f>
        <v>10.004732275099887</v>
      </c>
      <c r="W234" s="275">
        <f>IF(W$66=0,0,W$66/CHI!W$11*1000)</f>
        <v>7.6800716645779783</v>
      </c>
      <c r="X234" s="275">
        <f>IF(X$66=0,0,X$66/CHI!X$11*1000)</f>
        <v>15.079408776160575</v>
      </c>
      <c r="Y234" s="275">
        <f>IF(Y$66=0,0,Y$66/CHI!Y$11*1000)</f>
        <v>20.669166208241261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293.94189627176559</v>
      </c>
      <c r="C235" s="276">
        <f>IF(C$72=0,0,C$72/CHI!C$11*1000)</f>
        <v>221.6548117304288</v>
      </c>
      <c r="D235" s="276">
        <f>IF(D$72=0,0,D$72/CHI!D$11*1000)</f>
        <v>201.33008082624875</v>
      </c>
      <c r="E235" s="276">
        <f>IF(E$72=0,0,E$72/CHI!E$11*1000)</f>
        <v>114.51571173199356</v>
      </c>
      <c r="F235" s="276">
        <f>IF(F$72=0,0,F$72/CHI!F$11*1000)</f>
        <v>81.328775427929742</v>
      </c>
      <c r="G235" s="276">
        <f>IF(G$72=0,0,G$72/CHI!G$11*1000)</f>
        <v>113.78605352150517</v>
      </c>
      <c r="H235" s="276">
        <f>IF(H$72=0,0,H$72/CHI!H$11*1000)</f>
        <v>109.70785191681146</v>
      </c>
      <c r="I235" s="276">
        <f>IF(I$72=0,0,I$72/CHI!I$11*1000)</f>
        <v>119.16144865857592</v>
      </c>
      <c r="J235" s="276">
        <f>IF(J$72=0,0,J$72/CHI!J$11*1000)</f>
        <v>117.8798562394486</v>
      </c>
      <c r="K235" s="276">
        <f>IF(K$72=0,0,K$72/CHI!K$11*1000)</f>
        <v>109.03161350043783</v>
      </c>
      <c r="L235" s="276">
        <f>IF(L$72=0,0,L$72/CHI!L$11*1000)</f>
        <v>93.201047663176496</v>
      </c>
      <c r="M235" s="276">
        <f>IF(M$72=0,0,M$72/CHI!M$11*1000)</f>
        <v>205.3838032500334</v>
      </c>
      <c r="N235" s="276">
        <f>IF(N$72=0,0,N$72/CHI!N$11*1000)</f>
        <v>193.91070117410089</v>
      </c>
      <c r="O235" s="276">
        <f>IF(O$72=0,0,O$72/CHI!O$11*1000)</f>
        <v>280.01863790473163</v>
      </c>
      <c r="P235" s="276">
        <f>IF(P$72=0,0,P$72/CHI!P$11*1000)</f>
        <v>214.35154702100127</v>
      </c>
      <c r="Q235" s="276">
        <f>IF(Q$72=0,0,Q$72/CHI!Q$11*1000)</f>
        <v>194.82267480918907</v>
      </c>
      <c r="R235" s="276">
        <f>IF(R$72=0,0,R$72/CHI!R$11*1000)</f>
        <v>186.96283680019457</v>
      </c>
      <c r="S235" s="276">
        <f>IF(S$72=0,0,S$72/CHI!S$11*1000)</f>
        <v>193.1150821921529</v>
      </c>
      <c r="T235" s="276">
        <f>IF(T$72=0,0,T$72/CHI!T$11*1000)</f>
        <v>215.31288614975966</v>
      </c>
      <c r="U235" s="276">
        <f>IF(U$72=0,0,U$72/CHI!U$11*1000)</f>
        <v>289.64711858384101</v>
      </c>
      <c r="V235" s="276">
        <f>IF(V$72=0,0,V$72/CHI!V$11*1000)</f>
        <v>247.01151295763026</v>
      </c>
      <c r="W235" s="276">
        <f>IF(W$72=0,0,W$72/CHI!W$11*1000)</f>
        <v>193.30137901670273</v>
      </c>
      <c r="X235" s="276">
        <f>IF(X$72=0,0,X$72/CHI!X$11*1000)</f>
        <v>354.30175953896043</v>
      </c>
      <c r="Y235" s="276">
        <f>IF(Y$72=0,0,Y$72/CHI!Y$11*1000)</f>
        <v>441.69098838456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111.38221203360638</v>
      </c>
      <c r="C236" s="276">
        <f>IF(C$85=0,0,C$85/CHI!C$11*1000)</f>
        <v>88.068991480629222</v>
      </c>
      <c r="D236" s="276">
        <f>IF(D$85=0,0,D$85/CHI!D$11*1000)</f>
        <v>77.998646403942615</v>
      </c>
      <c r="E236" s="276">
        <f>IF(E$85=0,0,E$85/CHI!E$11*1000)</f>
        <v>40.964752083749886</v>
      </c>
      <c r="F236" s="276">
        <f>IF(F$85=0,0,F$85/CHI!F$11*1000)</f>
        <v>31.991866908652383</v>
      </c>
      <c r="G236" s="276">
        <f>IF(G$85=0,0,G$85/CHI!G$11*1000)</f>
        <v>45.951676563323844</v>
      </c>
      <c r="H236" s="276">
        <f>IF(H$85=0,0,H$85/CHI!H$11*1000)</f>
        <v>43.20691221413572</v>
      </c>
      <c r="I236" s="276">
        <f>IF(I$85=0,0,I$85/CHI!I$11*1000)</f>
        <v>48.408834679908558</v>
      </c>
      <c r="J236" s="276">
        <f>IF(J$85=0,0,J$85/CHI!J$11*1000)</f>
        <v>45.718728385105649</v>
      </c>
      <c r="K236" s="276">
        <f>IF(K$85=0,0,K$85/CHI!K$11*1000)</f>
        <v>39.1989541758306</v>
      </c>
      <c r="L236" s="276">
        <f>IF(L$85=0,0,L$85/CHI!L$11*1000)</f>
        <v>37.337930842957391</v>
      </c>
      <c r="M236" s="276">
        <f>IF(M$85=0,0,M$85/CHI!M$11*1000)</f>
        <v>62.401786446128206</v>
      </c>
      <c r="N236" s="276">
        <f>IF(N$85=0,0,N$85/CHI!N$11*1000)</f>
        <v>53.093611874791996</v>
      </c>
      <c r="O236" s="276">
        <f>IF(O$85=0,0,O$85/CHI!O$11*1000)</f>
        <v>92.188343925908953</v>
      </c>
      <c r="P236" s="276">
        <f>IF(P$85=0,0,P$85/CHI!P$11*1000)</f>
        <v>78.455188259559236</v>
      </c>
      <c r="Q236" s="276">
        <f>IF(Q$85=0,0,Q$85/CHI!Q$11*1000)</f>
        <v>67.891904433269104</v>
      </c>
      <c r="R236" s="276">
        <f>IF(R$85=0,0,R$85/CHI!R$11*1000)</f>
        <v>63.423094246293552</v>
      </c>
      <c r="S236" s="276">
        <f>IF(S$85=0,0,S$85/CHI!S$11*1000)</f>
        <v>65.280116674080446</v>
      </c>
      <c r="T236" s="276">
        <f>IF(T$85=0,0,T$85/CHI!T$11*1000)</f>
        <v>71.889786226997089</v>
      </c>
      <c r="U236" s="276">
        <f>IF(U$85=0,0,U$85/CHI!U$11*1000)</f>
        <v>97.947952369208011</v>
      </c>
      <c r="V236" s="276">
        <f>IF(V$85=0,0,V$85/CHI!V$11*1000)</f>
        <v>79.599703925880092</v>
      </c>
      <c r="W236" s="276">
        <f>IF(W$85=0,0,W$85/CHI!W$11*1000)</f>
        <v>61.246483004876282</v>
      </c>
      <c r="X236" s="276">
        <f>IF(X$85=0,0,X$85/CHI!X$11*1000)</f>
        <v>112.3024922766961</v>
      </c>
      <c r="Y236" s="276">
        <f>IF(Y$85=0,0,Y$85/CHI!Y$11*1000)</f>
        <v>143.74334017271178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23.364453541923606</v>
      </c>
      <c r="C237" s="276">
        <f>IF(C$93=0,0,C$93/CHI!C$11*1000)</f>
        <v>18.766662338438451</v>
      </c>
      <c r="D237" s="276">
        <f>IF(D$93=0,0,D$93/CHI!D$11*1000)</f>
        <v>17.13776275547426</v>
      </c>
      <c r="E237" s="276">
        <f>IF(E$93=0,0,E$93/CHI!E$11*1000)</f>
        <v>8.6406857698204096</v>
      </c>
      <c r="F237" s="276">
        <f>IF(F$93=0,0,F$93/CHI!F$11*1000)</f>
        <v>7.0370351323711509</v>
      </c>
      <c r="G237" s="276">
        <f>IF(G$93=0,0,G$93/CHI!G$11*1000)</f>
        <v>9.4480103611342106</v>
      </c>
      <c r="H237" s="276">
        <f>IF(H$93=0,0,H$93/CHI!H$11*1000)</f>
        <v>9.0158677096817375</v>
      </c>
      <c r="I237" s="276">
        <f>IF(I$93=0,0,I$93/CHI!I$11*1000)</f>
        <v>9.9128947691426585</v>
      </c>
      <c r="J237" s="276">
        <f>IF(J$93=0,0,J$93/CHI!J$11*1000)</f>
        <v>9.7610486721745389</v>
      </c>
      <c r="K237" s="276">
        <f>IF(K$93=0,0,K$93/CHI!K$11*1000)</f>
        <v>8.960013025006706</v>
      </c>
      <c r="L237" s="276">
        <f>IF(L$93=0,0,L$93/CHI!L$11*1000)</f>
        <v>8.3777659185966105</v>
      </c>
      <c r="M237" s="276">
        <f>IF(M$93=0,0,M$93/CHI!M$11*1000)</f>
        <v>12.862727819615172</v>
      </c>
      <c r="N237" s="276">
        <f>IF(N$93=0,0,N$93/CHI!N$11*1000)</f>
        <v>11.91993674470757</v>
      </c>
      <c r="O237" s="276">
        <f>IF(O$93=0,0,O$93/CHI!O$11*1000)</f>
        <v>18.9242494403337</v>
      </c>
      <c r="P237" s="276">
        <f>IF(P$93=0,0,P$93/CHI!P$11*1000)</f>
        <v>15.390440117588293</v>
      </c>
      <c r="Q237" s="276">
        <f>IF(Q$93=0,0,Q$93/CHI!Q$11*1000)</f>
        <v>13.513011490136675</v>
      </c>
      <c r="R237" s="276">
        <f>IF(R$93=0,0,R$93/CHI!R$11*1000)</f>
        <v>12.871756189370728</v>
      </c>
      <c r="S237" s="276">
        <f>IF(S$93=0,0,S$93/CHI!S$11*1000)</f>
        <v>13.025588625577038</v>
      </c>
      <c r="T237" s="276">
        <f>IF(T$93=0,0,T$93/CHI!T$11*1000)</f>
        <v>14.232184704069462</v>
      </c>
      <c r="U237" s="276">
        <f>IF(U$93=0,0,U$93/CHI!U$11*1000)</f>
        <v>19.422710981795174</v>
      </c>
      <c r="V237" s="276">
        <f>IF(V$93=0,0,V$93/CHI!V$11*1000)</f>
        <v>15.976586766695208</v>
      </c>
      <c r="W237" s="276">
        <f>IF(W$93=0,0,W$93/CHI!W$11*1000)</f>
        <v>12.327138562310724</v>
      </c>
      <c r="X237" s="276">
        <f>IF(X$93=0,0,X$93/CHI!X$11*1000)</f>
        <v>22.923798681212226</v>
      </c>
      <c r="Y237" s="276">
        <f>IF(Y$93=0,0,Y$93/CHI!Y$11*1000)</f>
        <v>29.506714644280617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13.142107953700188</v>
      </c>
      <c r="C238" s="277">
        <f>IF(C$107=0,0,C$107/CHI!C$11*1000)</f>
        <v>11.624085163209195</v>
      </c>
      <c r="D238" s="277">
        <f>IF(D$107=0,0,D$107/CHI!D$11*1000)</f>
        <v>11.096598772487969</v>
      </c>
      <c r="E238" s="277">
        <f>IF(E$107=0,0,E$107/CHI!E$11*1000)</f>
        <v>4.5232629969547196</v>
      </c>
      <c r="F238" s="277">
        <f>IF(F$107=0,0,F$107/CHI!F$11*1000)</f>
        <v>4.6148668786305835</v>
      </c>
      <c r="G238" s="277">
        <f>IF(G$107=0,0,G$107/CHI!G$11*1000)</f>
        <v>5.2880056847271062</v>
      </c>
      <c r="H238" s="277">
        <f>IF(H$107=0,0,H$107/CHI!H$11*1000)</f>
        <v>5.2779843700035514</v>
      </c>
      <c r="I238" s="277">
        <f>IF(I$107=0,0,I$107/CHI!I$11*1000)</f>
        <v>5.624968203168021</v>
      </c>
      <c r="J238" s="277">
        <f>IF(J$107=0,0,J$107/CHI!J$11*1000)</f>
        <v>5.9494235273623275</v>
      </c>
      <c r="K238" s="277">
        <f>IF(K$107=0,0,K$107/CHI!K$11*1000)</f>
        <v>5.88542118186807</v>
      </c>
      <c r="L238" s="277">
        <f>IF(L$107=0,0,L$107/CHI!L$11*1000)</f>
        <v>5.7426387475604921</v>
      </c>
      <c r="M238" s="277">
        <f>IF(M$107=0,0,M$107/CHI!M$11*1000)</f>
        <v>5.5879082331076102</v>
      </c>
      <c r="N238" s="277">
        <f>IF(N$107=0,0,N$107/CHI!N$11*1000)</f>
        <v>6.3801433978755453</v>
      </c>
      <c r="O238" s="277">
        <f>IF(O$107=0,0,O$107/CHI!O$11*1000)</f>
        <v>8.5366124210643299</v>
      </c>
      <c r="P238" s="277">
        <f>IF(P$107=0,0,P$107/CHI!P$11*1000)</f>
        <v>7.4023298162432978</v>
      </c>
      <c r="Q238" s="277">
        <f>IF(Q$107=0,0,Q$107/CHI!Q$11*1000)</f>
        <v>6.327950029033258</v>
      </c>
      <c r="R238" s="277">
        <f>IF(R$107=0,0,R$107/CHI!R$11*1000)</f>
        <v>5.9702521489012419</v>
      </c>
      <c r="S238" s="277">
        <f>IF(S$107=0,0,S$107/CHI!S$11*1000)</f>
        <v>5.5455971025810147</v>
      </c>
      <c r="T238" s="277">
        <f>IF(T$107=0,0,T$107/CHI!T$11*1000)</f>
        <v>5.6208319148039498</v>
      </c>
      <c r="U238" s="277">
        <f>IF(U$107=0,0,U$107/CHI!U$11*1000)</f>
        <v>7.9380556527226966</v>
      </c>
      <c r="V238" s="277">
        <f>IF(V$107=0,0,V$107/CHI!V$11*1000)</f>
        <v>6.6777042621603178</v>
      </c>
      <c r="W238" s="277">
        <f>IF(W$107=0,0,W$107/CHI!W$11*1000)</f>
        <v>5.3161560453143375</v>
      </c>
      <c r="X238" s="277">
        <f>IF(X$107=0,0,X$107/CHI!X$11*1000)</f>
        <v>10.402219494688678</v>
      </c>
      <c r="Y238" s="277">
        <f>IF(Y$107=0,0,Y$107/CHI!Y$11*1000)</f>
        <v>13.673893149311569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611.72128107984952</v>
      </c>
      <c r="C240" s="320">
        <f t="shared" si="58"/>
        <v>620.81036637221939</v>
      </c>
      <c r="D240" s="320">
        <f t="shared" si="58"/>
        <v>621.05591078109001</v>
      </c>
      <c r="E240" s="320">
        <f t="shared" si="58"/>
        <v>635.12966502335871</v>
      </c>
      <c r="F240" s="320">
        <f t="shared" si="58"/>
        <v>502.16301875403497</v>
      </c>
      <c r="G240" s="320">
        <f t="shared" si="58"/>
        <v>381.09484220271582</v>
      </c>
      <c r="H240" s="320">
        <f t="shared" si="58"/>
        <v>391.21228257529606</v>
      </c>
      <c r="I240" s="320">
        <f t="shared" si="58"/>
        <v>408.56437257421692</v>
      </c>
      <c r="J240" s="320">
        <f t="shared" si="58"/>
        <v>407.64833953254356</v>
      </c>
      <c r="K240" s="320">
        <f t="shared" si="58"/>
        <v>294.55336397266609</v>
      </c>
      <c r="L240" s="320">
        <f t="shared" si="58"/>
        <v>372.38078595905347</v>
      </c>
      <c r="M240" s="320">
        <f t="shared" si="58"/>
        <v>392.06322223512518</v>
      </c>
      <c r="N240" s="320">
        <f t="shared" si="58"/>
        <v>430.76403646217801</v>
      </c>
      <c r="O240" s="320">
        <f t="shared" si="58"/>
        <v>418.12067606530729</v>
      </c>
      <c r="P240" s="320">
        <f t="shared" si="58"/>
        <v>505.68772266535825</v>
      </c>
      <c r="Q240" s="320">
        <f t="shared" si="58"/>
        <v>507.09110581346289</v>
      </c>
      <c r="R240" s="320">
        <f t="shared" si="58"/>
        <v>553.3490624148651</v>
      </c>
      <c r="S240" s="320">
        <f t="shared" si="58"/>
        <v>523.44709165541462</v>
      </c>
      <c r="T240" s="320">
        <f t="shared" si="58"/>
        <v>530.87830128747908</v>
      </c>
      <c r="U240" s="320">
        <f t="shared" si="58"/>
        <v>500.7750833219593</v>
      </c>
      <c r="V240" s="320">
        <f t="shared" si="58"/>
        <v>506.68252169593427</v>
      </c>
      <c r="W240" s="320">
        <f t="shared" si="58"/>
        <v>526.02194468293976</v>
      </c>
      <c r="X240" s="320">
        <f t="shared" si="58"/>
        <v>288.94322342061037</v>
      </c>
      <c r="Y240" s="320">
        <f t="shared" si="58"/>
        <v>245.48203692425659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1.710877772739374</v>
      </c>
      <c r="C241" s="273">
        <f>IF(C$111=0,0,C$111/CHI!C$12*1000)</f>
        <v>1.9407776439523381</v>
      </c>
      <c r="D241" s="273">
        <f>IF(D$111=0,0,D$111/CHI!D$12*1000)</f>
        <v>2.0304406222802633</v>
      </c>
      <c r="E241" s="273">
        <f>IF(E$111=0,0,E$111/CHI!E$12*1000)</f>
        <v>1.6333311498491896</v>
      </c>
      <c r="F241" s="273">
        <f>IF(F$111=0,0,F$111/CHI!F$12*1000)</f>
        <v>1.6707377331084003</v>
      </c>
      <c r="G241" s="273">
        <f>IF(G$111=0,0,G$111/CHI!G$12*1000)</f>
        <v>1.0775666846056071</v>
      </c>
      <c r="H241" s="273">
        <f>IF(H$111=0,0,H$111/CHI!H$12*1000)</f>
        <v>1.147193771202097</v>
      </c>
      <c r="I241" s="273">
        <f>IF(I$111=0,0,I$111/CHI!I$12*1000)</f>
        <v>1.1687555317116554</v>
      </c>
      <c r="J241" s="273">
        <f>IF(J$111=0,0,J$111/CHI!J$12*1000)</f>
        <v>1.246031503847395</v>
      </c>
      <c r="K241" s="273">
        <f>IF(K$111=0,0,K$111/CHI!K$12*1000)</f>
        <v>0.96688414422648306</v>
      </c>
      <c r="L241" s="273">
        <f>IF(L$111=0,0,L$111/CHI!L$12*1000)</f>
        <v>1.3095118770293173</v>
      </c>
      <c r="M241" s="273">
        <f>IF(M$111=0,0,M$111/CHI!M$12*1000)</f>
        <v>0.77766445939791295</v>
      </c>
      <c r="N241" s="273">
        <f>IF(N$111=0,0,N$111/CHI!N$12*1000)</f>
        <v>1.0328293041727998</v>
      </c>
      <c r="O241" s="273">
        <f>IF(O$111=0,0,O$111/CHI!O$12*1000)</f>
        <v>0.89102679426408438</v>
      </c>
      <c r="P241" s="273">
        <f>IF(P$111=0,0,P$111/CHI!P$12*1000)</f>
        <v>1.164076380463591</v>
      </c>
      <c r="Q241" s="273">
        <f>IF(Q$111=0,0,Q$111/CHI!Q$12*1000)</f>
        <v>1.1821756622317821</v>
      </c>
      <c r="R241" s="273">
        <f>IF(R$111=0,0,R$111/CHI!R$12*1000)</f>
        <v>1.3046605055497937</v>
      </c>
      <c r="S241" s="273">
        <f>IF(S$111=0,0,S$111/CHI!S$12*1000)</f>
        <v>1.0584040727532824</v>
      </c>
      <c r="T241" s="273">
        <f>IF(T$111=0,0,T$111/CHI!T$12*1000)</f>
        <v>1.0606268632142253</v>
      </c>
      <c r="U241" s="273">
        <f>IF(U$111=0,0,U$111/CHI!U$12*1000)</f>
        <v>1.065971769362176</v>
      </c>
      <c r="V241" s="273">
        <f>IF(V$111=0,0,V$111/CHI!V$12*1000)</f>
        <v>1.0603150607381615</v>
      </c>
      <c r="W241" s="273">
        <f>IF(W$111=0,0,W$111/CHI!W$12*1000)</f>
        <v>1.1363740018101787</v>
      </c>
      <c r="X241" s="273">
        <f>IF(X$111=0,0,X$111/CHI!X$12*1000)</f>
        <v>1.0417234620133384</v>
      </c>
      <c r="Y241" s="273">
        <f>IF(Y$111=0,0,Y$111/CHI!Y$12*1000)</f>
        <v>0.91216876568700045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13.65301681711829</v>
      </c>
      <c r="C242" s="274">
        <f>IF(C$112=0,0,C$112/CHI!C$12*1000)</f>
        <v>15.487646302600579</v>
      </c>
      <c r="D242" s="274">
        <f>IF(D$112=0,0,D$112/CHI!D$12*1000)</f>
        <v>16.20316799005812</v>
      </c>
      <c r="E242" s="274">
        <f>IF(E$112=0,0,E$112/CHI!E$12*1000)</f>
        <v>13.034185148778111</v>
      </c>
      <c r="F242" s="274">
        <f>IF(F$112=0,0,F$112/CHI!F$12*1000)</f>
        <v>13.332694322517172</v>
      </c>
      <c r="G242" s="274">
        <f>IF(G$112=0,0,G$112/CHI!G$12*1000)</f>
        <v>8.5991157877576221</v>
      </c>
      <c r="H242" s="274">
        <f>IF(H$112=0,0,H$112/CHI!H$12*1000)</f>
        <v>9.1547485742580488</v>
      </c>
      <c r="I242" s="274">
        <f>IF(I$112=0,0,I$112/CHI!I$12*1000)</f>
        <v>9.3268140973096028</v>
      </c>
      <c r="J242" s="274">
        <f>IF(J$112=0,0,J$112/CHI!J$12*1000)</f>
        <v>9.9434859390619934</v>
      </c>
      <c r="K242" s="274">
        <f>IF(K$112=0,0,K$112/CHI!K$12*1000)</f>
        <v>7.7158553881921002</v>
      </c>
      <c r="L242" s="274">
        <f>IF(L$112=0,0,L$112/CHI!L$12*1000)</f>
        <v>10.450067190171486</v>
      </c>
      <c r="M242" s="274">
        <f>IF(M$112=0,0,M$112/CHI!M$12*1000)</f>
        <v>6.2058588353946167</v>
      </c>
      <c r="N242" s="274">
        <f>IF(N$112=0,0,N$112/CHI!N$12*1000)</f>
        <v>8.2421059433752522</v>
      </c>
      <c r="O242" s="274">
        <f>IF(O$112=0,0,O$112/CHI!O$12*1000)</f>
        <v>7.1105043273267903</v>
      </c>
      <c r="P242" s="274">
        <f>IF(P$112=0,0,P$112/CHI!P$12*1000)</f>
        <v>9.2894738900209308</v>
      </c>
      <c r="Q242" s="274">
        <f>IF(Q$112=0,0,Q$112/CHI!Q$12*1000)</f>
        <v>9.4339084032843878</v>
      </c>
      <c r="R242" s="274">
        <f>IF(R$112=0,0,R$112/CHI!R$12*1000)</f>
        <v>10.411352644076262</v>
      </c>
      <c r="S242" s="274">
        <f>IF(S$112=0,0,S$112/CHI!S$12*1000)</f>
        <v>8.4461957685438662</v>
      </c>
      <c r="T242" s="274">
        <f>IF(T$112=0,0,T$112/CHI!T$12*1000)</f>
        <v>8.4639339121025277</v>
      </c>
      <c r="U242" s="274">
        <f>IF(U$112=0,0,U$112/CHI!U$12*1000)</f>
        <v>8.5065869260621678</v>
      </c>
      <c r="V242" s="274">
        <f>IF(V$112=0,0,V$112/CHI!V$12*1000)</f>
        <v>8.4614456896724182</v>
      </c>
      <c r="W242" s="274">
        <f>IF(W$112=0,0,W$112/CHI!W$12*1000)</f>
        <v>9.0684054725946996</v>
      </c>
      <c r="X242" s="274">
        <f>IF(X$112=0,0,X$112/CHI!X$12*1000)</f>
        <v>8.3130824260357024</v>
      </c>
      <c r="Y242" s="274">
        <f>IF(Y$112=0,0,Y$112/CHI!Y$12*1000)</f>
        <v>7.2792198814028328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16.739848116176287</v>
      </c>
      <c r="C243" s="274">
        <f>IF(C$113=0,0,C$113/CHI!C$12*1000)</f>
        <v>18.989271767213321</v>
      </c>
      <c r="D243" s="274">
        <f>IF(D$113=0,0,D$113/CHI!D$12*1000)</f>
        <v>19.866566839233705</v>
      </c>
      <c r="E243" s="274">
        <f>IF(E$113=0,0,E$113/CHI!E$12*1000)</f>
        <v>15.981103856482257</v>
      </c>
      <c r="F243" s="274">
        <f>IF(F$113=0,0,F$113/CHI!F$12*1000)</f>
        <v>16.347103422483805</v>
      </c>
      <c r="G243" s="274">
        <f>IF(G$113=0,0,G$113/CHI!G$12*1000)</f>
        <v>10.543302930674843</v>
      </c>
      <c r="H243" s="274">
        <f>IF(H$113=0,0,H$113/CHI!H$12*1000)</f>
        <v>11.224559577390682</v>
      </c>
      <c r="I243" s="274">
        <f>IF(I$113=0,0,I$113/CHI!I$12*1000)</f>
        <v>11.435527655764542</v>
      </c>
      <c r="J243" s="274">
        <f>IF(J$113=0,0,J$113/CHI!J$12*1000)</f>
        <v>12.191623770398683</v>
      </c>
      <c r="K243" s="274">
        <f>IF(K$113=0,0,K$113/CHI!K$12*1000)</f>
        <v>9.4603448464789999</v>
      </c>
      <c r="L243" s="274">
        <f>IF(L$113=0,0,L$113/CHI!L$12*1000)</f>
        <v>12.812738745621083</v>
      </c>
      <c r="M243" s="274">
        <f>IF(M$113=0,0,M$113/CHI!M$12*1000)</f>
        <v>7.6089508807082362</v>
      </c>
      <c r="N243" s="274">
        <f>IF(N$113=0,0,N$113/CHI!N$12*1000)</f>
        <v>10.105576188593384</v>
      </c>
      <c r="O243" s="274">
        <f>IF(O$113=0,0,O$113/CHI!O$12*1000)</f>
        <v>8.7181290452689737</v>
      </c>
      <c r="P243" s="274">
        <f>IF(P$113=0,0,P$113/CHI!P$12*1000)</f>
        <v>11.389745144323182</v>
      </c>
      <c r="Q243" s="274">
        <f>IF(Q$113=0,0,Q$113/CHI!Q$12*1000)</f>
        <v>11.566835075958851</v>
      </c>
      <c r="R243" s="274">
        <f>IF(R$113=0,0,R$113/CHI!R$12*1000)</f>
        <v>12.765271169025981</v>
      </c>
      <c r="S243" s="274">
        <f>IF(S$113=0,0,S$113/CHI!S$12*1000)</f>
        <v>10.355808992166581</v>
      </c>
      <c r="T243" s="274">
        <f>IF(T$113=0,0,T$113/CHI!T$12*1000)</f>
        <v>10.377557579530993</v>
      </c>
      <c r="U243" s="274">
        <f>IF(U$113=0,0,U$113/CHI!U$12*1000)</f>
        <v>10.429854078169038</v>
      </c>
      <c r="V243" s="274">
        <f>IF(V$113=0,0,V$113/CHI!V$12*1000)</f>
        <v>10.374506791114243</v>
      </c>
      <c r="W243" s="274">
        <f>IF(W$113=0,0,W$113/CHI!W$12*1000)</f>
        <v>11.118695032793344</v>
      </c>
      <c r="X243" s="274">
        <f>IF(X$113=0,0,X$113/CHI!X$12*1000)</f>
        <v>10.192599851969126</v>
      </c>
      <c r="Y243" s="274">
        <f>IF(Y$113=0,0,Y$113/CHI!Y$12*1000)</f>
        <v>8.9249897550959982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30.997673464239405</v>
      </c>
      <c r="C244" s="274">
        <f>IF(C$114=0,0,C$114/CHI!C$12*1000)</f>
        <v>35.162997984131749</v>
      </c>
      <c r="D244" s="274">
        <f>IF(D$114=0,0,D$114/CHI!D$12*1000)</f>
        <v>36.787511300235025</v>
      </c>
      <c r="E244" s="274">
        <f>IF(E$114=0,0,E$114/CHI!E$12*1000)</f>
        <v>29.592684204979982</v>
      </c>
      <c r="F244" s="274">
        <f>IF(F$114=0,0,F$114/CHI!F$12*1000)</f>
        <v>30.27041646134413</v>
      </c>
      <c r="G244" s="274">
        <f>IF(G$114=0,0,G$114/CHI!G$12*1000)</f>
        <v>19.523346879342462</v>
      </c>
      <c r="H244" s="274">
        <f>IF(H$114=0,0,H$114/CHI!H$12*1000)</f>
        <v>20.784850026425012</v>
      </c>
      <c r="I244" s="274">
        <f>IF(I$114=0,0,I$114/CHI!I$12*1000)</f>
        <v>21.17550587702927</v>
      </c>
      <c r="J244" s="274">
        <f>IF(J$114=0,0,J$114/CHI!J$12*1000)</f>
        <v>22.5755914875051</v>
      </c>
      <c r="K244" s="274">
        <f>IF(K$114=0,0,K$114/CHI!K$12*1000)</f>
        <v>17.518001261127328</v>
      </c>
      <c r="L244" s="274">
        <f>IF(L$114=0,0,L$114/CHI!L$12*1000)</f>
        <v>23.725728516949708</v>
      </c>
      <c r="M244" s="274">
        <f>IF(M$114=0,0,M$114/CHI!M$12*1000)</f>
        <v>14.089720119844532</v>
      </c>
      <c r="N244" s="274">
        <f>IF(N$114=0,0,N$114/CHI!N$12*1000)</f>
        <v>18.712795282730617</v>
      </c>
      <c r="O244" s="274">
        <f>IF(O$114=0,0,O$114/CHI!O$12*1000)</f>
        <v>16.14361823887786</v>
      </c>
      <c r="P244" s="274">
        <f>IF(P$114=0,0,P$114/CHI!P$12*1000)</f>
        <v>21.090729042127119</v>
      </c>
      <c r="Q244" s="274">
        <f>IF(Q$114=0,0,Q$114/CHI!Q$12*1000)</f>
        <v>21.41865172317836</v>
      </c>
      <c r="R244" s="274">
        <f>IF(R$114=0,0,R$114/CHI!R$12*1000)</f>
        <v>23.637831396902879</v>
      </c>
      <c r="S244" s="274">
        <f>IF(S$114=0,0,S$114/CHI!S$12*1000)</f>
        <v>19.176158790055862</v>
      </c>
      <c r="T244" s="274">
        <f>IF(T$114=0,0,T$114/CHI!T$12*1000)</f>
        <v>19.216431294606203</v>
      </c>
      <c r="U244" s="274">
        <f>IF(U$114=0,0,U$114/CHI!U$12*1000)</f>
        <v>19.313270272884534</v>
      </c>
      <c r="V244" s="274">
        <f>IF(V$114=0,0,V$114/CHI!V$12*1000)</f>
        <v>19.210782059171418</v>
      </c>
      <c r="W244" s="274">
        <f>IF(W$114=0,0,W$114/CHI!W$12*1000)</f>
        <v>20.58881750796402</v>
      </c>
      <c r="X244" s="274">
        <f>IF(X$114=0,0,X$114/CHI!X$12*1000)</f>
        <v>18.873939582383898</v>
      </c>
      <c r="Y244" s="274">
        <f>IF(Y$114=0,0,Y$114/CHI!Y$12*1000)</f>
        <v>16.526668353269464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30.89246497963585</v>
      </c>
      <c r="C245" s="275">
        <f>IF(C$115=0,0,C$115/CHI!C$12*1000)</f>
        <v>32.566049615457018</v>
      </c>
      <c r="D245" s="275">
        <f>IF(D$115=0,0,D$115/CHI!D$12*1000)</f>
        <v>32.653869250881172</v>
      </c>
      <c r="E245" s="275">
        <f>IF(E$115=0,0,E$115/CHI!E$12*1000)</f>
        <v>31.043516595895849</v>
      </c>
      <c r="F245" s="275">
        <f>IF(F$115=0,0,F$115/CHI!F$12*1000)</f>
        <v>26.678261471710083</v>
      </c>
      <c r="G245" s="275">
        <f>IF(G$115=0,0,G$115/CHI!G$12*1000)</f>
        <v>19.872185677362967</v>
      </c>
      <c r="H245" s="275">
        <f>IF(H$115=0,0,H$115/CHI!H$12*1000)</f>
        <v>20.151840886813318</v>
      </c>
      <c r="I245" s="275">
        <f>IF(I$115=0,0,I$115/CHI!I$12*1000)</f>
        <v>21.274053938284212</v>
      </c>
      <c r="J245" s="275">
        <f>IF(J$115=0,0,J$115/CHI!J$12*1000)</f>
        <v>21.080662265334958</v>
      </c>
      <c r="K245" s="275">
        <f>IF(K$115=0,0,K$115/CHI!K$12*1000)</f>
        <v>15.13748050099746</v>
      </c>
      <c r="L245" s="275">
        <f>IF(L$115=0,0,L$115/CHI!L$12*1000)</f>
        <v>20.259676021537029</v>
      </c>
      <c r="M245" s="275">
        <f>IF(M$115=0,0,M$115/CHI!M$12*1000)</f>
        <v>16.588006464633249</v>
      </c>
      <c r="N245" s="275">
        <f>IF(N$115=0,0,N$115/CHI!N$12*1000)</f>
        <v>17.470482576857652</v>
      </c>
      <c r="O245" s="275">
        <f>IF(O$115=0,0,O$115/CHI!O$12*1000)</f>
        <v>18.78672358576911</v>
      </c>
      <c r="P245" s="275">
        <f>IF(P$115=0,0,P$115/CHI!P$12*1000)</f>
        <v>23.593405666723864</v>
      </c>
      <c r="Q245" s="275">
        <f>IF(Q$115=0,0,Q$115/CHI!Q$12*1000)</f>
        <v>22.920325799743964</v>
      </c>
      <c r="R245" s="275">
        <f>IF(R$115=0,0,R$115/CHI!R$12*1000)</f>
        <v>24.884987198700834</v>
      </c>
      <c r="S245" s="275">
        <f>IF(S$115=0,0,S$115/CHI!S$12*1000)</f>
        <v>23.635554944742712</v>
      </c>
      <c r="T245" s="275">
        <f>IF(T$115=0,0,T$115/CHI!T$12*1000)</f>
        <v>23.366091337932474</v>
      </c>
      <c r="U245" s="275">
        <f>IF(U$115=0,0,U$115/CHI!U$12*1000)</f>
        <v>22.194540452226573</v>
      </c>
      <c r="V245" s="275">
        <f>IF(V$115=0,0,V$115/CHI!V$12*1000)</f>
        <v>21.932026040280398</v>
      </c>
      <c r="W245" s="275">
        <f>IF(W$115=0,0,W$115/CHI!W$12*1000)</f>
        <v>22.390218397338767</v>
      </c>
      <c r="X245" s="275">
        <f>IF(X$115=0,0,X$115/CHI!X$12*1000)</f>
        <v>11.947481628421817</v>
      </c>
      <c r="Y245" s="275">
        <f>IF(Y$115=0,0,Y$115/CHI!Y$12*1000)</f>
        <v>10.908664818680107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276.08585923677606</v>
      </c>
      <c r="C246" s="276">
        <f>IF(C$121=0,0,C$121/CHI!C$12*1000)</f>
        <v>267.02054230373562</v>
      </c>
      <c r="D246" s="276">
        <f>IF(D$121=0,0,D$121/CHI!D$12*1000)</f>
        <v>265.8074369448438</v>
      </c>
      <c r="E246" s="276">
        <f>IF(E$121=0,0,E$121/CHI!E$12*1000)</f>
        <v>298.33314857722371</v>
      </c>
      <c r="F246" s="276">
        <f>IF(F$121=0,0,F$121/CHI!F$12*1000)</f>
        <v>212.44962622193788</v>
      </c>
      <c r="G246" s="276">
        <f>IF(G$121=0,0,G$121/CHI!G$12*1000)</f>
        <v>167.29191993665447</v>
      </c>
      <c r="H246" s="276">
        <f>IF(H$121=0,0,H$121/CHI!H$12*1000)</f>
        <v>172.04604445958989</v>
      </c>
      <c r="I246" s="276">
        <f>IF(I$121=0,0,I$121/CHI!I$12*1000)</f>
        <v>178.63852801720122</v>
      </c>
      <c r="J246" s="276">
        <f>IF(J$121=0,0,J$121/CHI!J$12*1000)</f>
        <v>178.13066445618077</v>
      </c>
      <c r="K246" s="276">
        <f>IF(K$121=0,0,K$121/CHI!K$12*1000)</f>
        <v>129.24214971988454</v>
      </c>
      <c r="L246" s="276">
        <f>IF(L$121=0,0,L$121/CHI!L$12*1000)</f>
        <v>153.35399912022194</v>
      </c>
      <c r="M246" s="276">
        <f>IF(M$121=0,0,M$121/CHI!M$12*1000)</f>
        <v>206.19995135230045</v>
      </c>
      <c r="N246" s="276">
        <f>IF(N$121=0,0,N$121/CHI!N$12*1000)</f>
        <v>226.46199237930338</v>
      </c>
      <c r="O246" s="276">
        <f>IF(O$121=0,0,O$121/CHI!O$12*1000)</f>
        <v>210.85347454432861</v>
      </c>
      <c r="P246" s="276">
        <f>IF(P$121=0,0,P$121/CHI!P$12*1000)</f>
        <v>243.18663389207245</v>
      </c>
      <c r="Q246" s="276">
        <f>IF(Q$121=0,0,Q$121/CHI!Q$12*1000)</f>
        <v>248.0726179849147</v>
      </c>
      <c r="R246" s="276">
        <f>IF(R$121=0,0,R$121/CHI!R$12*1000)</f>
        <v>272.31341013308133</v>
      </c>
      <c r="S246" s="276">
        <f>IF(S$121=0,0,S$121/CHI!S$12*1000)</f>
        <v>264.25598075934624</v>
      </c>
      <c r="T246" s="276">
        <f>IF(T$121=0,0,T$121/CHI!T$12*1000)</f>
        <v>270.41005749793374</v>
      </c>
      <c r="U246" s="276">
        <f>IF(U$121=0,0,U$121/CHI!U$12*1000)</f>
        <v>251.56068777889601</v>
      </c>
      <c r="V246" s="276">
        <f>IF(V$121=0,0,V$121/CHI!V$12*1000)</f>
        <v>259.68725416015059</v>
      </c>
      <c r="W246" s="276">
        <f>IF(W$121=0,0,W$121/CHI!W$12*1000)</f>
        <v>270.26480003968965</v>
      </c>
      <c r="X246" s="276">
        <f>IF(X$121=0,0,X$121/CHI!X$12*1000)</f>
        <v>134.62697258362968</v>
      </c>
      <c r="Y246" s="276">
        <f>IF(Y$121=0,0,Y$121/CHI!Y$12*1000)</f>
        <v>111.79912326168024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117.4263882289785</v>
      </c>
      <c r="C247" s="276">
        <f>IF(C$134=0,0,C$134/CHI!C$12*1000)</f>
        <v>119.07920636111541</v>
      </c>
      <c r="D247" s="276">
        <f>IF(D$134=0,0,D$134/CHI!D$12*1000)</f>
        <v>115.5801854755647</v>
      </c>
      <c r="E247" s="276">
        <f>IF(E$134=0,0,E$134/CHI!E$12*1000)</f>
        <v>119.7922291582077</v>
      </c>
      <c r="F247" s="276">
        <f>IF(F$134=0,0,F$134/CHI!F$12*1000)</f>
        <v>93.796060575050632</v>
      </c>
      <c r="G247" s="276">
        <f>IF(G$134=0,0,G$134/CHI!G$12*1000)</f>
        <v>75.831476911758813</v>
      </c>
      <c r="H247" s="276">
        <f>IF(H$134=0,0,H$134/CHI!H$12*1000)</f>
        <v>76.053257732202539</v>
      </c>
      <c r="I247" s="276">
        <f>IF(I$134=0,0,I$134/CHI!I$12*1000)</f>
        <v>81.456200094954525</v>
      </c>
      <c r="J247" s="276">
        <f>IF(J$134=0,0,J$134/CHI!J$12*1000)</f>
        <v>77.54328397115404</v>
      </c>
      <c r="K247" s="276">
        <f>IF(K$134=0,0,K$134/CHI!K$12*1000)</f>
        <v>52.151557289581639</v>
      </c>
      <c r="L247" s="276">
        <f>IF(L$134=0,0,L$134/CHI!L$12*1000)</f>
        <v>68.951560972059355</v>
      </c>
      <c r="M247" s="276">
        <f>IF(M$134=0,0,M$134/CHI!M$12*1000)</f>
        <v>70.32923924813953</v>
      </c>
      <c r="N247" s="276">
        <f>IF(N$134=0,0,N$134/CHI!N$12*1000)</f>
        <v>69.604335723985685</v>
      </c>
      <c r="O247" s="276">
        <f>IF(O$134=0,0,O$134/CHI!O$12*1000)</f>
        <v>77.925056175712029</v>
      </c>
      <c r="P247" s="276">
        <f>IF(P$134=0,0,P$134/CHI!P$12*1000)</f>
        <v>99.914984515472597</v>
      </c>
      <c r="Q247" s="276">
        <f>IF(Q$134=0,0,Q$134/CHI!Q$12*1000)</f>
        <v>97.041831405197229</v>
      </c>
      <c r="R247" s="276">
        <f>IF(R$134=0,0,R$134/CHI!R$12*1000)</f>
        <v>103.69656602553746</v>
      </c>
      <c r="S247" s="276">
        <f>IF(S$134=0,0,S$134/CHI!S$12*1000)</f>
        <v>100.27711461434387</v>
      </c>
      <c r="T247" s="276">
        <f>IF(T$134=0,0,T$134/CHI!T$12*1000)</f>
        <v>101.35370897911139</v>
      </c>
      <c r="U247" s="276">
        <f>IF(U$134=0,0,U$134/CHI!U$12*1000)</f>
        <v>95.495936473677347</v>
      </c>
      <c r="V247" s="276">
        <f>IF(V$134=0,0,V$134/CHI!V$12*1000)</f>
        <v>93.942455807202236</v>
      </c>
      <c r="W247" s="276">
        <f>IF(W$134=0,0,W$134/CHI!W$12*1000)</f>
        <v>96.128327801237063</v>
      </c>
      <c r="X247" s="276">
        <f>IF(X$134=0,0,X$134/CHI!X$12*1000)</f>
        <v>47.902549345912597</v>
      </c>
      <c r="Y247" s="276">
        <f>IF(Y$134=0,0,Y$134/CHI!Y$12*1000)</f>
        <v>40.842615694793473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95.243681215553806</v>
      </c>
      <c r="C248" s="276">
        <f>IF(C$142=0,0,C$142/CHI!C$12*1000)</f>
        <v>97.699350342289577</v>
      </c>
      <c r="D248" s="276">
        <f>IF(D$142=0,0,D$142/CHI!D$12*1000)</f>
        <v>97.743883362147386</v>
      </c>
      <c r="E248" s="276">
        <f>IF(E$142=0,0,E$142/CHI!E$12*1000)</f>
        <v>98.06114543881101</v>
      </c>
      <c r="F248" s="276">
        <f>IF(F$142=0,0,F$142/CHI!F$12*1000)</f>
        <v>79.326366224352157</v>
      </c>
      <c r="G248" s="276">
        <f>IF(G$142=0,0,G$142/CHI!G$12*1000)</f>
        <v>60.108748829868752</v>
      </c>
      <c r="H248" s="276">
        <f>IF(H$142=0,0,H$142/CHI!H$12*1000)</f>
        <v>61.223565587808572</v>
      </c>
      <c r="I248" s="276">
        <f>IF(I$142=0,0,I$142/CHI!I$12*1000)</f>
        <v>64.297645266583629</v>
      </c>
      <c r="J248" s="276">
        <f>IF(J$142=0,0,J$142/CHI!J$12*1000)</f>
        <v>63.837086803746779</v>
      </c>
      <c r="K248" s="276">
        <f>IF(K$142=0,0,K$142/CHI!K$12*1000)</f>
        <v>45.98817591758791</v>
      </c>
      <c r="L248" s="276">
        <f>IF(L$142=0,0,L$142/CHI!L$12*1000)</f>
        <v>59.342637315435937</v>
      </c>
      <c r="M248" s="276">
        <f>IF(M$142=0,0,M$142/CHI!M$12*1000)</f>
        <v>57.095103169246237</v>
      </c>
      <c r="N248" s="276">
        <f>IF(N$142=0,0,N$142/CHI!N$12*1000)</f>
        <v>61.644309362592359</v>
      </c>
      <c r="O248" s="276">
        <f>IF(O$142=0,0,O$142/CHI!O$12*1000)</f>
        <v>62.60377318313688</v>
      </c>
      <c r="P248" s="276">
        <f>IF(P$142=0,0,P$142/CHI!P$12*1000)</f>
        <v>76.346567328410202</v>
      </c>
      <c r="Q248" s="276">
        <f>IF(Q$142=0,0,Q$142/CHI!Q$12*1000)</f>
        <v>75.436165353847755</v>
      </c>
      <c r="R248" s="276">
        <f>IF(R$142=0,0,R$142/CHI!R$12*1000)</f>
        <v>82.242268755348206</v>
      </c>
      <c r="S248" s="276">
        <f>IF(S$142=0,0,S$142/CHI!S$12*1000)</f>
        <v>78.319188848540634</v>
      </c>
      <c r="T248" s="276">
        <f>IF(T$142=0,0,T$142/CHI!T$12*1000)</f>
        <v>78.669568916881119</v>
      </c>
      <c r="U248" s="276">
        <f>IF(U$142=0,0,U$142/CHI!U$12*1000)</f>
        <v>74.157401688795446</v>
      </c>
      <c r="V248" s="276">
        <f>IF(V$142=0,0,V$142/CHI!V$12*1000)</f>
        <v>74.058691147438537</v>
      </c>
      <c r="W248" s="276">
        <f>IF(W$142=0,0,W$142/CHI!W$12*1000)</f>
        <v>76.083303074326352</v>
      </c>
      <c r="X248" s="276">
        <f>IF(X$142=0,0,X$142/CHI!X$12*1000)</f>
        <v>38.404653941421657</v>
      </c>
      <c r="Y248" s="276">
        <f>IF(Y$142=0,0,Y$142/CHI!Y$12*1000)</f>
        <v>32.842204664876995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28.971471248631946</v>
      </c>
      <c r="C249" s="277">
        <f>IF(C$156=0,0,C$156/CHI!C$12*1000)</f>
        <v>32.864524051723791</v>
      </c>
      <c r="D249" s="277">
        <f>IF(D$156=0,0,D$156/CHI!D$12*1000)</f>
        <v>34.382848995845869</v>
      </c>
      <c r="E249" s="277">
        <f>IF(E$156=0,0,E$156/CHI!E$12*1000)</f>
        <v>27.658320893130931</v>
      </c>
      <c r="F249" s="277">
        <f>IF(F$156=0,0,F$156/CHI!F$12*1000)</f>
        <v>28.291752321530737</v>
      </c>
      <c r="G249" s="277">
        <f>IF(G$156=0,0,G$156/CHI!G$12*1000)</f>
        <v>18.247178564690298</v>
      </c>
      <c r="H249" s="277">
        <f>IF(H$156=0,0,H$156/CHI!H$12*1000)</f>
        <v>19.426221959605858</v>
      </c>
      <c r="I249" s="277">
        <f>IF(I$156=0,0,I$156/CHI!I$12*1000)</f>
        <v>19.791342095378244</v>
      </c>
      <c r="J249" s="277">
        <f>IF(J$156=0,0,J$156/CHI!J$12*1000)</f>
        <v>21.099909335313814</v>
      </c>
      <c r="K249" s="277">
        <f>IF(K$156=0,0,K$156/CHI!K$12*1000)</f>
        <v>16.372914904589653</v>
      </c>
      <c r="L249" s="277">
        <f>IF(L$156=0,0,L$156/CHI!L$12*1000)</f>
        <v>22.17486620002763</v>
      </c>
      <c r="M249" s="277">
        <f>IF(M$156=0,0,M$156/CHI!M$12*1000)</f>
        <v>13.168727705460494</v>
      </c>
      <c r="N249" s="277">
        <f>IF(N$156=0,0,N$156/CHI!N$12*1000)</f>
        <v>17.48960970056687</v>
      </c>
      <c r="O249" s="277">
        <f>IF(O$156=0,0,O$156/CHI!O$12*1000)</f>
        <v>15.088370170622952</v>
      </c>
      <c r="P249" s="277">
        <f>IF(P$156=0,0,P$156/CHI!P$12*1000)</f>
        <v>19.712106805744284</v>
      </c>
      <c r="Q249" s="277">
        <f>IF(Q$156=0,0,Q$156/CHI!Q$12*1000)</f>
        <v>20.018594405105897</v>
      </c>
      <c r="R249" s="277">
        <f>IF(R$156=0,0,R$156/CHI!R$12*1000)</f>
        <v>22.092714586642423</v>
      </c>
      <c r="S249" s="277">
        <f>IF(S$156=0,0,S$156/CHI!S$12*1000)</f>
        <v>17.922684864921546</v>
      </c>
      <c r="T249" s="277">
        <f>IF(T$156=0,0,T$156/CHI!T$12*1000)</f>
        <v>17.960324906166463</v>
      </c>
      <c r="U249" s="277">
        <f>IF(U$156=0,0,U$156/CHI!U$12*1000)</f>
        <v>18.050833881886028</v>
      </c>
      <c r="V249" s="277">
        <f>IF(V$156=0,0,V$156/CHI!V$12*1000)</f>
        <v>17.955044940166282</v>
      </c>
      <c r="W249" s="277">
        <f>IF(W$156=0,0,W$156/CHI!W$12*1000)</f>
        <v>19.243003355185699</v>
      </c>
      <c r="X249" s="277">
        <f>IF(X$156=0,0,X$156/CHI!X$12*1000)</f>
        <v>17.640220598822552</v>
      </c>
      <c r="Y249" s="277">
        <f>IF(Y$156=0,0,Y$156/CHI!Y$12*1000)</f>
        <v>15.446381728770486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HU: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1608.7514075443373</v>
      </c>
      <c r="C5" s="223">
        <f t="shared" si="0"/>
        <v>1369.2343330603926</v>
      </c>
      <c r="D5" s="223">
        <f t="shared" si="0"/>
        <v>1487.1617028197077</v>
      </c>
      <c r="E5" s="223">
        <f t="shared" si="0"/>
        <v>1324.85887968426</v>
      </c>
      <c r="F5" s="223">
        <f t="shared" si="0"/>
        <v>1405.0182159840788</v>
      </c>
      <c r="G5" s="223">
        <f t="shared" si="0"/>
        <v>1952.3370950153621</v>
      </c>
      <c r="H5" s="223">
        <f t="shared" si="0"/>
        <v>1930.8372627920266</v>
      </c>
      <c r="I5" s="223">
        <f t="shared" si="0"/>
        <v>2090.9725977924213</v>
      </c>
      <c r="J5" s="223">
        <f t="shared" si="0"/>
        <v>1864.7109534529943</v>
      </c>
      <c r="K5" s="223">
        <f t="shared" si="0"/>
        <v>1709.4916274437362</v>
      </c>
      <c r="L5" s="223">
        <f t="shared" si="0"/>
        <v>1824.7134844044012</v>
      </c>
      <c r="M5" s="223">
        <f t="shared" si="0"/>
        <v>1763.4600347450701</v>
      </c>
      <c r="N5" s="223">
        <f t="shared" si="0"/>
        <v>1666.5889778684959</v>
      </c>
      <c r="O5" s="223">
        <f t="shared" si="0"/>
        <v>1627.9591707884006</v>
      </c>
      <c r="P5" s="223">
        <f t="shared" si="0"/>
        <v>1880.3430753204557</v>
      </c>
      <c r="Q5" s="223">
        <f t="shared" si="0"/>
        <v>2038.148497487485</v>
      </c>
      <c r="R5" s="223">
        <f t="shared" si="0"/>
        <v>2070.2832093543525</v>
      </c>
      <c r="S5" s="223">
        <f t="shared" si="0"/>
        <v>2394.0114610241458</v>
      </c>
      <c r="T5" s="223">
        <f t="shared" si="0"/>
        <v>2395.3561624602439</v>
      </c>
      <c r="U5" s="223">
        <f t="shared" si="0"/>
        <v>2255.6920661002841</v>
      </c>
      <c r="V5" s="223">
        <f t="shared" si="0"/>
        <v>2301.1040444304463</v>
      </c>
      <c r="W5" s="223">
        <f t="shared" si="0"/>
        <v>2541.1981928447676</v>
      </c>
      <c r="X5" s="223">
        <f t="shared" si="0"/>
        <v>1929.051602362081</v>
      </c>
      <c r="Y5" s="223">
        <f t="shared" si="0"/>
        <v>2215.849483125724</v>
      </c>
      <c r="DA5" s="89"/>
    </row>
    <row r="6" spans="1:105" ht="12" customHeight="1" x14ac:dyDescent="0.25">
      <c r="A6" s="55" t="s">
        <v>91</v>
      </c>
      <c r="B6" s="259">
        <v>1.35147893957247</v>
      </c>
      <c r="C6" s="259">
        <v>1.3249677933306749</v>
      </c>
      <c r="D6" s="259">
        <v>1.4523730099249019</v>
      </c>
      <c r="E6" s="259">
        <v>0.97520350805023304</v>
      </c>
      <c r="F6" s="259">
        <v>0.73403956334367326</v>
      </c>
      <c r="G6" s="259">
        <v>0.6549789069494234</v>
      </c>
      <c r="H6" s="259">
        <v>0.6578941623665906</v>
      </c>
      <c r="I6" s="259">
        <v>0.64217495301258865</v>
      </c>
      <c r="J6" s="259">
        <v>0.72581759817507596</v>
      </c>
      <c r="K6" s="259">
        <v>0.4464476661407572</v>
      </c>
      <c r="L6" s="259">
        <v>0.5929671468552119</v>
      </c>
      <c r="M6" s="259">
        <v>0.91418763906081535</v>
      </c>
      <c r="N6" s="259">
        <v>0.83703803159635048</v>
      </c>
      <c r="O6" s="259">
        <v>0.99606342494699995</v>
      </c>
      <c r="P6" s="259">
        <v>1.2036114157039779</v>
      </c>
      <c r="Q6" s="259">
        <v>1.420618806663791</v>
      </c>
      <c r="R6" s="259">
        <v>1.6164985941063199</v>
      </c>
      <c r="S6" s="259">
        <v>1.4412429900911381</v>
      </c>
      <c r="T6" s="259">
        <v>1.4019966042585319</v>
      </c>
      <c r="U6" s="259">
        <v>1.3508671258424549</v>
      </c>
      <c r="V6" s="259">
        <v>1.255968606633578</v>
      </c>
      <c r="W6" s="259">
        <v>1.519408265603841</v>
      </c>
      <c r="X6" s="259">
        <v>1.227191660987675</v>
      </c>
      <c r="Y6" s="259">
        <v>1.3068077101700259</v>
      </c>
      <c r="DA6" s="67" t="s">
        <v>1134</v>
      </c>
    </row>
    <row r="7" spans="1:105" ht="12" customHeight="1" x14ac:dyDescent="0.25">
      <c r="A7" s="173" t="s">
        <v>92</v>
      </c>
      <c r="B7" s="224">
        <v>2.8018487486083572</v>
      </c>
      <c r="C7" s="224">
        <v>2.746886573655599</v>
      </c>
      <c r="D7" s="224">
        <v>3.011019544010014</v>
      </c>
      <c r="E7" s="224">
        <v>2.0217649337054331</v>
      </c>
      <c r="F7" s="224">
        <v>1.521790515384654</v>
      </c>
      <c r="G7" s="224">
        <v>1.3578841497756871</v>
      </c>
      <c r="H7" s="224">
        <v>1.363927976655481</v>
      </c>
      <c r="I7" s="224">
        <v>1.3313393466975809</v>
      </c>
      <c r="J7" s="224">
        <v>1.5047449646592961</v>
      </c>
      <c r="K7" s="224">
        <v>0.92556295038626857</v>
      </c>
      <c r="L7" s="224">
        <v>1.2293230843151091</v>
      </c>
      <c r="M7" s="224">
        <v>1.8952685221318031</v>
      </c>
      <c r="N7" s="224">
        <v>1.735324090294547</v>
      </c>
      <c r="O7" s="224">
        <v>2.0650111363223762</v>
      </c>
      <c r="P7" s="224">
        <v>2.495293888906426</v>
      </c>
      <c r="Q7" s="224">
        <v>2.9451876082949511</v>
      </c>
      <c r="R7" s="224">
        <v>3.351280164570476</v>
      </c>
      <c r="S7" s="224">
        <v>2.9879450948047008</v>
      </c>
      <c r="T7" s="224">
        <v>2.906580573455019</v>
      </c>
      <c r="U7" s="224">
        <v>2.8005803533092291</v>
      </c>
      <c r="V7" s="224">
        <v>2.6038393686703629</v>
      </c>
      <c r="W7" s="224">
        <v>3.1499951815409242</v>
      </c>
      <c r="X7" s="224">
        <v>2.5441798010767669</v>
      </c>
      <c r="Y7" s="224">
        <v>2.7092375916489821</v>
      </c>
      <c r="DA7" s="177" t="s">
        <v>1135</v>
      </c>
    </row>
    <row r="8" spans="1:105" ht="12" customHeight="1" x14ac:dyDescent="0.25">
      <c r="A8" s="173" t="s">
        <v>93</v>
      </c>
      <c r="B8" s="224">
        <v>16.760135299686009</v>
      </c>
      <c r="C8" s="224">
        <v>16.431361846432779</v>
      </c>
      <c r="D8" s="224">
        <v>18.01135588517122</v>
      </c>
      <c r="E8" s="224">
        <v>12.093819785916009</v>
      </c>
      <c r="F8" s="224">
        <v>9.1030663051650915</v>
      </c>
      <c r="G8" s="224">
        <v>8.1226090747558715</v>
      </c>
      <c r="H8" s="224">
        <v>8.1587621170225315</v>
      </c>
      <c r="I8" s="224">
        <v>7.963823026324973</v>
      </c>
      <c r="J8" s="224">
        <v>9.0011030080540113</v>
      </c>
      <c r="K8" s="224">
        <v>5.5365444992544051</v>
      </c>
      <c r="L8" s="224">
        <v>7.3535808206571129</v>
      </c>
      <c r="M8" s="224">
        <v>11.337141905301721</v>
      </c>
      <c r="N8" s="224">
        <v>10.38038422187741</v>
      </c>
      <c r="O8" s="224">
        <v>12.35251048341266</v>
      </c>
      <c r="P8" s="224">
        <v>14.926381451291251</v>
      </c>
      <c r="Q8" s="224">
        <v>17.61756155556197</v>
      </c>
      <c r="R8" s="224">
        <v>20.04673129242008</v>
      </c>
      <c r="S8" s="224">
        <v>17.873328844689851</v>
      </c>
      <c r="T8" s="224">
        <v>17.386621492234749</v>
      </c>
      <c r="U8" s="224">
        <v>16.7525479961824</v>
      </c>
      <c r="V8" s="224">
        <v>15.57568021444415</v>
      </c>
      <c r="W8" s="224">
        <v>18.842682161985788</v>
      </c>
      <c r="X8" s="224">
        <v>15.21880783677349</v>
      </c>
      <c r="Y8" s="224">
        <v>16.206152676009221</v>
      </c>
      <c r="DA8" s="177" t="s">
        <v>1136</v>
      </c>
    </row>
    <row r="9" spans="1:105" ht="12" customHeight="1" x14ac:dyDescent="0.25">
      <c r="A9" s="173" t="s">
        <v>94</v>
      </c>
      <c r="B9" s="224">
        <v>19.357147413548091</v>
      </c>
      <c r="C9" s="224">
        <v>18.977429941911488</v>
      </c>
      <c r="D9" s="224">
        <v>20.80224680487321</v>
      </c>
      <c r="E9" s="224">
        <v>13.96777819527785</v>
      </c>
      <c r="F9" s="224">
        <v>10.51360226117532</v>
      </c>
      <c r="G9" s="224">
        <v>9.381221477706001</v>
      </c>
      <c r="H9" s="224">
        <v>9.4229764967491363</v>
      </c>
      <c r="I9" s="224">
        <v>9.1978312549105237</v>
      </c>
      <c r="J9" s="224">
        <v>10.395839573842631</v>
      </c>
      <c r="K9" s="224">
        <v>6.3944416985550268</v>
      </c>
      <c r="L9" s="224">
        <v>8.4930309581430663</v>
      </c>
      <c r="M9" s="224">
        <v>13.09385176105053</v>
      </c>
      <c r="N9" s="224">
        <v>11.98884281058961</v>
      </c>
      <c r="O9" s="224">
        <v>14.26655346626567</v>
      </c>
      <c r="P9" s="224">
        <v>17.239250217085509</v>
      </c>
      <c r="Q9" s="224">
        <v>20.347433359005141</v>
      </c>
      <c r="R9" s="224">
        <v>23.153007171393941</v>
      </c>
      <c r="S9" s="224">
        <v>20.642832234413071</v>
      </c>
      <c r="T9" s="224">
        <v>20.0807087312151</v>
      </c>
      <c r="U9" s="224">
        <v>19.34838444417078</v>
      </c>
      <c r="V9" s="224">
        <v>17.989158952847362</v>
      </c>
      <c r="W9" s="224">
        <v>21.762388534120319</v>
      </c>
      <c r="X9" s="224">
        <v>17.57698857958529</v>
      </c>
      <c r="Y9" s="224">
        <v>18.7173242188477</v>
      </c>
      <c r="DA9" s="177" t="s">
        <v>1137</v>
      </c>
    </row>
    <row r="10" spans="1:105" ht="12" customHeight="1" x14ac:dyDescent="0.25">
      <c r="A10" s="56" t="s">
        <v>95</v>
      </c>
      <c r="B10" s="260">
        <v>6.8101994349400368</v>
      </c>
      <c r="C10" s="260">
        <v>6.311936159507054</v>
      </c>
      <c r="D10" s="260">
        <v>6.7183637551281787</v>
      </c>
      <c r="E10" s="260">
        <v>5.1161886191101944</v>
      </c>
      <c r="F10" s="260">
        <v>3.379500844510591</v>
      </c>
      <c r="G10" s="260">
        <v>3.3515409596258641</v>
      </c>
      <c r="H10" s="260">
        <v>3.255161813450357</v>
      </c>
      <c r="I10" s="260">
        <v>3.2669414129021019</v>
      </c>
      <c r="J10" s="260">
        <v>3.503254508789913</v>
      </c>
      <c r="K10" s="260">
        <v>2.0451388466472769</v>
      </c>
      <c r="L10" s="260">
        <v>2.6745264336621259</v>
      </c>
      <c r="M10" s="260">
        <v>5.304894507851893</v>
      </c>
      <c r="N10" s="260">
        <v>4.131781810757257</v>
      </c>
      <c r="O10" s="260">
        <v>5.7356987319259627</v>
      </c>
      <c r="P10" s="260">
        <v>6.7334967464666686</v>
      </c>
      <c r="Q10" s="260">
        <v>8.0268168716462256</v>
      </c>
      <c r="R10" s="260">
        <v>9.1654150601361515</v>
      </c>
      <c r="S10" s="260">
        <v>8.829193911913757</v>
      </c>
      <c r="T10" s="260">
        <v>9.0577807302535938</v>
      </c>
      <c r="U10" s="260">
        <v>8.5283989814393895</v>
      </c>
      <c r="V10" s="260">
        <v>7.7744650048882216</v>
      </c>
      <c r="W10" s="260">
        <v>9.1499258070601943</v>
      </c>
      <c r="X10" s="260">
        <v>7.7060629662110864</v>
      </c>
      <c r="Y10" s="260">
        <v>8.7524274166804936</v>
      </c>
      <c r="DA10" s="68" t="s">
        <v>1138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0.33346180574112239</v>
      </c>
      <c r="N11" s="226">
        <v>6.8615716550843878E-2</v>
      </c>
      <c r="O11" s="226">
        <v>9.4269237579048398E-2</v>
      </c>
      <c r="P11" s="226">
        <v>1.86040143050295E-2</v>
      </c>
      <c r="Q11" s="226">
        <v>6.5352882000024384E-2</v>
      </c>
      <c r="R11" s="226">
        <v>7.3263124771951502E-2</v>
      </c>
      <c r="S11" s="226">
        <v>0.1411469279159368</v>
      </c>
      <c r="T11" s="226">
        <v>7.7831008429892323E-2</v>
      </c>
      <c r="U11" s="226">
        <v>2.3685470691072401E-2</v>
      </c>
      <c r="V11" s="226">
        <v>0.1076575542253226</v>
      </c>
      <c r="W11" s="226">
        <v>0.12306861288489609</v>
      </c>
      <c r="X11" s="226">
        <v>1.9337426182553779E-2</v>
      </c>
      <c r="Y11" s="226">
        <v>1.7883045312328039E-2</v>
      </c>
      <c r="DA11" s="69" t="s">
        <v>1139</v>
      </c>
    </row>
    <row r="12" spans="1:105" ht="12" customHeight="1" x14ac:dyDescent="0.25">
      <c r="A12" s="37" t="s">
        <v>35</v>
      </c>
      <c r="B12" s="226">
        <v>3.9570855919563481</v>
      </c>
      <c r="C12" s="226">
        <v>3.168749941781932</v>
      </c>
      <c r="D12" s="226">
        <v>2.9746082469507509</v>
      </c>
      <c r="E12" s="226">
        <v>3.2348569074706179</v>
      </c>
      <c r="F12" s="226">
        <v>1.4597647839793571</v>
      </c>
      <c r="G12" s="226">
        <v>2.03735858754193</v>
      </c>
      <c r="H12" s="226">
        <v>1.7520247334180561</v>
      </c>
      <c r="I12" s="226">
        <v>1.8757601980344929</v>
      </c>
      <c r="J12" s="226">
        <v>1.6807771105048619</v>
      </c>
      <c r="K12" s="226">
        <v>0.74908416387642063</v>
      </c>
      <c r="L12" s="226">
        <v>1.022803925335219</v>
      </c>
      <c r="M12" s="226">
        <v>3.2008913907890642</v>
      </c>
      <c r="N12" s="226">
        <v>1.4555794248143921</v>
      </c>
      <c r="O12" s="226">
        <v>3.767899796916685</v>
      </c>
      <c r="P12" s="226">
        <v>4.2292187612375862</v>
      </c>
      <c r="Q12" s="226">
        <v>5.0693612710537614</v>
      </c>
      <c r="R12" s="226">
        <v>5.9000209050891153</v>
      </c>
      <c r="S12" s="226">
        <v>5.9572601028036294</v>
      </c>
      <c r="T12" s="226">
        <v>6.5152427823992412</v>
      </c>
      <c r="U12" s="226">
        <v>6.0299134700626027</v>
      </c>
      <c r="V12" s="226">
        <v>5.0587902775413349</v>
      </c>
      <c r="W12" s="226">
        <v>5.6029573212653139</v>
      </c>
      <c r="X12" s="226">
        <v>3.944130185985308</v>
      </c>
      <c r="Y12" s="226">
        <v>4.02334193056197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0.15986397451769691</v>
      </c>
      <c r="T14" s="226">
        <v>0.1002452977977711</v>
      </c>
      <c r="U14" s="226">
        <v>0.11646377316243919</v>
      </c>
      <c r="V14" s="226">
        <v>0.26054446483102001</v>
      </c>
      <c r="W14" s="226">
        <v>0.35921890440564519</v>
      </c>
      <c r="X14" s="226">
        <v>1.2222543972539359</v>
      </c>
      <c r="Y14" s="226">
        <v>2.237818254961383</v>
      </c>
      <c r="DA14" s="69" t="s">
        <v>1142</v>
      </c>
    </row>
    <row r="15" spans="1:105" ht="12" customHeight="1" x14ac:dyDescent="0.25">
      <c r="A15" s="37" t="s">
        <v>40</v>
      </c>
      <c r="B15" s="226">
        <v>2.8531138429836891</v>
      </c>
      <c r="C15" s="226">
        <v>3.143186217725122</v>
      </c>
      <c r="D15" s="226">
        <v>3.743755508177427</v>
      </c>
      <c r="E15" s="226">
        <v>1.881331711639576</v>
      </c>
      <c r="F15" s="226">
        <v>1.919736060531235</v>
      </c>
      <c r="G15" s="226">
        <v>1.314182372083933</v>
      </c>
      <c r="H15" s="226">
        <v>1.503137080032301</v>
      </c>
      <c r="I15" s="226">
        <v>1.391181214867609</v>
      </c>
      <c r="J15" s="226">
        <v>1.8224773982850511</v>
      </c>
      <c r="K15" s="226">
        <v>1.296054682770857</v>
      </c>
      <c r="L15" s="226">
        <v>1.6517225083269069</v>
      </c>
      <c r="M15" s="226">
        <v>1.7705413113217059</v>
      </c>
      <c r="N15" s="226">
        <v>2.6075866693920222</v>
      </c>
      <c r="O15" s="226">
        <v>1.8735296974302289</v>
      </c>
      <c r="P15" s="226">
        <v>2.485673970924053</v>
      </c>
      <c r="Q15" s="226">
        <v>2.8921027185924388</v>
      </c>
      <c r="R15" s="226">
        <v>3.192131030275084</v>
      </c>
      <c r="S15" s="226">
        <v>2.5709229066764938</v>
      </c>
      <c r="T15" s="226">
        <v>2.364461641626689</v>
      </c>
      <c r="U15" s="226">
        <v>2.358336267523276</v>
      </c>
      <c r="V15" s="226">
        <v>2.3474727082905451</v>
      </c>
      <c r="W15" s="226">
        <v>3.0646809685043399</v>
      </c>
      <c r="X15" s="226">
        <v>2.5203409567892878</v>
      </c>
      <c r="Y15" s="226">
        <v>2.4733841858448118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1368.035339638865</v>
      </c>
      <c r="C16" s="314">
        <f>CHI_fec!C16</f>
        <v>1158.0131556319859</v>
      </c>
      <c r="D16" s="314">
        <f>CHI_fec!D16</f>
        <v>1263.7718681851179</v>
      </c>
      <c r="E16" s="314">
        <f>CHI_fec!E16</f>
        <v>1131.157523645744</v>
      </c>
      <c r="F16" s="314">
        <f>CHI_fec!F16</f>
        <v>1287.5393453145589</v>
      </c>
      <c r="G16" s="314">
        <f>CHI_fec!G16</f>
        <v>1827.209165203813</v>
      </c>
      <c r="H16" s="314">
        <f>CHI_fec!H16</f>
        <v>1804.870077062463</v>
      </c>
      <c r="I16" s="314">
        <f>CHI_fec!I16</f>
        <v>1958.5329320722269</v>
      </c>
      <c r="J16" s="314">
        <f>CHI_fec!J16</f>
        <v>1722.002493551161</v>
      </c>
      <c r="K16" s="314">
        <f>CHI_fec!K16</f>
        <v>1628.494325021496</v>
      </c>
      <c r="L16" s="314">
        <f>CHI_fec!L16</f>
        <v>1728.250644883921</v>
      </c>
      <c r="M16" s="314">
        <f>CHI_fec!M16</f>
        <v>1525.7953568357691</v>
      </c>
      <c r="N16" s="314">
        <f>CHI_fec!N16</f>
        <v>1476.275408426483</v>
      </c>
      <c r="O16" s="314">
        <f>CHI_fec!O16</f>
        <v>1386.3092354000339</v>
      </c>
      <c r="P16" s="314">
        <f>CHI_fec!P16</f>
        <v>1614.0894558811169</v>
      </c>
      <c r="Q16" s="314">
        <f>CHI_fec!Q16</f>
        <v>1714.6173247972249</v>
      </c>
      <c r="R16" s="314">
        <f>CHI_fec!R16</f>
        <v>1697.0758763354049</v>
      </c>
      <c r="S16" s="314">
        <f>CHI_fec!S16</f>
        <v>2021.3585697667129</v>
      </c>
      <c r="T16" s="314">
        <f>CHI_fec!T16</f>
        <v>1997.453089872306</v>
      </c>
      <c r="U16" s="314">
        <f>CHI_fec!U16</f>
        <v>1881.7947768860281</v>
      </c>
      <c r="V16" s="314">
        <f>CHI_fec!V16</f>
        <v>1951.4044226416841</v>
      </c>
      <c r="W16" s="314">
        <f>CHI_fec!W16</f>
        <v>2130.9211462113012</v>
      </c>
      <c r="X16" s="314">
        <f>CHI_fec!X16</f>
        <v>1610.271218698422</v>
      </c>
      <c r="Y16" s="314">
        <f>CHI_fec!Y16</f>
        <v>1893.122209606028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0.90765262252794487</v>
      </c>
      <c r="P17" s="315">
        <f>CHI_fec!P17</f>
        <v>5.4456577815993112</v>
      </c>
      <c r="Q17" s="315">
        <f>CHI_fec!Q17</f>
        <v>13.61418744625967</v>
      </c>
      <c r="R17" s="315">
        <f>CHI_fec!R17</f>
        <v>11.79896818572657</v>
      </c>
      <c r="S17" s="315">
        <f>CHI_fec!S17</f>
        <v>4.5380911435941522</v>
      </c>
      <c r="T17" s="315">
        <f>CHI_fec!T17</f>
        <v>0.90765262252794487</v>
      </c>
      <c r="U17" s="315">
        <f>CHI_fec!U17</f>
        <v>10.89140154772141</v>
      </c>
      <c r="V17" s="315">
        <f>CHI_fec!V17</f>
        <v>7.2608770421324156</v>
      </c>
      <c r="W17" s="315">
        <f>CHI_fec!W17</f>
        <v>5.4456577815993112</v>
      </c>
      <c r="X17" s="315">
        <f>CHI_fec!X17</f>
        <v>11.79896818572657</v>
      </c>
      <c r="Y17" s="315">
        <f>CHI_fec!Y17</f>
        <v>11.79896818572657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3.4393809114359408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9.0379191745485805</v>
      </c>
      <c r="C19" s="315">
        <f>CHI_fec!C19</f>
        <v>15.816337059329321</v>
      </c>
      <c r="D19" s="315">
        <f>CHI_fec!D19</f>
        <v>2.259501289767841</v>
      </c>
      <c r="E19" s="315">
        <f>CHI_fec!E19</f>
        <v>3.389251934651762</v>
      </c>
      <c r="F19" s="315">
        <f>CHI_fec!F19</f>
        <v>66.231986242476353</v>
      </c>
      <c r="G19" s="315">
        <f>CHI_fec!G19</f>
        <v>99.909200343938082</v>
      </c>
      <c r="H19" s="315">
        <f>CHI_fec!H19</f>
        <v>114.5027515047291</v>
      </c>
      <c r="I19" s="315">
        <f>CHI_fec!I19</f>
        <v>141.44453998280309</v>
      </c>
      <c r="J19" s="315">
        <f>CHI_fec!J19</f>
        <v>144.8122957867584</v>
      </c>
      <c r="K19" s="315">
        <f>CHI_fec!K19</f>
        <v>151.54772141014621</v>
      </c>
      <c r="L19" s="315">
        <f>CHI_fec!L19</f>
        <v>177.36698194325021</v>
      </c>
      <c r="M19" s="315">
        <f>CHI_fec!M19</f>
        <v>127.9736027515047</v>
      </c>
      <c r="N19" s="315">
        <f>CHI_fec!N19</f>
        <v>122.3607910576096</v>
      </c>
      <c r="O19" s="315">
        <f>CHI_fec!O19</f>
        <v>204.30877042132411</v>
      </c>
      <c r="P19" s="315">
        <f>CHI_fec!P19</f>
        <v>200.94101461736889</v>
      </c>
      <c r="Q19" s="315">
        <f>CHI_fec!Q19</f>
        <v>289.62450558899388</v>
      </c>
      <c r="R19" s="315">
        <f>CHI_fec!R19</f>
        <v>229.32261392949269</v>
      </c>
      <c r="S19" s="315">
        <f>CHI_fec!S19</f>
        <v>276.61074806534822</v>
      </c>
      <c r="T19" s="315">
        <f>CHI_fec!T19</f>
        <v>274.4067067927773</v>
      </c>
      <c r="U19" s="315">
        <f>CHI_fec!U19</f>
        <v>272.20266552020638</v>
      </c>
      <c r="V19" s="315">
        <f>CHI_fec!V19</f>
        <v>236.93748925193461</v>
      </c>
      <c r="W19" s="315">
        <f>CHI_fec!W19</f>
        <v>281.01891659501291</v>
      </c>
      <c r="X19" s="315">
        <f>CHI_fec!X19</f>
        <v>210.4886500429923</v>
      </c>
      <c r="Y19" s="315">
        <f>CHI_fec!Y19</f>
        <v>166.1692175408426</v>
      </c>
      <c r="DA19" s="137"/>
    </row>
    <row r="20" spans="1:105" ht="12" customHeight="1" x14ac:dyDescent="0.25">
      <c r="A20" s="135" t="s">
        <v>82</v>
      </c>
      <c r="B20" s="315">
        <f>CHI_fec!B20</f>
        <v>135.56895958727429</v>
      </c>
      <c r="C20" s="315">
        <f>CHI_fec!C20</f>
        <v>65.730352536543421</v>
      </c>
      <c r="D20" s="315">
        <f>CHI_fec!D20</f>
        <v>99.622613929492687</v>
      </c>
      <c r="E20" s="315">
        <f>CHI_fec!E20</f>
        <v>66.757437661220976</v>
      </c>
      <c r="F20" s="315">
        <f>CHI_fec!F20</f>
        <v>99.622613929492687</v>
      </c>
      <c r="G20" s="315">
        <f>CHI_fec!G20</f>
        <v>296.81375752364568</v>
      </c>
      <c r="H20" s="315">
        <f>CHI_fec!H20</f>
        <v>129.4067067927773</v>
      </c>
      <c r="I20" s="315">
        <f>CHI_fec!I20</f>
        <v>203.63998280309539</v>
      </c>
      <c r="J20" s="315">
        <f>CHI_fec!J20</f>
        <v>60.189165950128967</v>
      </c>
      <c r="K20" s="315">
        <f>CHI_fec!K20</f>
        <v>53.167067927772997</v>
      </c>
      <c r="L20" s="315">
        <f>CHI_fec!L20</f>
        <v>178.56122098022351</v>
      </c>
      <c r="M20" s="315">
        <f>CHI_fec!M20</f>
        <v>49.15451418744626</v>
      </c>
      <c r="N20" s="315">
        <f>CHI_fec!N20</f>
        <v>17.05356835769561</v>
      </c>
      <c r="O20" s="315">
        <f>CHI_fec!O20</f>
        <v>34.107222699914011</v>
      </c>
      <c r="P20" s="315">
        <f>CHI_fec!P20</f>
        <v>6.0189165950128984</v>
      </c>
      <c r="Q20" s="315">
        <f>CHI_fec!Q20</f>
        <v>12.0378331900258</v>
      </c>
      <c r="R20" s="315">
        <f>CHI_fec!R20</f>
        <v>11.27110920034394</v>
      </c>
      <c r="S20" s="315">
        <f>CHI_fec!S20</f>
        <v>34.838091143594148</v>
      </c>
      <c r="T20" s="315">
        <f>CHI_fec!T20</f>
        <v>7.1725709372312982</v>
      </c>
      <c r="U20" s="315">
        <f>CHI_fec!U20</f>
        <v>0</v>
      </c>
      <c r="V20" s="315">
        <f>CHI_fec!V20</f>
        <v>26.6408426483233</v>
      </c>
      <c r="W20" s="315">
        <f>CHI_fec!W20</f>
        <v>22.542304385210659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289.0083404987102</v>
      </c>
      <c r="C22" s="315">
        <f>CHI_fec!C22</f>
        <v>197.8790197764402</v>
      </c>
      <c r="D22" s="315">
        <f>CHI_fec!D22</f>
        <v>146.03042364513539</v>
      </c>
      <c r="E22" s="315">
        <f>CHI_fec!E22</f>
        <v>87.374634565778166</v>
      </c>
      <c r="F22" s="315">
        <f>CHI_fec!F22</f>
        <v>119.1983306971906</v>
      </c>
      <c r="G22" s="315">
        <f>CHI_fec!G22</f>
        <v>103.4297155047591</v>
      </c>
      <c r="H22" s="315">
        <f>CHI_fec!H22</f>
        <v>161.65563166263499</v>
      </c>
      <c r="I22" s="315">
        <f>CHI_fec!I22</f>
        <v>110.0376612209802</v>
      </c>
      <c r="J22" s="315">
        <f>CHI_fec!J22</f>
        <v>114.1491831470335</v>
      </c>
      <c r="K22" s="315">
        <f>CHI_fec!K22</f>
        <v>133.4814273430782</v>
      </c>
      <c r="L22" s="315">
        <f>CHI_fec!L22</f>
        <v>81.580137575236449</v>
      </c>
      <c r="M22" s="315">
        <f>CHI_fec!M22</f>
        <v>174.01831470335341</v>
      </c>
      <c r="N22" s="315">
        <f>CHI_fec!N22</f>
        <v>195.89656061908849</v>
      </c>
      <c r="O22" s="315">
        <f>CHI_fec!O22</f>
        <v>81.565728389847692</v>
      </c>
      <c r="P22" s="315">
        <f>CHI_fec!P22</f>
        <v>209.08570846199791</v>
      </c>
      <c r="Q22" s="315">
        <f>CHI_fec!Q22</f>
        <v>236.0418314703353</v>
      </c>
      <c r="R22" s="315">
        <f>CHI_fec!R22</f>
        <v>221.1234307824592</v>
      </c>
      <c r="S22" s="315">
        <f>CHI_fec!S22</f>
        <v>276.67431777873861</v>
      </c>
      <c r="T22" s="315">
        <f>CHI_fec!T22</f>
        <v>319.43731728288913</v>
      </c>
      <c r="U22" s="315">
        <f>CHI_fec!U22</f>
        <v>290.21685296646592</v>
      </c>
      <c r="V22" s="315">
        <f>CHI_fec!V22</f>
        <v>258.47429062768703</v>
      </c>
      <c r="W22" s="315">
        <f>CHI_fec!W22</f>
        <v>350.29621668099742</v>
      </c>
      <c r="X22" s="315">
        <f>CHI_fec!X22</f>
        <v>333.61994840928628</v>
      </c>
      <c r="Y22" s="315">
        <f>CHI_fec!Y22</f>
        <v>499.94754944110048</v>
      </c>
      <c r="DA22" s="137"/>
    </row>
    <row r="23" spans="1:105" ht="12" customHeight="1" x14ac:dyDescent="0.25">
      <c r="A23" s="135" t="s">
        <v>83</v>
      </c>
      <c r="B23" s="315">
        <f>CHI_fec!B23</f>
        <v>607.95838349097153</v>
      </c>
      <c r="C23" s="315">
        <f>CHI_fec!C23</f>
        <v>547.37506448839201</v>
      </c>
      <c r="D23" s="315">
        <f>CHI_fec!D23</f>
        <v>807.77678417884772</v>
      </c>
      <c r="E23" s="315">
        <f>CHI_fec!E23</f>
        <v>754.6336199484092</v>
      </c>
      <c r="F23" s="315">
        <f>CHI_fec!F23</f>
        <v>681.14075666380052</v>
      </c>
      <c r="G23" s="315">
        <f>CHI_fec!G23</f>
        <v>964.02983662940665</v>
      </c>
      <c r="H23" s="315">
        <f>CHI_fec!H23</f>
        <v>1060.332502149613</v>
      </c>
      <c r="I23" s="315">
        <f>CHI_fec!I23</f>
        <v>1111.4932932072229</v>
      </c>
      <c r="J23" s="315">
        <f>CHI_fec!J23</f>
        <v>1051.304127257094</v>
      </c>
      <c r="K23" s="315">
        <f>CHI_fec!K23</f>
        <v>967.03929492691304</v>
      </c>
      <c r="L23" s="315">
        <f>CHI_fec!L23</f>
        <v>928.91943250214956</v>
      </c>
      <c r="M23" s="315">
        <f>CHI_fec!M23</f>
        <v>765.40558899398104</v>
      </c>
      <c r="N23" s="315">
        <f>CHI_fec!N23</f>
        <v>687.15967325881343</v>
      </c>
      <c r="O23" s="315">
        <f>CHI_fec!O23</f>
        <v>673.11547721410136</v>
      </c>
      <c r="P23" s="315">
        <f>CHI_fec!P23</f>
        <v>699.19750644883925</v>
      </c>
      <c r="Q23" s="315">
        <f>CHI_fec!Q23</f>
        <v>720.26371453138427</v>
      </c>
      <c r="R23" s="315">
        <f>CHI_fec!R23</f>
        <v>737.31728288907993</v>
      </c>
      <c r="S23" s="315">
        <f>CHI_fec!S23</f>
        <v>872.74290627687014</v>
      </c>
      <c r="T23" s="315">
        <f>CHI_fec!T23</f>
        <v>908.8564058469475</v>
      </c>
      <c r="U23" s="315">
        <f>CHI_fec!U23</f>
        <v>813.55692175408421</v>
      </c>
      <c r="V23" s="315">
        <f>CHI_fec!V23</f>
        <v>873.7460877042131</v>
      </c>
      <c r="W23" s="315">
        <f>CHI_fec!W23</f>
        <v>936.9447119518486</v>
      </c>
      <c r="X23" s="315">
        <f>CHI_fec!X23</f>
        <v>731.29836629406702</v>
      </c>
      <c r="Y23" s="315">
        <f>CHI_fec!Y23</f>
        <v>759.38667239896813</v>
      </c>
      <c r="DA23" s="137"/>
    </row>
    <row r="24" spans="1:105" ht="12" customHeight="1" x14ac:dyDescent="0.25">
      <c r="A24" s="135" t="s">
        <v>73</v>
      </c>
      <c r="B24" s="315">
        <f>CHI_fec!B24</f>
        <v>326.46173688736019</v>
      </c>
      <c r="C24" s="315">
        <f>CHI_fec!C24</f>
        <v>331.21238177128117</v>
      </c>
      <c r="D24" s="315">
        <f>CHI_fec!D24</f>
        <v>208.08254514187439</v>
      </c>
      <c r="E24" s="315">
        <f>CHI_fec!E24</f>
        <v>219.00257953568359</v>
      </c>
      <c r="F24" s="315">
        <f>CHI_fec!F24</f>
        <v>321.3456577815993</v>
      </c>
      <c r="G24" s="315">
        <f>CHI_fec!G24</f>
        <v>359.58727429062759</v>
      </c>
      <c r="H24" s="315">
        <f>CHI_fec!H24</f>
        <v>338.9724849527085</v>
      </c>
      <c r="I24" s="315">
        <f>CHI_fec!I24</f>
        <v>391.9174548581255</v>
      </c>
      <c r="J24" s="315">
        <f>CHI_fec!J24</f>
        <v>351.54772141014621</v>
      </c>
      <c r="K24" s="315">
        <f>CHI_fec!K24</f>
        <v>323.25881341358547</v>
      </c>
      <c r="L24" s="315">
        <f>CHI_fec!L24</f>
        <v>361.822871883061</v>
      </c>
      <c r="M24" s="315">
        <f>CHI_fec!M24</f>
        <v>409.24333619948408</v>
      </c>
      <c r="N24" s="315">
        <f>CHI_fec!N24</f>
        <v>453.80481513327601</v>
      </c>
      <c r="O24" s="315">
        <f>CHI_fec!O24</f>
        <v>392.30438405231882</v>
      </c>
      <c r="P24" s="315">
        <f>CHI_fec!P24</f>
        <v>493.40065197629872</v>
      </c>
      <c r="Q24" s="315">
        <f>CHI_fec!Q24</f>
        <v>443.03525257022648</v>
      </c>
      <c r="R24" s="315">
        <f>CHI_fec!R24</f>
        <v>486.24247134830222</v>
      </c>
      <c r="S24" s="315">
        <f>CHI_fec!S24</f>
        <v>555.95441535856776</v>
      </c>
      <c r="T24" s="315">
        <f>CHI_fec!T24</f>
        <v>486.67243638993273</v>
      </c>
      <c r="U24" s="315">
        <f>CHI_fec!U24</f>
        <v>494.92693509754952</v>
      </c>
      <c r="V24" s="315">
        <f>CHI_fec!V24</f>
        <v>548.34483536739413</v>
      </c>
      <c r="W24" s="315">
        <f>CHI_fec!W24</f>
        <v>534.67333881663183</v>
      </c>
      <c r="X24" s="315">
        <f>CHI_fec!X24</f>
        <v>323.06528576634918</v>
      </c>
      <c r="Y24" s="315">
        <f>CHI_fec!Y24</f>
        <v>455.8198020393902</v>
      </c>
      <c r="DA24" s="137"/>
    </row>
    <row r="25" spans="1:105" ht="12" customHeight="1" x14ac:dyDescent="0.25">
      <c r="A25" s="57" t="s">
        <v>998</v>
      </c>
      <c r="B25" s="294">
        <v>136.03284247951791</v>
      </c>
      <c r="C25" s="294">
        <v>113.3797572679546</v>
      </c>
      <c r="D25" s="294">
        <v>118.7896711412058</v>
      </c>
      <c r="E25" s="294">
        <v>111.5153055187784</v>
      </c>
      <c r="F25" s="294">
        <v>58.233937818736791</v>
      </c>
      <c r="G25" s="294">
        <v>63.130351348271923</v>
      </c>
      <c r="H25" s="294">
        <v>61.352802956003529</v>
      </c>
      <c r="I25" s="294">
        <v>60.918442425917107</v>
      </c>
      <c r="J25" s="294">
        <v>64.503741967966278</v>
      </c>
      <c r="K25" s="294">
        <v>37.554508324915567</v>
      </c>
      <c r="L25" s="294">
        <v>43.423005816861952</v>
      </c>
      <c r="M25" s="294">
        <v>136.97853387713141</v>
      </c>
      <c r="N25" s="294">
        <v>105.3135172884994</v>
      </c>
      <c r="O25" s="294">
        <v>136.33580562506319</v>
      </c>
      <c r="P25" s="294">
        <v>146.59976748876721</v>
      </c>
      <c r="Q25" s="294">
        <v>182.36774606465059</v>
      </c>
      <c r="R25" s="294">
        <v>212.3902391523761</v>
      </c>
      <c r="S25" s="294">
        <v>209.95267432957201</v>
      </c>
      <c r="T25" s="294">
        <v>223.9343540701241</v>
      </c>
      <c r="U25" s="294">
        <v>207.74842463565079</v>
      </c>
      <c r="V25" s="294">
        <v>194.05631248612031</v>
      </c>
      <c r="W25" s="294">
        <v>231.31824983167081</v>
      </c>
      <c r="X25" s="294">
        <v>176.120312476348</v>
      </c>
      <c r="Y25" s="294">
        <v>177.05624259028369</v>
      </c>
      <c r="DA25" s="70" t="s">
        <v>1144</v>
      </c>
    </row>
    <row r="26" spans="1:105" ht="12" customHeight="1" x14ac:dyDescent="0.25">
      <c r="A26" s="46" t="s">
        <v>28</v>
      </c>
      <c r="B26" s="229">
        <v>0</v>
      </c>
      <c r="C26" s="229">
        <v>3.2797685642350263E-2</v>
      </c>
      <c r="D26" s="229">
        <v>3.9515334997044113E-2</v>
      </c>
      <c r="E26" s="229">
        <v>0</v>
      </c>
      <c r="F26" s="229">
        <v>0</v>
      </c>
      <c r="G26" s="229">
        <v>0</v>
      </c>
      <c r="H26" s="229">
        <v>0</v>
      </c>
      <c r="I26" s="229">
        <v>6.8200803938912771E-2</v>
      </c>
      <c r="J26" s="229">
        <v>7.2573421891079598E-2</v>
      </c>
      <c r="K26" s="229">
        <v>0</v>
      </c>
      <c r="L26" s="229">
        <v>6.3379243892794326E-2</v>
      </c>
      <c r="M26" s="229">
        <v>6.8637128083864449E-2</v>
      </c>
      <c r="N26" s="229">
        <v>4.3873240170311287E-2</v>
      </c>
      <c r="O26" s="229">
        <v>6.1585747268804968E-2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4.7764561799561456</v>
      </c>
      <c r="N28" s="229">
        <v>3.307564714787901</v>
      </c>
      <c r="O28" s="229">
        <v>5.4464727738394707</v>
      </c>
      <c r="P28" s="229">
        <v>13.50183946436141</v>
      </c>
      <c r="Q28" s="229">
        <v>13.202707787392569</v>
      </c>
      <c r="R28" s="229">
        <v>11.16091327247474</v>
      </c>
      <c r="S28" s="229">
        <v>11.3135118234008</v>
      </c>
      <c r="T28" s="229">
        <v>11.84444866204753</v>
      </c>
      <c r="U28" s="229">
        <v>10.984447528816361</v>
      </c>
      <c r="V28" s="229">
        <v>8.9085528981437925</v>
      </c>
      <c r="W28" s="229">
        <v>11.070591279994289</v>
      </c>
      <c r="X28" s="229">
        <v>7.1935736040935661</v>
      </c>
      <c r="Y28" s="229">
        <v>6.5039550715441186</v>
      </c>
      <c r="DA28" s="73" t="s">
        <v>1147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1.2615469239868</v>
      </c>
      <c r="N29" s="229">
        <v>0.25514826347575842</v>
      </c>
      <c r="O29" s="229">
        <v>0.42794684282805862</v>
      </c>
      <c r="P29" s="229">
        <v>9.327288333781944E-2</v>
      </c>
      <c r="Q29" s="229">
        <v>0.30299075707995898</v>
      </c>
      <c r="R29" s="229">
        <v>0.34851953142153741</v>
      </c>
      <c r="S29" s="229">
        <v>0.63969669409222574</v>
      </c>
      <c r="T29" s="229">
        <v>0.33839204617465529</v>
      </c>
      <c r="U29" s="229">
        <v>0.10859594164823359</v>
      </c>
      <c r="V29" s="229">
        <v>0.45628249697575929</v>
      </c>
      <c r="W29" s="229">
        <v>0.499413298078276</v>
      </c>
      <c r="X29" s="229">
        <v>9.0298319987043352E-2</v>
      </c>
      <c r="Y29" s="229">
        <v>9.6822674751847151E-2</v>
      </c>
      <c r="DA29" s="73" t="s">
        <v>1148</v>
      </c>
    </row>
    <row r="30" spans="1:105" ht="12" customHeight="1" x14ac:dyDescent="0.25">
      <c r="A30" s="46" t="s">
        <v>32</v>
      </c>
      <c r="B30" s="229">
        <v>4.4520147552151572</v>
      </c>
      <c r="C30" s="229">
        <v>3.912456218243356</v>
      </c>
      <c r="D30" s="229">
        <v>2.295715973596141</v>
      </c>
      <c r="E30" s="229">
        <v>2.3649784752272449</v>
      </c>
      <c r="F30" s="229">
        <v>0.87922970723970517</v>
      </c>
      <c r="G30" s="229">
        <v>2.173509231134731</v>
      </c>
      <c r="H30" s="229">
        <v>2.0854732708634272</v>
      </c>
      <c r="I30" s="229">
        <v>1.935706252250371</v>
      </c>
      <c r="J30" s="229">
        <v>0.39611576004221932</v>
      </c>
      <c r="K30" s="229">
        <v>0</v>
      </c>
      <c r="L30" s="229">
        <v>6.9189011676091219E-2</v>
      </c>
      <c r="M30" s="229">
        <v>7.4928868896584927E-2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9.8609725430638145E-2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1.8090446818069461</v>
      </c>
      <c r="K31" s="229">
        <v>0</v>
      </c>
      <c r="L31" s="229">
        <v>0</v>
      </c>
      <c r="M31" s="229">
        <v>70.662711030042274</v>
      </c>
      <c r="N31" s="229">
        <v>47.945315805724718</v>
      </c>
      <c r="O31" s="229">
        <v>53.380776718815348</v>
      </c>
      <c r="P31" s="229">
        <v>47.839234236133443</v>
      </c>
      <c r="Q31" s="229">
        <v>69.478604686304223</v>
      </c>
      <c r="R31" s="229">
        <v>76.152415137731168</v>
      </c>
      <c r="S31" s="229">
        <v>78.236508108007655</v>
      </c>
      <c r="T31" s="229">
        <v>87.385695263761534</v>
      </c>
      <c r="U31" s="229">
        <v>69.988902445099626</v>
      </c>
      <c r="V31" s="229">
        <v>75.349423621111157</v>
      </c>
      <c r="W31" s="229">
        <v>87.479987183861056</v>
      </c>
      <c r="X31" s="229">
        <v>60.665465870086088</v>
      </c>
      <c r="Y31" s="229">
        <v>64.477797721650191</v>
      </c>
      <c r="DA31" s="73" t="s">
        <v>1150</v>
      </c>
    </row>
    <row r="32" spans="1:105" ht="12" customHeight="1" x14ac:dyDescent="0.25">
      <c r="A32" s="46" t="s">
        <v>35</v>
      </c>
      <c r="B32" s="229">
        <v>27.560815686676989</v>
      </c>
      <c r="C32" s="229">
        <v>27.03082056031683</v>
      </c>
      <c r="D32" s="229">
        <v>26.525135725179769</v>
      </c>
      <c r="E32" s="229">
        <v>19.707150404504461</v>
      </c>
      <c r="F32" s="229">
        <v>14.24173614659065</v>
      </c>
      <c r="G32" s="229">
        <v>17.149481359179511</v>
      </c>
      <c r="H32" s="229">
        <v>14.714446080471779</v>
      </c>
      <c r="I32" s="229">
        <v>16.98399291917589</v>
      </c>
      <c r="J32" s="229">
        <v>16.13995847970498</v>
      </c>
      <c r="K32" s="229">
        <v>6.7638835102338781</v>
      </c>
      <c r="L32" s="229">
        <v>11.588433847531901</v>
      </c>
      <c r="M32" s="229">
        <v>11.57115036469729</v>
      </c>
      <c r="N32" s="229">
        <v>5.1719368009532261</v>
      </c>
      <c r="O32" s="229">
        <v>16.344342865498881</v>
      </c>
      <c r="P32" s="229">
        <v>20.260827315275961</v>
      </c>
      <c r="Q32" s="229">
        <v>22.4577460192282</v>
      </c>
      <c r="R32" s="229">
        <v>26.819058114200018</v>
      </c>
      <c r="S32" s="229">
        <v>25.798682400764079</v>
      </c>
      <c r="T32" s="229">
        <v>27.067389981698749</v>
      </c>
      <c r="U32" s="229">
        <v>26.417452987154899</v>
      </c>
      <c r="V32" s="229">
        <v>20.487278109826061</v>
      </c>
      <c r="W32" s="229">
        <v>21.72593112644045</v>
      </c>
      <c r="X32" s="229">
        <v>17.598697660575169</v>
      </c>
      <c r="Y32" s="229">
        <v>20.814732302449041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0.34719707690272561</v>
      </c>
      <c r="F34" s="229">
        <v>0.26937045708763091</v>
      </c>
      <c r="G34" s="229">
        <v>0</v>
      </c>
      <c r="H34" s="229">
        <v>0.10139480432739049</v>
      </c>
      <c r="I34" s="229">
        <v>4.4391172535038027E-2</v>
      </c>
      <c r="J34" s="229">
        <v>5.089849975073913E-2</v>
      </c>
      <c r="K34" s="229">
        <v>3.5888345079483852E-2</v>
      </c>
      <c r="L34" s="229">
        <v>4.6810750950742323E-2</v>
      </c>
      <c r="M34" s="229">
        <v>7.7237866252357873E-2</v>
      </c>
      <c r="N34" s="229">
        <v>6.9619718343893647E-2</v>
      </c>
      <c r="O34" s="229">
        <v>0.25903268857436118</v>
      </c>
      <c r="P34" s="229">
        <v>0.37639291085784088</v>
      </c>
      <c r="Q34" s="229">
        <v>0.44693274610154388</v>
      </c>
      <c r="R34" s="229">
        <v>0.5141399599601596</v>
      </c>
      <c r="S34" s="229">
        <v>0.41649117459083751</v>
      </c>
      <c r="T34" s="229">
        <v>0.5887719578441728</v>
      </c>
      <c r="U34" s="229">
        <v>0.56049858761336235</v>
      </c>
      <c r="V34" s="229">
        <v>0.54095402251352176</v>
      </c>
      <c r="W34" s="229">
        <v>0.83537564102159534</v>
      </c>
      <c r="X34" s="229">
        <v>1.4369734568599211</v>
      </c>
      <c r="Y34" s="229">
        <v>1.2915585783121151</v>
      </c>
      <c r="DA34" s="73" t="s">
        <v>1153</v>
      </c>
    </row>
    <row r="35" spans="1:105" ht="12" customHeight="1" x14ac:dyDescent="0.25">
      <c r="A35" s="46" t="s">
        <v>39</v>
      </c>
      <c r="B35" s="229">
        <v>104.0200120376257</v>
      </c>
      <c r="C35" s="229">
        <v>82.403682803752091</v>
      </c>
      <c r="D35" s="229">
        <v>89.929304107432827</v>
      </c>
      <c r="E35" s="229">
        <v>89.095979562143924</v>
      </c>
      <c r="F35" s="229">
        <v>42.843601507818811</v>
      </c>
      <c r="G35" s="229">
        <v>43.807360757957667</v>
      </c>
      <c r="H35" s="229">
        <v>44.451488800340933</v>
      </c>
      <c r="I35" s="229">
        <v>41.886151278016897</v>
      </c>
      <c r="J35" s="229">
        <v>46.035151124770323</v>
      </c>
      <c r="K35" s="229">
        <v>30.754736469602211</v>
      </c>
      <c r="L35" s="229">
        <v>31.655192962810421</v>
      </c>
      <c r="M35" s="229">
        <v>48.485865515216076</v>
      </c>
      <c r="N35" s="229">
        <v>48.52005874504362</v>
      </c>
      <c r="O35" s="229">
        <v>60.415647988238291</v>
      </c>
      <c r="P35" s="229">
        <v>64.528200678800715</v>
      </c>
      <c r="Q35" s="229">
        <v>76.478764068544109</v>
      </c>
      <c r="R35" s="229">
        <v>97.395193136588475</v>
      </c>
      <c r="S35" s="229">
        <v>93.449174403285809</v>
      </c>
      <c r="T35" s="229">
        <v>96.709656158597426</v>
      </c>
      <c r="U35" s="229">
        <v>99.688527145318361</v>
      </c>
      <c r="V35" s="229">
        <v>88.313821337550024</v>
      </c>
      <c r="W35" s="229">
        <v>109.7069513022751</v>
      </c>
      <c r="X35" s="229">
        <v>89.135303564746252</v>
      </c>
      <c r="Y35" s="229">
        <v>83.871376241576385</v>
      </c>
      <c r="DA35" s="73" t="s">
        <v>1154</v>
      </c>
    </row>
    <row r="36" spans="1:105" ht="12" customHeight="1" x14ac:dyDescent="0.25">
      <c r="A36" s="57" t="s">
        <v>1010</v>
      </c>
      <c r="B36" s="261">
        <v>34.945961179761483</v>
      </c>
      <c r="C36" s="261">
        <v>30.819491577145431</v>
      </c>
      <c r="D36" s="261">
        <v>31.71935931314686</v>
      </c>
      <c r="E36" s="261">
        <v>27.025564069209281</v>
      </c>
      <c r="F36" s="261">
        <v>15.8860329074882</v>
      </c>
      <c r="G36" s="261">
        <v>17.419612292355019</v>
      </c>
      <c r="H36" s="261">
        <v>16.508974163531001</v>
      </c>
      <c r="I36" s="261">
        <v>16.9589317508315</v>
      </c>
      <c r="J36" s="261">
        <v>17.434441860535578</v>
      </c>
      <c r="K36" s="261">
        <v>9.4327668306049048</v>
      </c>
      <c r="L36" s="261">
        <v>12.18420164486615</v>
      </c>
      <c r="M36" s="261">
        <v>31.168109616734579</v>
      </c>
      <c r="N36" s="261">
        <v>21.54064248416659</v>
      </c>
      <c r="O36" s="261">
        <v>33.032192085738771</v>
      </c>
      <c r="P36" s="261">
        <v>39.032350110517747</v>
      </c>
      <c r="Q36" s="261">
        <v>46.668803777049852</v>
      </c>
      <c r="R36" s="261">
        <v>52.734753709817753</v>
      </c>
      <c r="S36" s="261">
        <v>51.949144182476928</v>
      </c>
      <c r="T36" s="261">
        <v>54.912644038466212</v>
      </c>
      <c r="U36" s="261">
        <v>51.108340034070153</v>
      </c>
      <c r="V36" s="261">
        <v>45.889729030558527</v>
      </c>
      <c r="W36" s="261">
        <v>53.634102642556897</v>
      </c>
      <c r="X36" s="261">
        <v>40.76216754508814</v>
      </c>
      <c r="Y36" s="261">
        <v>42.351235218793192</v>
      </c>
      <c r="DA36" s="70" t="s">
        <v>1155</v>
      </c>
    </row>
    <row r="37" spans="1:105" ht="12" customHeight="1" x14ac:dyDescent="0.25">
      <c r="A37" s="60" t="s">
        <v>1012</v>
      </c>
      <c r="B37" s="262">
        <v>32.913261764179907</v>
      </c>
      <c r="C37" s="262">
        <v>28.375498926451751</v>
      </c>
      <c r="D37" s="262">
        <v>28.443969969792491</v>
      </c>
      <c r="E37" s="262">
        <v>25.69753464010941</v>
      </c>
      <c r="F37" s="262">
        <v>14.141882097905169</v>
      </c>
      <c r="G37" s="262">
        <v>16.480660973216882</v>
      </c>
      <c r="H37" s="262">
        <v>15.3604180975437</v>
      </c>
      <c r="I37" s="262">
        <v>15.90857406820775</v>
      </c>
      <c r="J37" s="262">
        <v>15.778475078320101</v>
      </c>
      <c r="K37" s="262">
        <v>8.0458595813521363</v>
      </c>
      <c r="L37" s="262">
        <v>10.512196551071749</v>
      </c>
      <c r="M37" s="262">
        <v>30.085225412831349</v>
      </c>
      <c r="N37" s="262">
        <v>19.488370453600901</v>
      </c>
      <c r="O37" s="262">
        <v>31.872798951341171</v>
      </c>
      <c r="P37" s="262">
        <v>37.70958777176719</v>
      </c>
      <c r="Q37" s="262">
        <v>45.067508790525793</v>
      </c>
      <c r="R37" s="262">
        <v>50.816428015797527</v>
      </c>
      <c r="S37" s="262">
        <v>50.468580742669602</v>
      </c>
      <c r="T37" s="262">
        <v>53.575590530908052</v>
      </c>
      <c r="U37" s="262">
        <v>49.742270738678613</v>
      </c>
      <c r="V37" s="262">
        <v>44.47708496332757</v>
      </c>
      <c r="W37" s="262">
        <v>51.790482516454219</v>
      </c>
      <c r="X37" s="262">
        <v>39.00454458890016</v>
      </c>
      <c r="Y37" s="262">
        <v>40.468213723241107</v>
      </c>
      <c r="DA37" s="72" t="s">
        <v>1156</v>
      </c>
    </row>
    <row r="38" spans="1:105" ht="12" customHeight="1" x14ac:dyDescent="0.25">
      <c r="A38" s="59" t="s">
        <v>28</v>
      </c>
      <c r="B38" s="230">
        <v>0</v>
      </c>
      <c r="C38" s="230">
        <v>3.023307468188749E-2</v>
      </c>
      <c r="D38" s="230">
        <v>3.9207926791043811E-2</v>
      </c>
      <c r="E38" s="230">
        <v>0</v>
      </c>
      <c r="F38" s="230">
        <v>0</v>
      </c>
      <c r="G38" s="230">
        <v>0</v>
      </c>
      <c r="H38" s="230">
        <v>0</v>
      </c>
      <c r="I38" s="230">
        <v>5.7512350387935611E-2</v>
      </c>
      <c r="J38" s="230">
        <v>6.9447301832287645E-2</v>
      </c>
      <c r="K38" s="230">
        <v>0</v>
      </c>
      <c r="L38" s="230">
        <v>5.7265861394278528E-2</v>
      </c>
      <c r="M38" s="230">
        <v>0.11743838048949209</v>
      </c>
      <c r="N38" s="230">
        <v>9.8278648857811693E-2</v>
      </c>
      <c r="O38" s="230">
        <v>8.8851105013740411E-2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8.0918775300996213</v>
      </c>
      <c r="N39" s="295">
        <v>7.336017709014012</v>
      </c>
      <c r="O39" s="295">
        <v>7.7801954663131792</v>
      </c>
      <c r="P39" s="295">
        <v>15.01781394909286</v>
      </c>
      <c r="Q39" s="295">
        <v>16.522694234293692</v>
      </c>
      <c r="R39" s="295">
        <v>14.77489979825998</v>
      </c>
      <c r="S39" s="295">
        <v>15.064599369299829</v>
      </c>
      <c r="T39" s="295">
        <v>16.143166872307479</v>
      </c>
      <c r="U39" s="295">
        <v>14.542480946921399</v>
      </c>
      <c r="V39" s="295">
        <v>13.25485317390156</v>
      </c>
      <c r="W39" s="295">
        <v>17.19764778150099</v>
      </c>
      <c r="X39" s="295">
        <v>11.25783735336088</v>
      </c>
      <c r="Y39" s="295">
        <v>9.5836400116774634</v>
      </c>
      <c r="DA39" s="122" t="s">
        <v>1158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2.0973241094905548</v>
      </c>
      <c r="N40" s="295">
        <v>0.55534552243322943</v>
      </c>
      <c r="O40" s="295">
        <v>0.5999065928971492</v>
      </c>
      <c r="P40" s="295">
        <v>0.1018093861539347</v>
      </c>
      <c r="Q40" s="295">
        <v>0.3721053137805958</v>
      </c>
      <c r="R40" s="295">
        <v>0.45276262502975712</v>
      </c>
      <c r="S40" s="295">
        <v>0.83589724650408381</v>
      </c>
      <c r="T40" s="295">
        <v>0.45259804076907612</v>
      </c>
      <c r="U40" s="295">
        <v>0.14108879271079611</v>
      </c>
      <c r="V40" s="295">
        <v>0.66622389420093564</v>
      </c>
      <c r="W40" s="295">
        <v>0.76133706257118794</v>
      </c>
      <c r="X40" s="295">
        <v>0.13867832437238001</v>
      </c>
      <c r="Y40" s="295">
        <v>0.1400066526447388</v>
      </c>
      <c r="DA40" s="122" t="s">
        <v>1159</v>
      </c>
    </row>
    <row r="41" spans="1:105" ht="12" customHeight="1" x14ac:dyDescent="0.25">
      <c r="A41" s="59" t="s">
        <v>32</v>
      </c>
      <c r="B41" s="295">
        <v>4.6158153690807016</v>
      </c>
      <c r="C41" s="295">
        <v>3.614618016680347</v>
      </c>
      <c r="D41" s="295">
        <v>2.282969802208739</v>
      </c>
      <c r="E41" s="295">
        <v>2.7775069477090559</v>
      </c>
      <c r="F41" s="295">
        <v>0.82988746820132353</v>
      </c>
      <c r="G41" s="295">
        <v>1.869906136129319</v>
      </c>
      <c r="H41" s="295">
        <v>1.9231313582228009</v>
      </c>
      <c r="I41" s="295">
        <v>1.6360059379193059</v>
      </c>
      <c r="J41" s="295">
        <v>0.3799038532287034</v>
      </c>
      <c r="K41" s="295">
        <v>0</v>
      </c>
      <c r="L41" s="295">
        <v>6.2655567991970612E-2</v>
      </c>
      <c r="M41" s="295">
        <v>0.1284913603755107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0.1329110680992163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28.297446395099211</v>
      </c>
      <c r="C42" s="295">
        <v>24.73064783508952</v>
      </c>
      <c r="D42" s="295">
        <v>26.121792240792711</v>
      </c>
      <c r="E42" s="295">
        <v>22.92002769240035</v>
      </c>
      <c r="F42" s="295">
        <v>13.31199462970385</v>
      </c>
      <c r="G42" s="295">
        <v>14.61075483708756</v>
      </c>
      <c r="H42" s="295">
        <v>13.4372867393209</v>
      </c>
      <c r="I42" s="295">
        <v>14.215055779900499</v>
      </c>
      <c r="J42" s="295">
        <v>15.329123923259109</v>
      </c>
      <c r="K42" s="295">
        <v>8.0458595813521363</v>
      </c>
      <c r="L42" s="295">
        <v>10.3922751216855</v>
      </c>
      <c r="M42" s="295">
        <v>19.65009403237617</v>
      </c>
      <c r="N42" s="295">
        <v>11.49872857329585</v>
      </c>
      <c r="O42" s="295">
        <v>23.403845787117099</v>
      </c>
      <c r="P42" s="295">
        <v>22.5899644365204</v>
      </c>
      <c r="Q42" s="295">
        <v>28.1727092424515</v>
      </c>
      <c r="R42" s="295">
        <v>35.588765592507777</v>
      </c>
      <c r="S42" s="295">
        <v>34.435173058766473</v>
      </c>
      <c r="T42" s="295">
        <v>36.979825617831487</v>
      </c>
      <c r="U42" s="295">
        <v>35.058700999046422</v>
      </c>
      <c r="V42" s="295">
        <v>30.556007895225068</v>
      </c>
      <c r="W42" s="295">
        <v>33.831497672382049</v>
      </c>
      <c r="X42" s="295">
        <v>27.608028911166901</v>
      </c>
      <c r="Y42" s="295">
        <v>30.7445670589189</v>
      </c>
      <c r="DA42" s="122" t="s">
        <v>1161</v>
      </c>
    </row>
    <row r="43" spans="1:105" ht="12" customHeight="1" x14ac:dyDescent="0.25">
      <c r="A43" s="60" t="s">
        <v>1019</v>
      </c>
      <c r="B43" s="262">
        <v>2.032699415581563</v>
      </c>
      <c r="C43" s="262">
        <v>2.4439926506936729</v>
      </c>
      <c r="D43" s="262">
        <v>3.2753893433543642</v>
      </c>
      <c r="E43" s="262">
        <v>1.32802942909987</v>
      </c>
      <c r="F43" s="262">
        <v>1.74415080958303</v>
      </c>
      <c r="G43" s="262">
        <v>0.93895131913814101</v>
      </c>
      <c r="H43" s="262">
        <v>1.1485560659872991</v>
      </c>
      <c r="I43" s="262">
        <v>1.0503576826237571</v>
      </c>
      <c r="J43" s="262">
        <v>1.655966782215484</v>
      </c>
      <c r="K43" s="262">
        <v>1.386907249252769</v>
      </c>
      <c r="L43" s="262">
        <v>1.6720050937944</v>
      </c>
      <c r="M43" s="262">
        <v>1.082884203903228</v>
      </c>
      <c r="N43" s="262">
        <v>2.0522720305656841</v>
      </c>
      <c r="O43" s="262">
        <v>1.1593931343975949</v>
      </c>
      <c r="P43" s="262">
        <v>1.322762338750564</v>
      </c>
      <c r="Q43" s="262">
        <v>1.601294986524052</v>
      </c>
      <c r="R43" s="262">
        <v>1.91832569402022</v>
      </c>
      <c r="S43" s="262">
        <v>1.4805634398073271</v>
      </c>
      <c r="T43" s="262">
        <v>1.3370535075581591</v>
      </c>
      <c r="U43" s="262">
        <v>1.366069295391535</v>
      </c>
      <c r="V43" s="262">
        <v>1.412644067230963</v>
      </c>
      <c r="W43" s="262">
        <v>1.843620126102677</v>
      </c>
      <c r="X43" s="262">
        <v>1.7576229561879819</v>
      </c>
      <c r="Y43" s="262">
        <v>1.8830214955520781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9.0118281782666472</v>
      </c>
      <c r="C44" s="261">
        <f t="shared" si="1"/>
        <v>8.2095689925170241</v>
      </c>
      <c r="D44" s="261">
        <f t="shared" si="1"/>
        <v>8.7881413935067627</v>
      </c>
      <c r="E44" s="261">
        <f t="shared" si="1"/>
        <v>6.8979130216739719</v>
      </c>
      <c r="F44" s="261">
        <f t="shared" si="1"/>
        <v>4.3984481004261697</v>
      </c>
      <c r="G44" s="261">
        <f t="shared" si="1"/>
        <v>4.3393595797506901</v>
      </c>
      <c r="H44" s="261">
        <f t="shared" si="1"/>
        <v>4.2651890981974603</v>
      </c>
      <c r="I44" s="261">
        <f t="shared" si="1"/>
        <v>4.2417531036801739</v>
      </c>
      <c r="J44" s="261">
        <f t="shared" si="1"/>
        <v>4.6049589530515949</v>
      </c>
      <c r="K44" s="261">
        <f t="shared" si="1"/>
        <v>2.7373173072920274</v>
      </c>
      <c r="L44" s="261">
        <f t="shared" si="1"/>
        <v>3.457074596276656</v>
      </c>
      <c r="M44" s="261">
        <f t="shared" si="1"/>
        <v>7.54173809683265</v>
      </c>
      <c r="N44" s="261">
        <f t="shared" si="1"/>
        <v>6.1270571374910485</v>
      </c>
      <c r="O44" s="261">
        <f t="shared" si="1"/>
        <v>7.9092004271957519</v>
      </c>
      <c r="P44" s="261">
        <f t="shared" si="1"/>
        <v>9.0780329008740566</v>
      </c>
      <c r="Q44" s="261">
        <f t="shared" si="1"/>
        <v>10.958884957734497</v>
      </c>
      <c r="R44" s="261">
        <f t="shared" si="1"/>
        <v>12.571846657853534</v>
      </c>
      <c r="S44" s="261">
        <f t="shared" si="1"/>
        <v>12.026561710553922</v>
      </c>
      <c r="T44" s="261">
        <f t="shared" si="1"/>
        <v>12.476158567556974</v>
      </c>
      <c r="U44" s="261">
        <f t="shared" si="1"/>
        <v>11.705380186145254</v>
      </c>
      <c r="V44" s="261">
        <f t="shared" si="1"/>
        <v>10.732846397741389</v>
      </c>
      <c r="W44" s="261">
        <f t="shared" si="1"/>
        <v>12.734641111750131</v>
      </c>
      <c r="X44" s="261">
        <f t="shared" si="1"/>
        <v>9.8979115533688677</v>
      </c>
      <c r="Y44" s="261">
        <f t="shared" si="1"/>
        <v>10.269287213099442</v>
      </c>
      <c r="DA44" s="70"/>
    </row>
    <row r="45" spans="1:105" ht="12" customHeight="1" x14ac:dyDescent="0.25">
      <c r="A45" s="60" t="s">
        <v>1022</v>
      </c>
      <c r="B45" s="262">
        <v>3.299665092253369</v>
      </c>
      <c r="C45" s="262">
        <v>2.6423015944440231</v>
      </c>
      <c r="D45" s="262">
        <v>2.4804141248660292</v>
      </c>
      <c r="E45" s="262">
        <v>2.6974257109102289</v>
      </c>
      <c r="F45" s="262">
        <v>1.2172430412899189</v>
      </c>
      <c r="G45" s="262">
        <v>1.6988768262632239</v>
      </c>
      <c r="H45" s="262">
        <v>1.4609476391856231</v>
      </c>
      <c r="I45" s="262">
        <v>1.5641259970403381</v>
      </c>
      <c r="J45" s="262">
        <v>1.4015369216841931</v>
      </c>
      <c r="K45" s="262">
        <v>0.62463315722236534</v>
      </c>
      <c r="L45" s="262">
        <v>0.85287778851905371</v>
      </c>
      <c r="M45" s="262">
        <v>2.835339934317981</v>
      </c>
      <c r="N45" s="262">
        <v>1.2354657078330049</v>
      </c>
      <c r="O45" s="262">
        <v>3.191869371166836</v>
      </c>
      <c r="P45" s="262">
        <v>3.5359425964713189</v>
      </c>
      <c r="Q45" s="262">
        <v>4.2602122212160749</v>
      </c>
      <c r="R45" s="262">
        <v>4.9577615427416024</v>
      </c>
      <c r="S45" s="262">
        <v>5.0801176835234223</v>
      </c>
      <c r="T45" s="262">
        <v>5.4998434436034804</v>
      </c>
      <c r="U45" s="262">
        <v>5.068322444716566</v>
      </c>
      <c r="V45" s="262">
        <v>4.3324947440998649</v>
      </c>
      <c r="W45" s="262">
        <v>4.80941702786596</v>
      </c>
      <c r="X45" s="262">
        <v>3.5379438390011519</v>
      </c>
      <c r="Y45" s="262">
        <v>3.797494150659289</v>
      </c>
      <c r="DA45" s="72" t="s">
        <v>1163</v>
      </c>
    </row>
    <row r="46" spans="1:105" ht="12" customHeight="1" x14ac:dyDescent="0.25">
      <c r="A46" s="60" t="s">
        <v>1024</v>
      </c>
      <c r="B46" s="262">
        <v>2.7056548453730369</v>
      </c>
      <c r="C46" s="262">
        <v>2.2550913737279981</v>
      </c>
      <c r="D46" s="262">
        <v>2.362693033866921</v>
      </c>
      <c r="E46" s="262">
        <v>2.218007954627331</v>
      </c>
      <c r="F46" s="262">
        <v>1.158256588280443</v>
      </c>
      <c r="G46" s="262">
        <v>1.255644871504265</v>
      </c>
      <c r="H46" s="262">
        <v>1.220289935646403</v>
      </c>
      <c r="I46" s="262">
        <v>1.211650627289349</v>
      </c>
      <c r="J46" s="262">
        <v>1.282961223328094</v>
      </c>
      <c r="K46" s="262">
        <v>0.74694857185101426</v>
      </c>
      <c r="L46" s="262">
        <v>0.86367133074311764</v>
      </c>
      <c r="M46" s="262">
        <v>2.72446438037607</v>
      </c>
      <c r="N46" s="262">
        <v>2.0946561370119769</v>
      </c>
      <c r="O46" s="262">
        <v>2.711680696834883</v>
      </c>
      <c r="P46" s="262">
        <v>2.9158280015817941</v>
      </c>
      <c r="Q46" s="262">
        <v>3.627243000923658</v>
      </c>
      <c r="R46" s="262">
        <v>4.2243819154120006</v>
      </c>
      <c r="S46" s="262">
        <v>4.1758994390223449</v>
      </c>
      <c r="T46" s="262">
        <v>4.453991103115702</v>
      </c>
      <c r="U46" s="262">
        <v>4.1320575346993653</v>
      </c>
      <c r="V46" s="262">
        <v>3.8597252882689048</v>
      </c>
      <c r="W46" s="262">
        <v>4.6008547059104927</v>
      </c>
      <c r="X46" s="262">
        <v>3.5029833100193661</v>
      </c>
      <c r="Y46" s="262">
        <v>3.5215986958449008</v>
      </c>
      <c r="DA46" s="72" t="s">
        <v>1164</v>
      </c>
    </row>
    <row r="47" spans="1:105" ht="12" customHeight="1" x14ac:dyDescent="0.25">
      <c r="A47" s="64" t="s">
        <v>28</v>
      </c>
      <c r="B47" s="229">
        <v>0</v>
      </c>
      <c r="C47" s="229">
        <v>6.5233671117772814E-4</v>
      </c>
      <c r="D47" s="229">
        <v>7.8594886097001942E-4</v>
      </c>
      <c r="E47" s="229">
        <v>0</v>
      </c>
      <c r="F47" s="229">
        <v>0</v>
      </c>
      <c r="G47" s="229">
        <v>0</v>
      </c>
      <c r="H47" s="229">
        <v>0</v>
      </c>
      <c r="I47" s="229">
        <v>1.356494742535721E-3</v>
      </c>
      <c r="J47" s="229">
        <v>1.4434648795526449E-3</v>
      </c>
      <c r="K47" s="229">
        <v>0</v>
      </c>
      <c r="L47" s="229">
        <v>1.260595273971711E-3</v>
      </c>
      <c r="M47" s="229">
        <v>1.3651731066382669E-3</v>
      </c>
      <c r="N47" s="229">
        <v>8.726263649669083E-4</v>
      </c>
      <c r="O47" s="229">
        <v>1.2249231322858699E-3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9.5002365395372643E-2</v>
      </c>
      <c r="N49" s="229">
        <v>6.5786528707567224E-2</v>
      </c>
      <c r="O49" s="229">
        <v>0.10832880635387659</v>
      </c>
      <c r="P49" s="229">
        <v>0.26854777642170308</v>
      </c>
      <c r="Q49" s="229">
        <v>0.26259813178851732</v>
      </c>
      <c r="R49" s="229">
        <v>0.22198741512738959</v>
      </c>
      <c r="S49" s="229">
        <v>0.22502255723854661</v>
      </c>
      <c r="T49" s="229">
        <v>0.23558274111684691</v>
      </c>
      <c r="U49" s="229">
        <v>0.2184775612886479</v>
      </c>
      <c r="V49" s="229">
        <v>0.17718860294898239</v>
      </c>
      <c r="W49" s="229">
        <v>0.2201909361878624</v>
      </c>
      <c r="X49" s="229">
        <v>0.14307814879626499</v>
      </c>
      <c r="Y49" s="229">
        <v>0.12936183080980229</v>
      </c>
      <c r="DA49" s="73" t="s">
        <v>1167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2.5091812281025201E-2</v>
      </c>
      <c r="N50" s="229">
        <v>5.0748269519226234E-3</v>
      </c>
      <c r="O50" s="229">
        <v>8.5117419275728846E-3</v>
      </c>
      <c r="P50" s="229">
        <v>1.8551713258721559E-3</v>
      </c>
      <c r="Q50" s="229">
        <v>6.026400647476505E-3</v>
      </c>
      <c r="R50" s="229">
        <v>6.9319551198807304E-3</v>
      </c>
      <c r="S50" s="229">
        <v>1.272338670862035E-2</v>
      </c>
      <c r="T50" s="229">
        <v>6.730522296525621E-3</v>
      </c>
      <c r="U50" s="229">
        <v>2.1599426311527002E-3</v>
      </c>
      <c r="V50" s="229">
        <v>9.0753300916082292E-3</v>
      </c>
      <c r="W50" s="229">
        <v>9.9331895530498041E-3</v>
      </c>
      <c r="X50" s="229">
        <v>1.7960081003142671E-3</v>
      </c>
      <c r="Y50" s="229">
        <v>1.92577567526575E-3</v>
      </c>
      <c r="DA50" s="73" t="s">
        <v>1168</v>
      </c>
    </row>
    <row r="51" spans="1:105" ht="12" customHeight="1" x14ac:dyDescent="0.25">
      <c r="A51" s="64" t="s">
        <v>32</v>
      </c>
      <c r="B51" s="229">
        <v>8.8549317021981863E-2</v>
      </c>
      <c r="C51" s="229">
        <v>7.7817649997234131E-2</v>
      </c>
      <c r="D51" s="229">
        <v>4.5661142811861163E-2</v>
      </c>
      <c r="E51" s="229">
        <v>4.7038754421859473E-2</v>
      </c>
      <c r="F51" s="229">
        <v>1.7487630738490301E-2</v>
      </c>
      <c r="G51" s="229">
        <v>4.3230485193810203E-2</v>
      </c>
      <c r="H51" s="229">
        <v>4.147947478975289E-2</v>
      </c>
      <c r="I51" s="229">
        <v>3.850065105717889E-2</v>
      </c>
      <c r="J51" s="229">
        <v>7.8786306744139771E-3</v>
      </c>
      <c r="K51" s="229">
        <v>0</v>
      </c>
      <c r="L51" s="229">
        <v>1.376149915533628E-3</v>
      </c>
      <c r="M51" s="229">
        <v>1.49031405573173E-3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1.9613196089207871E-3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3.5981388167818838E-2</v>
      </c>
      <c r="K52" s="229">
        <v>0</v>
      </c>
      <c r="L52" s="229">
        <v>0</v>
      </c>
      <c r="M52" s="229">
        <v>1.4054613797724289</v>
      </c>
      <c r="N52" s="229">
        <v>0.95361880012344569</v>
      </c>
      <c r="O52" s="229">
        <v>1.061728583674824</v>
      </c>
      <c r="P52" s="229">
        <v>0.95150886764289311</v>
      </c>
      <c r="Q52" s="229">
        <v>1.3819098387770681</v>
      </c>
      <c r="R52" s="229">
        <v>1.514650045155711</v>
      </c>
      <c r="S52" s="229">
        <v>1.5561020661563409</v>
      </c>
      <c r="T52" s="229">
        <v>1.7380768165767591</v>
      </c>
      <c r="U52" s="229">
        <v>1.392059517181941</v>
      </c>
      <c r="V52" s="229">
        <v>1.4986787705125051</v>
      </c>
      <c r="W52" s="229">
        <v>1.7399522562562251</v>
      </c>
      <c r="X52" s="229">
        <v>1.206618994989576</v>
      </c>
      <c r="Y52" s="229">
        <v>1.282445199590919</v>
      </c>
      <c r="DA52" s="73" t="s">
        <v>1170</v>
      </c>
    </row>
    <row r="53" spans="1:105" ht="12" customHeight="1" x14ac:dyDescent="0.25">
      <c r="A53" s="64" t="s">
        <v>35</v>
      </c>
      <c r="B53" s="229">
        <v>0.54817684572252223</v>
      </c>
      <c r="C53" s="229">
        <v>0.5376353922358289</v>
      </c>
      <c r="D53" s="229">
        <v>0.52757746358064994</v>
      </c>
      <c r="E53" s="229">
        <v>0.39196965974206632</v>
      </c>
      <c r="F53" s="229">
        <v>0.28326411261566597</v>
      </c>
      <c r="G53" s="229">
        <v>0.34109834426260022</v>
      </c>
      <c r="H53" s="229">
        <v>0.29266617979112808</v>
      </c>
      <c r="I53" s="229">
        <v>0.33780682589550831</v>
      </c>
      <c r="J53" s="229">
        <v>0.32101921910003878</v>
      </c>
      <c r="K53" s="229">
        <v>0.1345317340976579</v>
      </c>
      <c r="L53" s="229">
        <v>0.23049067870930151</v>
      </c>
      <c r="M53" s="229">
        <v>0.23014691511351079</v>
      </c>
      <c r="N53" s="229">
        <v>0.1028683633334294</v>
      </c>
      <c r="O53" s="229">
        <v>0.32508436685158371</v>
      </c>
      <c r="P53" s="229">
        <v>0.40298213723716542</v>
      </c>
      <c r="Q53" s="229">
        <v>0.44667823023863351</v>
      </c>
      <c r="R53" s="229">
        <v>0.53342349694671731</v>
      </c>
      <c r="S53" s="229">
        <v>0.51312851197957854</v>
      </c>
      <c r="T53" s="229">
        <v>0.53836274770639747</v>
      </c>
      <c r="U53" s="229">
        <v>0.52543568431183874</v>
      </c>
      <c r="V53" s="229">
        <v>0.40748617963123129</v>
      </c>
      <c r="W53" s="229">
        <v>0.43212263855579808</v>
      </c>
      <c r="X53" s="229">
        <v>0.35003312971836043</v>
      </c>
      <c r="Y53" s="229">
        <v>0.41399915110752389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6.9056518727281377E-3</v>
      </c>
      <c r="F55" s="229">
        <v>5.3577023690380907E-3</v>
      </c>
      <c r="G55" s="229">
        <v>0</v>
      </c>
      <c r="H55" s="229">
        <v>2.016714042164941E-3</v>
      </c>
      <c r="I55" s="229">
        <v>8.8292789352909667E-4</v>
      </c>
      <c r="J55" s="229">
        <v>1.0123567953344861E-3</v>
      </c>
      <c r="K55" s="229">
        <v>7.1380905512832588E-4</v>
      </c>
      <c r="L55" s="229">
        <v>9.3105262535770673E-4</v>
      </c>
      <c r="M55" s="229">
        <v>1.5362393614867819E-3</v>
      </c>
      <c r="N55" s="229">
        <v>1.3847165496010561E-3</v>
      </c>
      <c r="O55" s="229">
        <v>5.1520870708612219E-3</v>
      </c>
      <c r="P55" s="229">
        <v>7.4863487703707666E-3</v>
      </c>
      <c r="Q55" s="229">
        <v>8.8893661854312356E-3</v>
      </c>
      <c r="R55" s="229">
        <v>1.022609870168344E-2</v>
      </c>
      <c r="S55" s="229">
        <v>8.2838919193832083E-3</v>
      </c>
      <c r="T55" s="229">
        <v>1.171050807675883E-2</v>
      </c>
      <c r="U55" s="229">
        <v>1.1148158722252499E-2</v>
      </c>
      <c r="V55" s="229">
        <v>1.0759422838334941E-2</v>
      </c>
      <c r="W55" s="229">
        <v>1.6615385738021349E-2</v>
      </c>
      <c r="X55" s="229">
        <v>2.8580996510536701E-2</v>
      </c>
      <c r="Y55" s="229">
        <v>2.5688735615588171E-2</v>
      </c>
      <c r="DA55" s="73" t="s">
        <v>1173</v>
      </c>
    </row>
    <row r="56" spans="1:105" ht="12" customHeight="1" x14ac:dyDescent="0.25">
      <c r="A56" s="64" t="s">
        <v>39</v>
      </c>
      <c r="B56" s="229">
        <v>2.0689286826285329</v>
      </c>
      <c r="C56" s="229">
        <v>1.6389859947837571</v>
      </c>
      <c r="D56" s="229">
        <v>1.7886684786134399</v>
      </c>
      <c r="E56" s="229">
        <v>1.772093888590677</v>
      </c>
      <c r="F56" s="229">
        <v>0.85214714255724877</v>
      </c>
      <c r="G56" s="229">
        <v>0.87131604204785484</v>
      </c>
      <c r="H56" s="229">
        <v>0.88412756702335671</v>
      </c>
      <c r="I56" s="229">
        <v>0.83310372770059715</v>
      </c>
      <c r="J56" s="229">
        <v>0.91562616371093486</v>
      </c>
      <c r="K56" s="229">
        <v>0.61170302869822812</v>
      </c>
      <c r="L56" s="229">
        <v>0.62961285421895308</v>
      </c>
      <c r="M56" s="229">
        <v>0.96437018128987584</v>
      </c>
      <c r="N56" s="229">
        <v>0.96505027498104345</v>
      </c>
      <c r="O56" s="229">
        <v>1.201650187823879</v>
      </c>
      <c r="P56" s="229">
        <v>1.283447700183789</v>
      </c>
      <c r="Q56" s="229">
        <v>1.5211410332865309</v>
      </c>
      <c r="R56" s="229">
        <v>1.9371629043606191</v>
      </c>
      <c r="S56" s="229">
        <v>1.8586777054109549</v>
      </c>
      <c r="T56" s="229">
        <v>1.9235277673424149</v>
      </c>
      <c r="U56" s="229">
        <v>1.982776670563533</v>
      </c>
      <c r="V56" s="229">
        <v>1.7565369822462431</v>
      </c>
      <c r="W56" s="229">
        <v>2.1820402996195361</v>
      </c>
      <c r="X56" s="229">
        <v>1.772876031904314</v>
      </c>
      <c r="Y56" s="229">
        <v>1.668178003045802</v>
      </c>
      <c r="DA56" s="73" t="s">
        <v>1174</v>
      </c>
    </row>
    <row r="57" spans="1:105" ht="12" customHeight="1" x14ac:dyDescent="0.25">
      <c r="A57" s="60" t="s">
        <v>1036</v>
      </c>
      <c r="B57" s="262">
        <v>3.0065082406402408</v>
      </c>
      <c r="C57" s="262">
        <v>3.3121760243450038</v>
      </c>
      <c r="D57" s="262">
        <v>3.9450342347738121</v>
      </c>
      <c r="E57" s="262">
        <v>1.9824793561364129</v>
      </c>
      <c r="F57" s="262">
        <v>2.0229484708558081</v>
      </c>
      <c r="G57" s="262">
        <v>1.384837881983201</v>
      </c>
      <c r="H57" s="262">
        <v>1.583951523365434</v>
      </c>
      <c r="I57" s="262">
        <v>1.465976479350487</v>
      </c>
      <c r="J57" s="262">
        <v>1.920460808039308</v>
      </c>
      <c r="K57" s="262">
        <v>1.365735578218648</v>
      </c>
      <c r="L57" s="262">
        <v>1.7405254770144849</v>
      </c>
      <c r="M57" s="262">
        <v>1.9819337821385989</v>
      </c>
      <c r="N57" s="262">
        <v>2.7969352926460669</v>
      </c>
      <c r="O57" s="262">
        <v>2.0056503591940329</v>
      </c>
      <c r="P57" s="262">
        <v>2.626262302820944</v>
      </c>
      <c r="Q57" s="262">
        <v>3.0714297355947631</v>
      </c>
      <c r="R57" s="262">
        <v>3.3897031996999298</v>
      </c>
      <c r="S57" s="262">
        <v>2.7705445880081552</v>
      </c>
      <c r="T57" s="262">
        <v>2.5223240208377908</v>
      </c>
      <c r="U57" s="262">
        <v>2.505000206729322</v>
      </c>
      <c r="V57" s="262">
        <v>2.5406263653726189</v>
      </c>
      <c r="W57" s="262">
        <v>3.324369377973678</v>
      </c>
      <c r="X57" s="262">
        <v>2.8569844043483501</v>
      </c>
      <c r="Y57" s="262">
        <v>2.950194366595253</v>
      </c>
      <c r="DA57" s="72" t="s">
        <v>1175</v>
      </c>
    </row>
    <row r="58" spans="1:105" ht="12" customHeight="1" x14ac:dyDescent="0.25">
      <c r="A58" s="132" t="s">
        <v>1038</v>
      </c>
      <c r="B58" s="316">
        <v>13.6446262315713</v>
      </c>
      <c r="C58" s="316">
        <v>13.019777275952009</v>
      </c>
      <c r="D58" s="316">
        <v>14.097303787622749</v>
      </c>
      <c r="E58" s="316">
        <v>14.087818386794449</v>
      </c>
      <c r="F58" s="316">
        <v>13.7084523532895</v>
      </c>
      <c r="G58" s="316">
        <v>17.37037202235884</v>
      </c>
      <c r="H58" s="316">
        <v>20.981496945587391</v>
      </c>
      <c r="I58" s="316">
        <v>27.91842844591736</v>
      </c>
      <c r="J58" s="316">
        <v>31.034557466758852</v>
      </c>
      <c r="K58" s="316">
        <v>15.924574298444121</v>
      </c>
      <c r="L58" s="316">
        <v>17.055129018842969</v>
      </c>
      <c r="M58" s="316">
        <v>29.430951983205439</v>
      </c>
      <c r="N58" s="316">
        <v>28.25898156674096</v>
      </c>
      <c r="O58" s="316">
        <v>28.956900007495008</v>
      </c>
      <c r="P58" s="316">
        <v>28.945435219726189</v>
      </c>
      <c r="Q58" s="316">
        <v>33.178119689653229</v>
      </c>
      <c r="R58" s="316">
        <v>38.177561216273212</v>
      </c>
      <c r="S58" s="316">
        <v>46.949967958917647</v>
      </c>
      <c r="T58" s="316">
        <v>55.746227780373403</v>
      </c>
      <c r="U58" s="316">
        <v>54.554365457445478</v>
      </c>
      <c r="V58" s="316">
        <v>53.821621726858169</v>
      </c>
      <c r="W58" s="316">
        <v>58.165653097177362</v>
      </c>
      <c r="X58" s="316">
        <v>47.726761244219368</v>
      </c>
      <c r="Y58" s="316">
        <v>45.358558884163358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61.244721804245863</v>
      </c>
      <c r="C61" s="223">
        <v>81.835518086840537</v>
      </c>
      <c r="D61" s="223">
        <v>41.869895369077867</v>
      </c>
      <c r="E61" s="223">
        <v>16.12490095936813</v>
      </c>
      <c r="F61" s="223">
        <v>39.728316556877502</v>
      </c>
      <c r="G61" s="223">
        <v>76.352550601250442</v>
      </c>
      <c r="H61" s="223">
        <v>91.182525203291192</v>
      </c>
      <c r="I61" s="223">
        <v>118.52458980140599</v>
      </c>
      <c r="J61" s="223">
        <v>84.411898938980642</v>
      </c>
      <c r="K61" s="223">
        <v>93.920894583171602</v>
      </c>
      <c r="L61" s="223">
        <v>63.040702228516253</v>
      </c>
      <c r="M61" s="223">
        <v>45.957080251171867</v>
      </c>
      <c r="N61" s="223">
        <v>111.5371770508888</v>
      </c>
      <c r="O61" s="223">
        <v>182.11342521847561</v>
      </c>
      <c r="P61" s="223">
        <v>133.99971197586481</v>
      </c>
      <c r="Q61" s="223">
        <v>102.1048021220997</v>
      </c>
      <c r="R61" s="223">
        <v>37.935680107709963</v>
      </c>
      <c r="S61" s="223">
        <v>83.757034474405884</v>
      </c>
      <c r="T61" s="223">
        <v>51.768651775590378</v>
      </c>
      <c r="U61" s="223">
        <v>80.205912171532262</v>
      </c>
      <c r="V61" s="223">
        <v>124.4392023754847</v>
      </c>
      <c r="W61" s="223">
        <v>103.08044443064441</v>
      </c>
      <c r="X61" s="223">
        <v>156.5171526487637</v>
      </c>
      <c r="Y61" s="223">
        <v>149.97404481845871</v>
      </c>
      <c r="DA61" s="89" t="s">
        <v>1177</v>
      </c>
    </row>
    <row r="62" spans="1:105" ht="12" customHeight="1" x14ac:dyDescent="0.25">
      <c r="A62" s="55" t="s">
        <v>91</v>
      </c>
      <c r="B62" s="259">
        <v>0.37190034298953689</v>
      </c>
      <c r="C62" s="259">
        <v>0.55551167165230242</v>
      </c>
      <c r="D62" s="259">
        <v>0.29434154349994007</v>
      </c>
      <c r="E62" s="259">
        <v>8.9602947995008994E-2</v>
      </c>
      <c r="F62" s="259">
        <v>0.28450079901513342</v>
      </c>
      <c r="G62" s="259">
        <v>0.47362828183714278</v>
      </c>
      <c r="H62" s="259">
        <v>0.58201180001063502</v>
      </c>
      <c r="I62" s="259">
        <v>0.74288106376273066</v>
      </c>
      <c r="J62" s="259">
        <v>0.55789661065799823</v>
      </c>
      <c r="K62" s="259">
        <v>0.65239777582115632</v>
      </c>
      <c r="L62" s="259">
        <v>0.47526110178840603</v>
      </c>
      <c r="M62" s="259">
        <v>0.20895270002584451</v>
      </c>
      <c r="N62" s="259">
        <v>0.59190832092369594</v>
      </c>
      <c r="O62" s="259">
        <v>0.88085591315163914</v>
      </c>
      <c r="P62" s="259">
        <v>0.70043870005606079</v>
      </c>
      <c r="Q62" s="259">
        <v>0.51550795226470181</v>
      </c>
      <c r="R62" s="259">
        <v>0.1888520177420058</v>
      </c>
      <c r="S62" s="259">
        <v>0.38359917163822188</v>
      </c>
      <c r="T62" s="259">
        <v>0.22010980670550351</v>
      </c>
      <c r="U62" s="259">
        <v>0.35153978956506149</v>
      </c>
      <c r="V62" s="259">
        <v>0.54723702025683219</v>
      </c>
      <c r="W62" s="259">
        <v>0.46041956428862979</v>
      </c>
      <c r="X62" s="259">
        <v>0.73195176733586664</v>
      </c>
      <c r="Y62" s="259">
        <v>0.72911187734038796</v>
      </c>
      <c r="DA62" s="67" t="s">
        <v>1178</v>
      </c>
    </row>
    <row r="63" spans="1:105" ht="12" customHeight="1" x14ac:dyDescent="0.25">
      <c r="A63" s="173" t="s">
        <v>92</v>
      </c>
      <c r="B63" s="224">
        <v>0.78508138235013236</v>
      </c>
      <c r="C63" s="224">
        <v>1.172684777826871</v>
      </c>
      <c r="D63" s="224">
        <v>0.62135480703363022</v>
      </c>
      <c r="E63" s="224">
        <v>0.1891517649838462</v>
      </c>
      <c r="F63" s="224">
        <v>0.60058100182177543</v>
      </c>
      <c r="G63" s="224">
        <v>0.99982899514368972</v>
      </c>
      <c r="H63" s="224">
        <v>1.2286265315686831</v>
      </c>
      <c r="I63" s="224">
        <v>1.568221442799234</v>
      </c>
      <c r="J63" s="224">
        <v>1.177719382517906</v>
      </c>
      <c r="K63" s="224">
        <v>1.3772112807603281</v>
      </c>
      <c r="L63" s="224">
        <v>1.003275876999624</v>
      </c>
      <c r="M63" s="224">
        <v>0.44109901395465462</v>
      </c>
      <c r="N63" s="224">
        <v>1.249518080784332</v>
      </c>
      <c r="O63" s="224">
        <v>1.859486260188346</v>
      </c>
      <c r="P63" s="224">
        <v>1.4786256405980589</v>
      </c>
      <c r="Q63" s="224">
        <v>1.088236952198359</v>
      </c>
      <c r="R63" s="224">
        <v>0.39866648671705279</v>
      </c>
      <c r="S63" s="224">
        <v>0.80977760202435112</v>
      </c>
      <c r="T63" s="224">
        <v>0.46465165890432869</v>
      </c>
      <c r="U63" s="224">
        <v>0.74210026730353873</v>
      </c>
      <c r="V63" s="224">
        <v>1.1552169941087911</v>
      </c>
      <c r="W63" s="224">
        <v>0.97194540098322157</v>
      </c>
      <c r="X63" s="224">
        <v>1.5451497051451539</v>
      </c>
      <c r="Y63" s="224">
        <v>1.539154699210364</v>
      </c>
      <c r="DA63" s="177" t="s">
        <v>1179</v>
      </c>
    </row>
    <row r="64" spans="1:105" ht="12" customHeight="1" x14ac:dyDescent="0.25">
      <c r="A64" s="173" t="s">
        <v>93</v>
      </c>
      <c r="B64" s="224">
        <v>4.6736806142807392</v>
      </c>
      <c r="C64" s="224">
        <v>6.9811286269265347</v>
      </c>
      <c r="D64" s="224">
        <v>3.6989973033497412</v>
      </c>
      <c r="E64" s="224">
        <v>1.1260424167945999</v>
      </c>
      <c r="F64" s="224">
        <v>3.575328429158827</v>
      </c>
      <c r="G64" s="224">
        <v>5.9520980846732554</v>
      </c>
      <c r="H64" s="224">
        <v>7.3141563815897674</v>
      </c>
      <c r="I64" s="224">
        <v>9.3358043139040863</v>
      </c>
      <c r="J64" s="224">
        <v>7.0111002131519244</v>
      </c>
      <c r="K64" s="224">
        <v>8.1986986436874414</v>
      </c>
      <c r="L64" s="224">
        <v>5.9726177725323311</v>
      </c>
      <c r="M64" s="224">
        <v>2.6259136400954688</v>
      </c>
      <c r="N64" s="224">
        <v>7.4385261995049321</v>
      </c>
      <c r="O64" s="224">
        <v>11.06973758662868</v>
      </c>
      <c r="P64" s="224">
        <v>8.802430101647186</v>
      </c>
      <c r="Q64" s="224">
        <v>6.4784009168684253</v>
      </c>
      <c r="R64" s="224">
        <v>2.373307879184845</v>
      </c>
      <c r="S64" s="224">
        <v>4.8207000771444486</v>
      </c>
      <c r="T64" s="224">
        <v>2.766125269859014</v>
      </c>
      <c r="U64" s="224">
        <v>4.4178090464540984</v>
      </c>
      <c r="V64" s="224">
        <v>6.8771408825053708</v>
      </c>
      <c r="W64" s="224">
        <v>5.7861038114500856</v>
      </c>
      <c r="X64" s="224">
        <v>9.1984555811028414</v>
      </c>
      <c r="Y64" s="224">
        <v>9.1627666147742133</v>
      </c>
      <c r="DA64" s="177" t="s">
        <v>1180</v>
      </c>
    </row>
    <row r="65" spans="1:105" ht="12" customHeight="1" x14ac:dyDescent="0.25">
      <c r="A65" s="173" t="s">
        <v>94</v>
      </c>
      <c r="B65" s="224">
        <v>5.5311550009675869</v>
      </c>
      <c r="C65" s="224">
        <v>8.2619476391339095</v>
      </c>
      <c r="D65" s="224">
        <v>4.3776477516397856</v>
      </c>
      <c r="E65" s="224">
        <v>1.332636022650767</v>
      </c>
      <c r="F65" s="224">
        <v>4.231289502457118</v>
      </c>
      <c r="G65" s="224">
        <v>7.0441221393466167</v>
      </c>
      <c r="H65" s="224">
        <v>8.6560755829728819</v>
      </c>
      <c r="I65" s="224">
        <v>11.048632754476779</v>
      </c>
      <c r="J65" s="224">
        <v>8.2974180751176938</v>
      </c>
      <c r="K65" s="224">
        <v>9.7029037170176586</v>
      </c>
      <c r="L65" s="224">
        <v>7.0684065488916836</v>
      </c>
      <c r="M65" s="224">
        <v>3.1076867593696882</v>
      </c>
      <c r="N65" s="224">
        <v>8.8032633771556821</v>
      </c>
      <c r="O65" s="224">
        <v>13.100688614577679</v>
      </c>
      <c r="P65" s="224">
        <v>10.41740103690981</v>
      </c>
      <c r="Q65" s="224">
        <v>7.6669850995208284</v>
      </c>
      <c r="R65" s="224">
        <v>2.8087357327495179</v>
      </c>
      <c r="S65" s="224">
        <v>5.7051479423708598</v>
      </c>
      <c r="T65" s="224">
        <v>3.273622842975993</v>
      </c>
      <c r="U65" s="224">
        <v>5.2283389938862923</v>
      </c>
      <c r="V65" s="224">
        <v>8.1388813921941843</v>
      </c>
      <c r="W65" s="224">
        <v>6.8476731026570166</v>
      </c>
      <c r="X65" s="224">
        <v>10.88608481998831</v>
      </c>
      <c r="Y65" s="224">
        <v>10.8438480432636</v>
      </c>
      <c r="DA65" s="177" t="s">
        <v>1181</v>
      </c>
    </row>
    <row r="66" spans="1:105" ht="12" customHeight="1" x14ac:dyDescent="0.25">
      <c r="A66" s="56" t="s">
        <v>95</v>
      </c>
      <c r="B66" s="260">
        <v>1.868444862172435</v>
      </c>
      <c r="C66" s="260">
        <v>2.6384788885129091</v>
      </c>
      <c r="D66" s="260">
        <v>1.357500715473233</v>
      </c>
      <c r="E66" s="260">
        <v>0.4686803552004476</v>
      </c>
      <c r="F66" s="260">
        <v>1.3059295261021751</v>
      </c>
      <c r="G66" s="260">
        <v>2.416339783319839</v>
      </c>
      <c r="H66" s="260">
        <v>2.8711210195975738</v>
      </c>
      <c r="I66" s="260">
        <v>3.7679959846386661</v>
      </c>
      <c r="J66" s="260">
        <v>2.684732858881365</v>
      </c>
      <c r="K66" s="260">
        <v>2.9796679688333811</v>
      </c>
      <c r="L66" s="260">
        <v>2.1372321201795401</v>
      </c>
      <c r="M66" s="260">
        <v>1.2089060585169269</v>
      </c>
      <c r="N66" s="260">
        <v>2.913062437059923</v>
      </c>
      <c r="O66" s="260">
        <v>5.057167895494036</v>
      </c>
      <c r="P66" s="260">
        <v>3.9068582052183971</v>
      </c>
      <c r="Q66" s="260">
        <v>2.9040515666531159</v>
      </c>
      <c r="R66" s="260">
        <v>1.0675828648248069</v>
      </c>
      <c r="S66" s="260">
        <v>2.3429588840326372</v>
      </c>
      <c r="T66" s="260">
        <v>1.4178079045880989</v>
      </c>
      <c r="U66" s="260">
        <v>2.2127508923479762</v>
      </c>
      <c r="V66" s="260">
        <v>3.3773055819030251</v>
      </c>
      <c r="W66" s="260">
        <v>2.764394479202104</v>
      </c>
      <c r="X66" s="260">
        <v>4.5825348989524866</v>
      </c>
      <c r="Y66" s="260">
        <v>4.8687128617453332</v>
      </c>
      <c r="DA66" s="68" t="s">
        <v>1182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7.599095451337716E-2</v>
      </c>
      <c r="N67" s="226">
        <v>4.8376675156421342E-2</v>
      </c>
      <c r="O67" s="226">
        <v>8.3117224962299008E-2</v>
      </c>
      <c r="P67" s="226">
        <v>1.0794279506520109E-2</v>
      </c>
      <c r="Q67" s="226">
        <v>2.364425928637677E-2</v>
      </c>
      <c r="R67" s="226">
        <v>8.5336513531440068E-3</v>
      </c>
      <c r="S67" s="226">
        <v>3.7455451994130869E-2</v>
      </c>
      <c r="T67" s="226">
        <v>1.218283178410247E-2</v>
      </c>
      <c r="U67" s="226">
        <v>6.1453558307267104E-3</v>
      </c>
      <c r="V67" s="226">
        <v>4.6767521442388597E-2</v>
      </c>
      <c r="W67" s="226">
        <v>3.7181743458461411E-2</v>
      </c>
      <c r="X67" s="226">
        <v>1.149931303780148E-2</v>
      </c>
      <c r="Y67" s="226">
        <v>9.9478017439335615E-3</v>
      </c>
      <c r="DA67" s="69" t="s">
        <v>1183</v>
      </c>
    </row>
    <row r="68" spans="1:105" ht="12" customHeight="1" x14ac:dyDescent="0.25">
      <c r="A68" s="37" t="s">
        <v>35</v>
      </c>
      <c r="B68" s="226">
        <v>1.085665157694828</v>
      </c>
      <c r="C68" s="226">
        <v>1.3245824439740661</v>
      </c>
      <c r="D68" s="226">
        <v>0.60104408910666129</v>
      </c>
      <c r="E68" s="226">
        <v>0.29633658906806148</v>
      </c>
      <c r="F68" s="226">
        <v>0.56409216043231281</v>
      </c>
      <c r="G68" s="226">
        <v>1.468861836173244</v>
      </c>
      <c r="H68" s="226">
        <v>1.5453225760348619</v>
      </c>
      <c r="I68" s="226">
        <v>2.163447702620553</v>
      </c>
      <c r="J68" s="226">
        <v>1.288070143264229</v>
      </c>
      <c r="K68" s="226">
        <v>1.0913792443588839</v>
      </c>
      <c r="L68" s="226">
        <v>0.8173295183622401</v>
      </c>
      <c r="M68" s="226">
        <v>0.72943523933456633</v>
      </c>
      <c r="N68" s="226">
        <v>1.0262385432707459</v>
      </c>
      <c r="O68" s="226">
        <v>3.322158777332993</v>
      </c>
      <c r="P68" s="226">
        <v>2.453845103240734</v>
      </c>
      <c r="Q68" s="226">
        <v>1.8340628391731371</v>
      </c>
      <c r="R68" s="226">
        <v>0.68723142149633576</v>
      </c>
      <c r="S68" s="226">
        <v>1.5808482203027729</v>
      </c>
      <c r="T68" s="226">
        <v>1.019826267856407</v>
      </c>
      <c r="U68" s="226">
        <v>1.5645019001456439</v>
      </c>
      <c r="V68" s="226">
        <v>2.1975892400666539</v>
      </c>
      <c r="W68" s="226">
        <v>1.6927770358705529</v>
      </c>
      <c r="X68" s="226">
        <v>2.345440765607488</v>
      </c>
      <c r="Y68" s="226">
        <v>2.238064444521338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4.2422300729809112E-2</v>
      </c>
      <c r="T70" s="226">
        <v>1.5691324381561692E-2</v>
      </c>
      <c r="U70" s="226">
        <v>3.0217314944135629E-2</v>
      </c>
      <c r="V70" s="226">
        <v>0.11318312898115521</v>
      </c>
      <c r="W70" s="226">
        <v>0.1085279571772883</v>
      </c>
      <c r="X70" s="226">
        <v>0.72683333310059961</v>
      </c>
      <c r="Y70" s="226">
        <v>1.244831176710427</v>
      </c>
      <c r="DA70" s="69" t="s">
        <v>1186</v>
      </c>
    </row>
    <row r="71" spans="1:105" ht="12" customHeight="1" x14ac:dyDescent="0.25">
      <c r="A71" s="37" t="s">
        <v>40</v>
      </c>
      <c r="B71" s="226">
        <v>0.78277970447760625</v>
      </c>
      <c r="C71" s="226">
        <v>1.313896444538843</v>
      </c>
      <c r="D71" s="226">
        <v>0.75645662636657218</v>
      </c>
      <c r="E71" s="226">
        <v>0.17234376613238611</v>
      </c>
      <c r="F71" s="226">
        <v>0.74183736566986247</v>
      </c>
      <c r="G71" s="226">
        <v>0.94747794714659583</v>
      </c>
      <c r="H71" s="226">
        <v>1.325798443562713</v>
      </c>
      <c r="I71" s="226">
        <v>1.6045482820181129</v>
      </c>
      <c r="J71" s="226">
        <v>1.396662715617137</v>
      </c>
      <c r="K71" s="226">
        <v>1.888288724474497</v>
      </c>
      <c r="L71" s="226">
        <v>1.3199026018172999</v>
      </c>
      <c r="M71" s="226">
        <v>0.40347986466898339</v>
      </c>
      <c r="N71" s="226">
        <v>1.8384472186327561</v>
      </c>
      <c r="O71" s="226">
        <v>1.6518918931987441</v>
      </c>
      <c r="P71" s="226">
        <v>1.442218822471143</v>
      </c>
      <c r="Q71" s="226">
        <v>1.0463444681936029</v>
      </c>
      <c r="R71" s="226">
        <v>0.37181779197532749</v>
      </c>
      <c r="S71" s="226">
        <v>0.68223291100592387</v>
      </c>
      <c r="T71" s="226">
        <v>0.37010748056602771</v>
      </c>
      <c r="U71" s="226">
        <v>0.61188632142746924</v>
      </c>
      <c r="V71" s="226">
        <v>1.019765691412827</v>
      </c>
      <c r="W71" s="226">
        <v>0.92590774269580089</v>
      </c>
      <c r="X71" s="226">
        <v>1.498761487206598</v>
      </c>
      <c r="Y71" s="226">
        <v>1.375869438769634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35.652343669932876</v>
      </c>
      <c r="C72" s="261">
        <f t="shared" si="2"/>
        <v>45.252323506732857</v>
      </c>
      <c r="D72" s="261">
        <f t="shared" si="2"/>
        <v>22.929047588718678</v>
      </c>
      <c r="E72" s="261">
        <f t="shared" si="2"/>
        <v>9.7631090320819123</v>
      </c>
      <c r="F72" s="261">
        <f t="shared" si="2"/>
        <v>21.490214454042611</v>
      </c>
      <c r="G72" s="261">
        <f t="shared" si="2"/>
        <v>43.432251496469661</v>
      </c>
      <c r="H72" s="261">
        <f t="shared" si="2"/>
        <v>51.664002188300124</v>
      </c>
      <c r="I72" s="261">
        <f t="shared" si="2"/>
        <v>67.040958937501713</v>
      </c>
      <c r="J72" s="261">
        <f t="shared" si="2"/>
        <v>47.187800392449873</v>
      </c>
      <c r="K72" s="261">
        <f t="shared" si="2"/>
        <v>52.317127390982606</v>
      </c>
      <c r="L72" s="261">
        <f t="shared" si="2"/>
        <v>33.136272259125036</v>
      </c>
      <c r="M72" s="261">
        <f t="shared" si="2"/>
        <v>29.624311745420982</v>
      </c>
      <c r="N72" s="261">
        <f t="shared" si="2"/>
        <v>70.587587340137219</v>
      </c>
      <c r="O72" s="261">
        <f t="shared" si="2"/>
        <v>114.24259046587466</v>
      </c>
      <c r="P72" s="261">
        <f t="shared" si="2"/>
        <v>80.83888821716036</v>
      </c>
      <c r="Q72" s="261">
        <f t="shared" si="2"/>
        <v>62.68422200433897</v>
      </c>
      <c r="R72" s="261">
        <f t="shared" si="2"/>
        <v>23.517586388049605</v>
      </c>
      <c r="S72" s="261">
        <f t="shared" si="2"/>
        <v>52.949767124135128</v>
      </c>
      <c r="T72" s="261">
        <f t="shared" si="2"/>
        <v>33.305109049655663</v>
      </c>
      <c r="U72" s="261">
        <f t="shared" si="2"/>
        <v>51.253862978299807</v>
      </c>
      <c r="V72" s="261">
        <f t="shared" si="2"/>
        <v>80.127943864867262</v>
      </c>
      <c r="W72" s="261">
        <f t="shared" si="2"/>
        <v>66.447750245220746</v>
      </c>
      <c r="X72" s="261">
        <f t="shared" si="2"/>
        <v>99.631128071488163</v>
      </c>
      <c r="Y72" s="261">
        <f t="shared" si="2"/>
        <v>93.64867779182822</v>
      </c>
      <c r="DA72" s="70"/>
    </row>
    <row r="73" spans="1:105" ht="12" customHeight="1" x14ac:dyDescent="0.25">
      <c r="A73" s="60" t="s">
        <v>1052</v>
      </c>
      <c r="B73" s="262">
        <v>35.631699883683581</v>
      </c>
      <c r="C73" s="262">
        <v>45.221487653997698</v>
      </c>
      <c r="D73" s="262">
        <v>22.912709007636831</v>
      </c>
      <c r="E73" s="262">
        <v>9.7581352692430645</v>
      </c>
      <c r="F73" s="262">
        <v>21.474422122055469</v>
      </c>
      <c r="G73" s="262">
        <v>43.405960902238768</v>
      </c>
      <c r="H73" s="262">
        <v>51.631695342069747</v>
      </c>
      <c r="I73" s="262">
        <v>66.99972241223881</v>
      </c>
      <c r="J73" s="262">
        <v>47.156832154327127</v>
      </c>
      <c r="K73" s="262">
        <v>52.2809134952779</v>
      </c>
      <c r="L73" s="262">
        <v>33.109891028822702</v>
      </c>
      <c r="M73" s="262">
        <v>29.61271300678882</v>
      </c>
      <c r="N73" s="262">
        <v>70.554731148722865</v>
      </c>
      <c r="O73" s="262">
        <v>114.19369510578611</v>
      </c>
      <c r="P73" s="262">
        <v>80.80000762165335</v>
      </c>
      <c r="Q73" s="262">
        <v>62.65560671484819</v>
      </c>
      <c r="R73" s="262">
        <v>23.507103416574839</v>
      </c>
      <c r="S73" s="262">
        <v>52.92847394854661</v>
      </c>
      <c r="T73" s="262">
        <v>33.292890992085518</v>
      </c>
      <c r="U73" s="262">
        <v>51.23434938437417</v>
      </c>
      <c r="V73" s="262">
        <v>80.097567329091376</v>
      </c>
      <c r="W73" s="262">
        <v>66.422192852630673</v>
      </c>
      <c r="X73" s="262">
        <v>99.590498219662237</v>
      </c>
      <c r="Y73" s="262">
        <v>93.608205579227814</v>
      </c>
      <c r="DA73" s="72" t="s">
        <v>1188</v>
      </c>
    </row>
    <row r="74" spans="1:105" ht="12" customHeight="1" x14ac:dyDescent="0.25">
      <c r="A74" s="64" t="s">
        <v>28</v>
      </c>
      <c r="B74" s="229">
        <v>0</v>
      </c>
      <c r="C74" s="229">
        <v>1.2934483783631051E-2</v>
      </c>
      <c r="D74" s="229">
        <v>7.5328114459054093E-3</v>
      </c>
      <c r="E74" s="229">
        <v>0</v>
      </c>
      <c r="F74" s="229">
        <v>0</v>
      </c>
      <c r="G74" s="229">
        <v>0</v>
      </c>
      <c r="H74" s="229">
        <v>0</v>
      </c>
      <c r="I74" s="229">
        <v>7.4211883646571372E-2</v>
      </c>
      <c r="J74" s="229">
        <v>5.2471304967790788E-2</v>
      </c>
      <c r="K74" s="229">
        <v>0</v>
      </c>
      <c r="L74" s="229">
        <v>4.7782264446704498E-2</v>
      </c>
      <c r="M74" s="229">
        <v>1.475671811269735E-2</v>
      </c>
      <c r="N74" s="229">
        <v>2.918280270877378E-2</v>
      </c>
      <c r="O74" s="229">
        <v>5.1229029858818359E-2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1.0269196773376359</v>
      </c>
      <c r="N76" s="229">
        <v>2.2000656469287638</v>
      </c>
      <c r="O76" s="229">
        <v>4.5305533947396697</v>
      </c>
      <c r="P76" s="229">
        <v>7.3908571861434584</v>
      </c>
      <c r="Q76" s="229">
        <v>4.5064946101888017</v>
      </c>
      <c r="R76" s="229">
        <v>1.22649015585096</v>
      </c>
      <c r="S76" s="229">
        <v>2.8324087219629259</v>
      </c>
      <c r="T76" s="229">
        <v>1.749142998039213</v>
      </c>
      <c r="U76" s="229">
        <v>2.6887975849504611</v>
      </c>
      <c r="V76" s="229">
        <v>3.6510844953188508</v>
      </c>
      <c r="W76" s="229">
        <v>3.155499657431402</v>
      </c>
      <c r="X76" s="229">
        <v>4.0358293579655466</v>
      </c>
      <c r="Y76" s="229">
        <v>3.41332823110851</v>
      </c>
      <c r="DA76" s="73" t="s">
        <v>1191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0.27122772853297822</v>
      </c>
      <c r="N77" s="229">
        <v>0.16971487416007869</v>
      </c>
      <c r="O77" s="229">
        <v>0.35598011815195552</v>
      </c>
      <c r="P77" s="229">
        <v>5.1057232750341283E-2</v>
      </c>
      <c r="Q77" s="229">
        <v>0.10342016468937699</v>
      </c>
      <c r="R77" s="229">
        <v>3.8299354539785217E-2</v>
      </c>
      <c r="S77" s="229">
        <v>0.1601520839895163</v>
      </c>
      <c r="T77" s="229">
        <v>4.9972446590539753E-2</v>
      </c>
      <c r="U77" s="229">
        <v>2.6582356998218142E-2</v>
      </c>
      <c r="V77" s="229">
        <v>0.1870029812070467</v>
      </c>
      <c r="W77" s="229">
        <v>0.1423499839480569</v>
      </c>
      <c r="X77" s="229">
        <v>5.0660301935507447E-2</v>
      </c>
      <c r="Y77" s="229">
        <v>5.0813322894534572E-2</v>
      </c>
      <c r="DA77" s="73" t="s">
        <v>1192</v>
      </c>
    </row>
    <row r="78" spans="1:105" ht="12" customHeight="1" x14ac:dyDescent="0.25">
      <c r="A78" s="64" t="s">
        <v>32</v>
      </c>
      <c r="B78" s="229">
        <v>1.1523699555618621</v>
      </c>
      <c r="C78" s="229">
        <v>1.54296257549619</v>
      </c>
      <c r="D78" s="229">
        <v>0.43763251820455229</v>
      </c>
      <c r="E78" s="229">
        <v>0.2043959429700514</v>
      </c>
      <c r="F78" s="229">
        <v>0.32054160788897812</v>
      </c>
      <c r="G78" s="229">
        <v>1.4783927966332759</v>
      </c>
      <c r="H78" s="229">
        <v>1.7353953135216149</v>
      </c>
      <c r="I78" s="229">
        <v>2.1063154518620371</v>
      </c>
      <c r="J78" s="229">
        <v>0.28639562950356479</v>
      </c>
      <c r="K78" s="229">
        <v>0</v>
      </c>
      <c r="L78" s="229">
        <v>5.216230818886404E-2</v>
      </c>
      <c r="M78" s="229">
        <v>1.6109418148427659E-2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2.468756392709117E-2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1.3079572759007501</v>
      </c>
      <c r="K79" s="229">
        <v>0</v>
      </c>
      <c r="L79" s="229">
        <v>0</v>
      </c>
      <c r="M79" s="229">
        <v>15.192210642543751</v>
      </c>
      <c r="N79" s="229">
        <v>31.891391803679269</v>
      </c>
      <c r="O79" s="229">
        <v>44.403868195008307</v>
      </c>
      <c r="P79" s="229">
        <v>26.187020595748859</v>
      </c>
      <c r="Q79" s="229">
        <v>23.71520771225855</v>
      </c>
      <c r="R79" s="229">
        <v>8.3685075970483673</v>
      </c>
      <c r="S79" s="229">
        <v>19.587001047958658</v>
      </c>
      <c r="T79" s="229">
        <v>12.904786145864721</v>
      </c>
      <c r="U79" s="229">
        <v>17.132039765680918</v>
      </c>
      <c r="V79" s="229">
        <v>30.881234635938789</v>
      </c>
      <c r="W79" s="229">
        <v>24.93480814250773</v>
      </c>
      <c r="X79" s="229">
        <v>34.035304515939693</v>
      </c>
      <c r="Y79" s="229">
        <v>33.838469796003963</v>
      </c>
      <c r="DA79" s="73" t="s">
        <v>1194</v>
      </c>
    </row>
    <row r="80" spans="1:105" ht="12" customHeight="1" x14ac:dyDescent="0.25">
      <c r="A80" s="64" t="s">
        <v>35</v>
      </c>
      <c r="B80" s="229">
        <v>7.1339062636529231</v>
      </c>
      <c r="C80" s="229">
        <v>10.66019456397853</v>
      </c>
      <c r="D80" s="229">
        <v>5.0564887279780164</v>
      </c>
      <c r="E80" s="229">
        <v>1.703212791310617</v>
      </c>
      <c r="F80" s="229">
        <v>5.1921232483039432</v>
      </c>
      <c r="G80" s="229">
        <v>11.664854855100449</v>
      </c>
      <c r="H80" s="229">
        <v>12.244405682814181</v>
      </c>
      <c r="I80" s="229">
        <v>18.480927402278461</v>
      </c>
      <c r="J80" s="229">
        <v>11.669350314321839</v>
      </c>
      <c r="K80" s="229">
        <v>9.2972834043284536</v>
      </c>
      <c r="L80" s="229">
        <v>8.7366395781326744</v>
      </c>
      <c r="M80" s="229">
        <v>2.4877527504186809</v>
      </c>
      <c r="N80" s="229">
        <v>3.4401747101094879</v>
      </c>
      <c r="O80" s="229">
        <v>13.595756580249009</v>
      </c>
      <c r="P80" s="229">
        <v>11.09070223768961</v>
      </c>
      <c r="Q80" s="229">
        <v>7.6655268769398566</v>
      </c>
      <c r="R80" s="229">
        <v>2.947188098610463</v>
      </c>
      <c r="S80" s="229">
        <v>6.4588621276669462</v>
      </c>
      <c r="T80" s="229">
        <v>3.9972089045722372</v>
      </c>
      <c r="U80" s="229">
        <v>6.4665231097024067</v>
      </c>
      <c r="V80" s="229">
        <v>8.3965133634281806</v>
      </c>
      <c r="W80" s="229">
        <v>6.1926383598633246</v>
      </c>
      <c r="X80" s="229">
        <v>9.8734432410744031</v>
      </c>
      <c r="Y80" s="229">
        <v>10.923739879717219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3.000690055885567E-2</v>
      </c>
      <c r="F82" s="229">
        <v>9.8204642906950843E-2</v>
      </c>
      <c r="G82" s="229">
        <v>0</v>
      </c>
      <c r="H82" s="229">
        <v>8.4374166144236235E-2</v>
      </c>
      <c r="I82" s="229">
        <v>4.8303719910044722E-2</v>
      </c>
      <c r="J82" s="229">
        <v>3.6800120942792808E-2</v>
      </c>
      <c r="K82" s="229">
        <v>4.9330257478777978E-2</v>
      </c>
      <c r="L82" s="229">
        <v>3.52911070485568E-2</v>
      </c>
      <c r="M82" s="229">
        <v>1.6605843684479711E-2</v>
      </c>
      <c r="N82" s="229">
        <v>4.6308376066673193E-2</v>
      </c>
      <c r="O82" s="229">
        <v>0.21547182466530859</v>
      </c>
      <c r="P82" s="229">
        <v>0.20603609288719241</v>
      </c>
      <c r="Q82" s="229">
        <v>0.15255204037362519</v>
      </c>
      <c r="R82" s="229">
        <v>5.6499641581832648E-2</v>
      </c>
      <c r="S82" s="229">
        <v>0.10427118068605749</v>
      </c>
      <c r="T82" s="229">
        <v>8.6947596877586145E-2</v>
      </c>
      <c r="U82" s="229">
        <v>0.13720009538844319</v>
      </c>
      <c r="V82" s="229">
        <v>0.22170478941546309</v>
      </c>
      <c r="W82" s="229">
        <v>0.23811081832943801</v>
      </c>
      <c r="X82" s="229">
        <v>0.80618896573357057</v>
      </c>
      <c r="Y82" s="229">
        <v>0.67782038913077525</v>
      </c>
      <c r="DA82" s="73" t="s">
        <v>1197</v>
      </c>
    </row>
    <row r="83" spans="1:105" ht="12" customHeight="1" x14ac:dyDescent="0.25">
      <c r="A83" s="64" t="s">
        <v>39</v>
      </c>
      <c r="B83" s="229">
        <v>27.34542366446879</v>
      </c>
      <c r="C83" s="229">
        <v>33.005396030739348</v>
      </c>
      <c r="D83" s="229">
        <v>17.41105495000836</v>
      </c>
      <c r="E83" s="229">
        <v>7.8205196344035404</v>
      </c>
      <c r="F83" s="229">
        <v>15.8635526229556</v>
      </c>
      <c r="G83" s="229">
        <v>30.26271325050504</v>
      </c>
      <c r="H83" s="229">
        <v>37.567520179589721</v>
      </c>
      <c r="I83" s="229">
        <v>46.289963954541697</v>
      </c>
      <c r="J83" s="229">
        <v>33.803857508690392</v>
      </c>
      <c r="K83" s="229">
        <v>42.934299833470668</v>
      </c>
      <c r="L83" s="229">
        <v>24.238015771005902</v>
      </c>
      <c r="M83" s="229">
        <v>10.58713022801016</v>
      </c>
      <c r="N83" s="229">
        <v>32.777892935069808</v>
      </c>
      <c r="O83" s="229">
        <v>51.040835963113082</v>
      </c>
      <c r="P83" s="229">
        <v>35.874334276433878</v>
      </c>
      <c r="Q83" s="229">
        <v>26.51240531039798</v>
      </c>
      <c r="R83" s="229">
        <v>10.870118568943431</v>
      </c>
      <c r="S83" s="229">
        <v>23.761091222355411</v>
      </c>
      <c r="T83" s="229">
        <v>14.50483290014123</v>
      </c>
      <c r="U83" s="229">
        <v>24.78320647165371</v>
      </c>
      <c r="V83" s="229">
        <v>36.760027063783049</v>
      </c>
      <c r="W83" s="229">
        <v>31.758785890550708</v>
      </c>
      <c r="X83" s="229">
        <v>50.789071837013509</v>
      </c>
      <c r="Y83" s="229">
        <v>44.704033960372819</v>
      </c>
      <c r="DA83" s="73" t="s">
        <v>1198</v>
      </c>
    </row>
    <row r="84" spans="1:105" ht="12" customHeight="1" x14ac:dyDescent="0.25">
      <c r="A84" s="60" t="s">
        <v>1064</v>
      </c>
      <c r="B84" s="262">
        <v>2.064378624929656E-2</v>
      </c>
      <c r="C84" s="262">
        <v>3.0835852735156481E-2</v>
      </c>
      <c r="D84" s="262">
        <v>1.633858108184574E-2</v>
      </c>
      <c r="E84" s="262">
        <v>4.9737628388469707E-3</v>
      </c>
      <c r="F84" s="262">
        <v>1.579233198714132E-2</v>
      </c>
      <c r="G84" s="262">
        <v>2.629059423089224E-2</v>
      </c>
      <c r="H84" s="262">
        <v>3.2306846230378217E-2</v>
      </c>
      <c r="I84" s="262">
        <v>4.123652526289636E-2</v>
      </c>
      <c r="J84" s="262">
        <v>3.0968238122745601E-2</v>
      </c>
      <c r="K84" s="262">
        <v>3.6213895704708607E-2</v>
      </c>
      <c r="L84" s="262">
        <v>2.638123030233681E-2</v>
      </c>
      <c r="M84" s="262">
        <v>1.1598738632161669E-2</v>
      </c>
      <c r="N84" s="262">
        <v>3.2856191414355827E-2</v>
      </c>
      <c r="O84" s="262">
        <v>4.8895360088557313E-2</v>
      </c>
      <c r="P84" s="262">
        <v>3.8880595507004623E-2</v>
      </c>
      <c r="Q84" s="262">
        <v>2.8615289490777591E-2</v>
      </c>
      <c r="R84" s="262">
        <v>1.048297147476417E-2</v>
      </c>
      <c r="S84" s="262">
        <v>2.1293175588519061E-2</v>
      </c>
      <c r="T84" s="262">
        <v>1.2218057570143831E-2</v>
      </c>
      <c r="U84" s="262">
        <v>1.951359392563936E-2</v>
      </c>
      <c r="V84" s="262">
        <v>3.0376535775880831E-2</v>
      </c>
      <c r="W84" s="262">
        <v>2.5557392590079261E-2</v>
      </c>
      <c r="X84" s="262">
        <v>4.0629851825927467E-2</v>
      </c>
      <c r="Y84" s="262">
        <v>4.0472212600410978E-2</v>
      </c>
      <c r="DA84" s="72" t="s">
        <v>1199</v>
      </c>
    </row>
    <row r="85" spans="1:105" ht="12" customHeight="1" x14ac:dyDescent="0.25">
      <c r="A85" s="57" t="s">
        <v>1010</v>
      </c>
      <c r="B85" s="261">
        <v>8.2939452614125884</v>
      </c>
      <c r="C85" s="261">
        <v>11.14449040086255</v>
      </c>
      <c r="D85" s="261">
        <v>5.544273909312385</v>
      </c>
      <c r="E85" s="261">
        <v>2.1416509435390969</v>
      </c>
      <c r="F85" s="261">
        <v>5.3103892780299153</v>
      </c>
      <c r="G85" s="261">
        <v>10.86414807493203</v>
      </c>
      <c r="H85" s="261">
        <v>12.59629209729556</v>
      </c>
      <c r="I85" s="261">
        <v>16.920426124551089</v>
      </c>
      <c r="J85" s="261">
        <v>11.5579591665753</v>
      </c>
      <c r="K85" s="261">
        <v>11.888522720158241</v>
      </c>
      <c r="L85" s="261">
        <v>8.4225887198400482</v>
      </c>
      <c r="M85" s="261">
        <v>6.1442656346066782</v>
      </c>
      <c r="N85" s="261">
        <v>13.13756219413338</v>
      </c>
      <c r="O85" s="261">
        <v>25.194291755256391</v>
      </c>
      <c r="P85" s="261">
        <v>19.59094628801984</v>
      </c>
      <c r="Q85" s="261">
        <v>14.60600202913708</v>
      </c>
      <c r="R85" s="261">
        <v>5.3136151710031898</v>
      </c>
      <c r="S85" s="261">
        <v>11.925201556831411</v>
      </c>
      <c r="T85" s="261">
        <v>7.4355254463553653</v>
      </c>
      <c r="U85" s="261">
        <v>11.470979644978019</v>
      </c>
      <c r="V85" s="261">
        <v>17.244835528474709</v>
      </c>
      <c r="W85" s="261">
        <v>14.01739080970524</v>
      </c>
      <c r="X85" s="261">
        <v>20.96883083706236</v>
      </c>
      <c r="Y85" s="261">
        <v>20.379590091090328</v>
      </c>
      <c r="DA85" s="70" t="s">
        <v>1200</v>
      </c>
    </row>
    <row r="86" spans="1:105" ht="12" customHeight="1" x14ac:dyDescent="0.25">
      <c r="A86" s="60" t="s">
        <v>1012</v>
      </c>
      <c r="B86" s="262">
        <v>7.8115118952500184</v>
      </c>
      <c r="C86" s="262">
        <v>10.260729792182291</v>
      </c>
      <c r="D86" s="262">
        <v>4.971763742889423</v>
      </c>
      <c r="E86" s="262">
        <v>2.0364107541911221</v>
      </c>
      <c r="F86" s="262">
        <v>4.7273538649463234</v>
      </c>
      <c r="G86" s="262">
        <v>10.278549153723761</v>
      </c>
      <c r="H86" s="262">
        <v>11.71994765856865</v>
      </c>
      <c r="I86" s="262">
        <v>15.872453302069591</v>
      </c>
      <c r="J86" s="262">
        <v>10.460155370895681</v>
      </c>
      <c r="K86" s="262">
        <v>10.140543718917909</v>
      </c>
      <c r="L86" s="262">
        <v>7.266779611211124</v>
      </c>
      <c r="M86" s="262">
        <v>5.9307933296732838</v>
      </c>
      <c r="N86" s="262">
        <v>11.88588869086367</v>
      </c>
      <c r="O86" s="262">
        <v>24.31000018867686</v>
      </c>
      <c r="P86" s="262">
        <v>18.927031205866101</v>
      </c>
      <c r="Q86" s="262">
        <v>14.104842455085191</v>
      </c>
      <c r="R86" s="262">
        <v>5.1203224409989652</v>
      </c>
      <c r="S86" s="262">
        <v>11.58533036712789</v>
      </c>
      <c r="T86" s="262">
        <v>7.254479795528149</v>
      </c>
      <c r="U86" s="262">
        <v>11.16437307018769</v>
      </c>
      <c r="V86" s="262">
        <v>16.71398003827446</v>
      </c>
      <c r="W86" s="262">
        <v>13.53555663072312</v>
      </c>
      <c r="X86" s="262">
        <v>20.064676306936441</v>
      </c>
      <c r="Y86" s="262">
        <v>19.47347233528437</v>
      </c>
      <c r="DA86" s="72" t="s">
        <v>1201</v>
      </c>
    </row>
    <row r="87" spans="1:105" ht="12" customHeight="1" x14ac:dyDescent="0.25">
      <c r="A87" s="59" t="s">
        <v>28</v>
      </c>
      <c r="B87" s="230">
        <v>0</v>
      </c>
      <c r="C87" s="230">
        <v>1.0932438964395901E-2</v>
      </c>
      <c r="D87" s="230">
        <v>6.8532117373416241E-3</v>
      </c>
      <c r="E87" s="230">
        <v>0</v>
      </c>
      <c r="F87" s="230">
        <v>0</v>
      </c>
      <c r="G87" s="230">
        <v>0</v>
      </c>
      <c r="H87" s="230">
        <v>0</v>
      </c>
      <c r="I87" s="230">
        <v>5.7381767335707858E-2</v>
      </c>
      <c r="J87" s="230">
        <v>4.6039275890060127E-2</v>
      </c>
      <c r="K87" s="230">
        <v>0</v>
      </c>
      <c r="L87" s="230">
        <v>3.9586245555498001E-2</v>
      </c>
      <c r="M87" s="230">
        <v>2.315099036478066E-2</v>
      </c>
      <c r="N87" s="230">
        <v>5.9939802755370329E-2</v>
      </c>
      <c r="O87" s="230">
        <v>6.776845619820554E-2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1.595176789321302</v>
      </c>
      <c r="N88" s="295">
        <v>4.474211434513963</v>
      </c>
      <c r="O88" s="295">
        <v>5.934105553226213</v>
      </c>
      <c r="P88" s="295">
        <v>7.5376754309465426</v>
      </c>
      <c r="Q88" s="295">
        <v>5.1711311621744063</v>
      </c>
      <c r="R88" s="295">
        <v>1.4887361027623449</v>
      </c>
      <c r="S88" s="295">
        <v>3.4581586795882839</v>
      </c>
      <c r="T88" s="295">
        <v>2.1858886995082649</v>
      </c>
      <c r="U88" s="295">
        <v>3.263978106477571</v>
      </c>
      <c r="V88" s="295">
        <v>4.9810222846554764</v>
      </c>
      <c r="W88" s="295">
        <v>4.4946431110731684</v>
      </c>
      <c r="X88" s="295">
        <v>5.7912447073053626</v>
      </c>
      <c r="Y88" s="295">
        <v>4.6116873335465431</v>
      </c>
      <c r="DA88" s="122" t="s">
        <v>1203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0.41345197411831242</v>
      </c>
      <c r="N89" s="295">
        <v>0.33870328359810392</v>
      </c>
      <c r="O89" s="295">
        <v>0.45756036075722561</v>
      </c>
      <c r="P89" s="295">
        <v>5.1099721387786769E-2</v>
      </c>
      <c r="Q89" s="295">
        <v>0.1164583303676794</v>
      </c>
      <c r="R89" s="295">
        <v>4.5620889147595503E-2</v>
      </c>
      <c r="S89" s="295">
        <v>0.19188464607515121</v>
      </c>
      <c r="T89" s="295">
        <v>6.1284687853523478E-2</v>
      </c>
      <c r="U89" s="295">
        <v>3.1666586475733297E-2</v>
      </c>
      <c r="V89" s="295">
        <v>0.25035932273612799</v>
      </c>
      <c r="W89" s="295">
        <v>0.19897711750854399</v>
      </c>
      <c r="X89" s="295">
        <v>7.1338756000037723E-2</v>
      </c>
      <c r="Y89" s="295">
        <v>6.7371782102339114E-2</v>
      </c>
      <c r="DA89" s="122" t="s">
        <v>1204</v>
      </c>
    </row>
    <row r="90" spans="1:105" ht="12" customHeight="1" x14ac:dyDescent="0.25">
      <c r="A90" s="59" t="s">
        <v>32</v>
      </c>
      <c r="B90" s="295">
        <v>1.0955005590206399</v>
      </c>
      <c r="C90" s="295">
        <v>1.307064903677754</v>
      </c>
      <c r="D90" s="295">
        <v>0.39904368134219498</v>
      </c>
      <c r="E90" s="295">
        <v>0.22010457802154351</v>
      </c>
      <c r="F90" s="295">
        <v>0.27741510663939012</v>
      </c>
      <c r="G90" s="295">
        <v>1.1662106370787939</v>
      </c>
      <c r="H90" s="295">
        <v>1.467342797298433</v>
      </c>
      <c r="I90" s="295">
        <v>1.632291350575974</v>
      </c>
      <c r="J90" s="295">
        <v>0.2518528128383159</v>
      </c>
      <c r="K90" s="295">
        <v>0</v>
      </c>
      <c r="L90" s="295">
        <v>4.3311994957560468E-2</v>
      </c>
      <c r="M90" s="295">
        <v>2.532989839958812E-2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3.0510440569520219E-2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1205</v>
      </c>
    </row>
    <row r="91" spans="1:105" ht="12" customHeight="1" x14ac:dyDescent="0.25">
      <c r="A91" s="59" t="s">
        <v>35</v>
      </c>
      <c r="B91" s="295">
        <v>6.7160113362293776</v>
      </c>
      <c r="C91" s="295">
        <v>8.9427324495401432</v>
      </c>
      <c r="D91" s="295">
        <v>4.5658668498098862</v>
      </c>
      <c r="E91" s="295">
        <v>1.816306176169578</v>
      </c>
      <c r="F91" s="295">
        <v>4.4499387583069332</v>
      </c>
      <c r="G91" s="295">
        <v>9.1123385166449609</v>
      </c>
      <c r="H91" s="295">
        <v>10.252604861270211</v>
      </c>
      <c r="I91" s="295">
        <v>14.18278018415791</v>
      </c>
      <c r="J91" s="295">
        <v>10.1622632821673</v>
      </c>
      <c r="K91" s="295">
        <v>10.140543718917909</v>
      </c>
      <c r="L91" s="295">
        <v>7.1838813706980664</v>
      </c>
      <c r="M91" s="295">
        <v>3.8736836774693</v>
      </c>
      <c r="N91" s="295">
        <v>7.0130341699962306</v>
      </c>
      <c r="O91" s="295">
        <v>17.850565818495209</v>
      </c>
      <c r="P91" s="295">
        <v>11.33825605353177</v>
      </c>
      <c r="Q91" s="295">
        <v>8.8172529625431082</v>
      </c>
      <c r="R91" s="295">
        <v>3.5859654490890249</v>
      </c>
      <c r="S91" s="295">
        <v>7.9047766008949321</v>
      </c>
      <c r="T91" s="295">
        <v>5.0073064081663601</v>
      </c>
      <c r="U91" s="295">
        <v>7.868728377234385</v>
      </c>
      <c r="V91" s="295">
        <v>11.482598430882859</v>
      </c>
      <c r="W91" s="295">
        <v>8.8419364021414069</v>
      </c>
      <c r="X91" s="295">
        <v>14.202092843631039</v>
      </c>
      <c r="Y91" s="295">
        <v>14.794413219635491</v>
      </c>
      <c r="DA91" s="122" t="s">
        <v>1206</v>
      </c>
    </row>
    <row r="92" spans="1:105" ht="12" customHeight="1" x14ac:dyDescent="0.25">
      <c r="A92" s="60" t="s">
        <v>1019</v>
      </c>
      <c r="B92" s="262">
        <v>0.48243336616257038</v>
      </c>
      <c r="C92" s="262">
        <v>0.88376060868026285</v>
      </c>
      <c r="D92" s="262">
        <v>0.57251016642296193</v>
      </c>
      <c r="E92" s="262">
        <v>0.1052401893479754</v>
      </c>
      <c r="F92" s="262">
        <v>0.58303541308359175</v>
      </c>
      <c r="G92" s="262">
        <v>0.5855989212082765</v>
      </c>
      <c r="H92" s="262">
        <v>0.87634443872691425</v>
      </c>
      <c r="I92" s="262">
        <v>1.047972822481497</v>
      </c>
      <c r="J92" s="262">
        <v>1.0978037956796221</v>
      </c>
      <c r="K92" s="262">
        <v>1.7479790012403349</v>
      </c>
      <c r="L92" s="262">
        <v>1.1558091086289231</v>
      </c>
      <c r="M92" s="262">
        <v>0.21347230493339411</v>
      </c>
      <c r="N92" s="262">
        <v>1.2516735032697059</v>
      </c>
      <c r="O92" s="262">
        <v>0.88429156657953956</v>
      </c>
      <c r="P92" s="262">
        <v>0.66391508215373662</v>
      </c>
      <c r="Q92" s="262">
        <v>0.50115957405188583</v>
      </c>
      <c r="R92" s="262">
        <v>0.1932927300042242</v>
      </c>
      <c r="S92" s="262">
        <v>0.33987118970351732</v>
      </c>
      <c r="T92" s="262">
        <v>0.18104565082721649</v>
      </c>
      <c r="U92" s="262">
        <v>0.30660657479033021</v>
      </c>
      <c r="V92" s="262">
        <v>0.53085549020024403</v>
      </c>
      <c r="W92" s="262">
        <v>0.48183417898212239</v>
      </c>
      <c r="X92" s="262">
        <v>0.90415453012592195</v>
      </c>
      <c r="Y92" s="262">
        <v>0.90611775580596055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2.6172806981090861</v>
      </c>
      <c r="C93" s="261">
        <f t="shared" si="3"/>
        <v>3.6617421142732116</v>
      </c>
      <c r="D93" s="261">
        <f t="shared" si="3"/>
        <v>1.8984209139183079</v>
      </c>
      <c r="E93" s="261">
        <f t="shared" si="3"/>
        <v>0.66446066027786554</v>
      </c>
      <c r="F93" s="261">
        <f t="shared" si="3"/>
        <v>1.8201642986104423</v>
      </c>
      <c r="G93" s="261">
        <f t="shared" si="3"/>
        <v>3.3223738885090333</v>
      </c>
      <c r="H93" s="261">
        <f t="shared" si="3"/>
        <v>3.9996445348714702</v>
      </c>
      <c r="I93" s="261">
        <f t="shared" si="3"/>
        <v>5.2014769459041172</v>
      </c>
      <c r="J93" s="261">
        <f t="shared" si="3"/>
        <v>3.7607574471792611</v>
      </c>
      <c r="K93" s="261">
        <f t="shared" si="3"/>
        <v>4.2591741266736207</v>
      </c>
      <c r="L93" s="261">
        <f t="shared" si="3"/>
        <v>2.9709178728972239</v>
      </c>
      <c r="M93" s="261">
        <f t="shared" si="3"/>
        <v>1.7807602477255156</v>
      </c>
      <c r="N93" s="261">
        <f t="shared" si="3"/>
        <v>4.506544865758249</v>
      </c>
      <c r="O93" s="261">
        <f t="shared" si="3"/>
        <v>7.272135007696745</v>
      </c>
      <c r="P93" s="261">
        <f t="shared" si="3"/>
        <v>5.531511394009244</v>
      </c>
      <c r="Q93" s="261">
        <f t="shared" si="3"/>
        <v>4.1502511304499485</v>
      </c>
      <c r="R93" s="261">
        <f t="shared" si="3"/>
        <v>1.5305676463938371</v>
      </c>
      <c r="S93" s="261">
        <f t="shared" si="3"/>
        <v>3.3233516561187075</v>
      </c>
      <c r="T93" s="261">
        <f t="shared" si="3"/>
        <v>2.0269882698843924</v>
      </c>
      <c r="U93" s="261">
        <f t="shared" si="3"/>
        <v>3.1570729489792866</v>
      </c>
      <c r="V93" s="261">
        <f t="shared" si="3"/>
        <v>4.8357124401433467</v>
      </c>
      <c r="W93" s="261">
        <f t="shared" si="3"/>
        <v>3.9885381581282457</v>
      </c>
      <c r="X93" s="261">
        <f t="shared" si="3"/>
        <v>6.1174630558499237</v>
      </c>
      <c r="Y93" s="261">
        <f t="shared" si="3"/>
        <v>5.9577081532780198</v>
      </c>
      <c r="DA93" s="70"/>
    </row>
    <row r="94" spans="1:105" ht="12" customHeight="1" x14ac:dyDescent="0.25">
      <c r="A94" s="60" t="s">
        <v>1022</v>
      </c>
      <c r="B94" s="262">
        <v>1.0498024661714691</v>
      </c>
      <c r="C94" s="262">
        <v>1.2808276165774111</v>
      </c>
      <c r="D94" s="262">
        <v>0.58118984711796384</v>
      </c>
      <c r="E94" s="262">
        <v>0.28654772589463401</v>
      </c>
      <c r="F94" s="262">
        <v>0.54545854858896814</v>
      </c>
      <c r="G94" s="262">
        <v>1.4203410389939699</v>
      </c>
      <c r="H94" s="262">
        <v>1.494276057266503</v>
      </c>
      <c r="I94" s="262">
        <v>2.0919827052997042</v>
      </c>
      <c r="J94" s="262">
        <v>1.2455214238170511</v>
      </c>
      <c r="K94" s="262">
        <v>1.0553277998614441</v>
      </c>
      <c r="L94" s="262">
        <v>0.79033073684824418</v>
      </c>
      <c r="M94" s="262">
        <v>0.74926976343384344</v>
      </c>
      <c r="N94" s="262">
        <v>1.0100907161513939</v>
      </c>
      <c r="O94" s="262">
        <v>3.2634985192195352</v>
      </c>
      <c r="P94" s="262">
        <v>2.379082327537704</v>
      </c>
      <c r="Q94" s="262">
        <v>1.7873494587456979</v>
      </c>
      <c r="R94" s="262">
        <v>0.66965692184266279</v>
      </c>
      <c r="S94" s="262">
        <v>1.5632723827073649</v>
      </c>
      <c r="T94" s="262">
        <v>0.99830486538822927</v>
      </c>
      <c r="U94" s="262">
        <v>1.52491810943416</v>
      </c>
      <c r="V94" s="262">
        <v>2.182504559315642</v>
      </c>
      <c r="W94" s="262">
        <v>1.684969916591172</v>
      </c>
      <c r="X94" s="262">
        <v>2.4397281251530401</v>
      </c>
      <c r="Y94" s="262">
        <v>2.449627383951412</v>
      </c>
      <c r="DA94" s="72" t="s">
        <v>1208</v>
      </c>
    </row>
    <row r="95" spans="1:105" ht="12" customHeight="1" x14ac:dyDescent="0.25">
      <c r="A95" s="60" t="s">
        <v>1024</v>
      </c>
      <c r="B95" s="262">
        <v>0.61094486344549903</v>
      </c>
      <c r="C95" s="262">
        <v>0.77537237038262252</v>
      </c>
      <c r="D95" s="262">
        <v>0.39286371185022467</v>
      </c>
      <c r="E95" s="262">
        <v>0.167314010810929</v>
      </c>
      <c r="F95" s="262">
        <v>0.36820269405496259</v>
      </c>
      <c r="G95" s="262">
        <v>0.74424315827498089</v>
      </c>
      <c r="H95" s="262">
        <v>0.88528246373856145</v>
      </c>
      <c r="I95" s="262">
        <v>1.14878426776309</v>
      </c>
      <c r="J95" s="262">
        <v>0.80855599017436885</v>
      </c>
      <c r="K95" s="262">
        <v>0.89641402628687861</v>
      </c>
      <c r="L95" s="262">
        <v>0.56770566431949454</v>
      </c>
      <c r="M95" s="262">
        <v>0.50774268315129945</v>
      </c>
      <c r="N95" s="262">
        <v>1.209738820426836</v>
      </c>
      <c r="O95" s="262">
        <v>1.9579770735184221</v>
      </c>
      <c r="P95" s="262">
        <v>1.385405405410117</v>
      </c>
      <c r="Q95" s="262">
        <v>1.074299604381955</v>
      </c>
      <c r="R95" s="262">
        <v>0.40305526072908371</v>
      </c>
      <c r="S95" s="262">
        <v>0.90751716573816643</v>
      </c>
      <c r="T95" s="262">
        <v>0.57084340088359664</v>
      </c>
      <c r="U95" s="262">
        <v>0.87846952827218172</v>
      </c>
      <c r="V95" s="262">
        <v>1.373361290478222</v>
      </c>
      <c r="W95" s="262">
        <v>1.138881885359714</v>
      </c>
      <c r="X95" s="262">
        <v>1.7075891280489399</v>
      </c>
      <c r="Y95" s="262">
        <v>1.605016110981774</v>
      </c>
      <c r="DA95" s="72" t="s">
        <v>1209</v>
      </c>
    </row>
    <row r="96" spans="1:105" ht="12" customHeight="1" x14ac:dyDescent="0.25">
      <c r="A96" s="64" t="s">
        <v>28</v>
      </c>
      <c r="B96" s="229">
        <v>0</v>
      </c>
      <c r="C96" s="229">
        <v>2.2177601559074329E-4</v>
      </c>
      <c r="D96" s="229">
        <v>1.2915837513232921E-4</v>
      </c>
      <c r="E96" s="229">
        <v>0</v>
      </c>
      <c r="F96" s="229">
        <v>0</v>
      </c>
      <c r="G96" s="229">
        <v>0</v>
      </c>
      <c r="H96" s="229">
        <v>0</v>
      </c>
      <c r="I96" s="229">
        <v>1.2724447407363121E-3</v>
      </c>
      <c r="J96" s="229">
        <v>8.9967849844384306E-4</v>
      </c>
      <c r="K96" s="229">
        <v>0</v>
      </c>
      <c r="L96" s="229">
        <v>8.1927971785809546E-4</v>
      </c>
      <c r="M96" s="229">
        <v>2.5302023652242281E-4</v>
      </c>
      <c r="N96" s="229">
        <v>5.0037139609028351E-4</v>
      </c>
      <c r="O96" s="229">
        <v>8.7837831912906234E-4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1.760767249636137E-2</v>
      </c>
      <c r="N98" s="229">
        <v>3.7722556336682811E-2</v>
      </c>
      <c r="O98" s="229">
        <v>7.7681343694445848E-2</v>
      </c>
      <c r="P98" s="229">
        <v>0.12672441250554231</v>
      </c>
      <c r="Q98" s="229">
        <v>7.7268829251124951E-2</v>
      </c>
      <c r="R98" s="229">
        <v>2.1029528852950979E-2</v>
      </c>
      <c r="S98" s="229">
        <v>4.856477702468201E-2</v>
      </c>
      <c r="T98" s="229">
        <v>2.9990989303686402E-2</v>
      </c>
      <c r="U98" s="229">
        <v>4.610240540677582E-2</v>
      </c>
      <c r="V98" s="229">
        <v>6.2601877701658371E-2</v>
      </c>
      <c r="W98" s="229">
        <v>5.4104528091699002E-2</v>
      </c>
      <c r="X98" s="229">
        <v>6.9198753470660929E-2</v>
      </c>
      <c r="Y98" s="229">
        <v>5.8525283858381918E-2</v>
      </c>
      <c r="DA98" s="73" t="s">
        <v>1212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4.6504990812153953E-3</v>
      </c>
      <c r="N99" s="229">
        <v>2.9099490329362399E-3</v>
      </c>
      <c r="O99" s="229">
        <v>6.1036724428982182E-3</v>
      </c>
      <c r="P99" s="229">
        <v>8.7543266788813053E-4</v>
      </c>
      <c r="Q99" s="229">
        <v>1.7732529910142059E-3</v>
      </c>
      <c r="R99" s="229">
        <v>6.5668474997665168E-4</v>
      </c>
      <c r="S99" s="229">
        <v>2.7459844296761089E-3</v>
      </c>
      <c r="T99" s="229">
        <v>8.5683281061410337E-4</v>
      </c>
      <c r="U99" s="229">
        <v>4.557838811886898E-4</v>
      </c>
      <c r="V99" s="229">
        <v>3.2063727296310351E-3</v>
      </c>
      <c r="W99" s="229">
        <v>2.4407477551874768E-3</v>
      </c>
      <c r="X99" s="229">
        <v>8.6862685050480076E-4</v>
      </c>
      <c r="Y99" s="229">
        <v>8.7125056391792197E-4</v>
      </c>
      <c r="DA99" s="73" t="s">
        <v>1213</v>
      </c>
    </row>
    <row r="100" spans="1:105" ht="12" customHeight="1" x14ac:dyDescent="0.25">
      <c r="A100" s="64" t="s">
        <v>32</v>
      </c>
      <c r="B100" s="229">
        <v>1.9758656124678128E-2</v>
      </c>
      <c r="C100" s="229">
        <v>2.645579815347792E-2</v>
      </c>
      <c r="D100" s="229">
        <v>7.5036930583326916E-3</v>
      </c>
      <c r="E100" s="229">
        <v>3.504594276284711E-3</v>
      </c>
      <c r="F100" s="229">
        <v>5.4960400289520914E-3</v>
      </c>
      <c r="G100" s="229">
        <v>2.5348677952676781E-2</v>
      </c>
      <c r="H100" s="229">
        <v>2.9755270063018271E-2</v>
      </c>
      <c r="I100" s="229">
        <v>3.6115105659055763E-2</v>
      </c>
      <c r="J100" s="229">
        <v>4.9105695021462066E-3</v>
      </c>
      <c r="K100" s="229">
        <v>0</v>
      </c>
      <c r="L100" s="229">
        <v>8.9438040726315935E-4</v>
      </c>
      <c r="M100" s="229">
        <v>2.7621377321334018E-4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4.2329556045529602E-4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2.2426372638024189E-2</v>
      </c>
      <c r="K101" s="229">
        <v>0</v>
      </c>
      <c r="L101" s="229">
        <v>0</v>
      </c>
      <c r="M101" s="229">
        <v>0.26048723711591337</v>
      </c>
      <c r="N101" s="229">
        <v>0.54681314880258591</v>
      </c>
      <c r="O101" s="229">
        <v>0.76135338138256659</v>
      </c>
      <c r="P101" s="229">
        <v>0.44900540176699277</v>
      </c>
      <c r="Q101" s="229">
        <v>0.40662343880994811</v>
      </c>
      <c r="R101" s="229">
        <v>0.14348730899202869</v>
      </c>
      <c r="S101" s="229">
        <v>0.33584077435586152</v>
      </c>
      <c r="T101" s="229">
        <v>0.22126681677875759</v>
      </c>
      <c r="U101" s="229">
        <v>0.29374775072069192</v>
      </c>
      <c r="V101" s="229">
        <v>0.52949288805391703</v>
      </c>
      <c r="W101" s="229">
        <v>0.42753483570510059</v>
      </c>
      <c r="X101" s="229">
        <v>0.58357290103183035</v>
      </c>
      <c r="Y101" s="229">
        <v>0.5801979522787527</v>
      </c>
      <c r="DA101" s="73" t="s">
        <v>1215</v>
      </c>
    </row>
    <row r="102" spans="1:105" ht="12" customHeight="1" x14ac:dyDescent="0.25">
      <c r="A102" s="64" t="s">
        <v>35</v>
      </c>
      <c r="B102" s="229">
        <v>0.12231870503815701</v>
      </c>
      <c r="C102" s="229">
        <v>0.1827808140911808</v>
      </c>
      <c r="D102" s="229">
        <v>8.6699086081011081E-2</v>
      </c>
      <c r="E102" s="229">
        <v>2.920346516171651E-2</v>
      </c>
      <c r="F102" s="229">
        <v>8.9024689792580436E-2</v>
      </c>
      <c r="G102" s="229">
        <v>0.20000682481680609</v>
      </c>
      <c r="H102" s="229">
        <v>0.20994386409512089</v>
      </c>
      <c r="I102" s="229">
        <v>0.31687591961621447</v>
      </c>
      <c r="J102" s="229">
        <v>0.20008390443212351</v>
      </c>
      <c r="K102" s="229">
        <v>0.15941219639853851</v>
      </c>
      <c r="L102" s="229">
        <v>0.14979933855131611</v>
      </c>
      <c r="M102" s="229">
        <v>4.2655269587255552E-2</v>
      </c>
      <c r="N102" s="229">
        <v>5.8985596403132473E-2</v>
      </c>
      <c r="O102" s="229">
        <v>0.23311426831931939</v>
      </c>
      <c r="P102" s="229">
        <v>0.1901623438185373</v>
      </c>
      <c r="Q102" s="229">
        <v>0.13143392783273741</v>
      </c>
      <c r="R102" s="229">
        <v>5.0532796255344653E-2</v>
      </c>
      <c r="S102" s="229">
        <v>0.1107443274803664</v>
      </c>
      <c r="T102" s="229">
        <v>6.853656312606321E-2</v>
      </c>
      <c r="U102" s="229">
        <v>0.11087568348187039</v>
      </c>
      <c r="V102" s="229">
        <v>0.14396749879976881</v>
      </c>
      <c r="W102" s="229">
        <v>0.1061796268346582</v>
      </c>
      <c r="X102" s="229">
        <v>0.16929109339005499</v>
      </c>
      <c r="Y102" s="229">
        <v>0.1872995897168534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5.1450146426349928E-4</v>
      </c>
      <c r="F104" s="229">
        <v>1.6838271075014059E-3</v>
      </c>
      <c r="G104" s="229">
        <v>0</v>
      </c>
      <c r="H104" s="229">
        <v>1.446688302314845E-3</v>
      </c>
      <c r="I104" s="229">
        <v>8.2822064792551506E-4</v>
      </c>
      <c r="J104" s="229">
        <v>6.3097873347512463E-4</v>
      </c>
      <c r="K104" s="229">
        <v>8.4582176874766781E-4</v>
      </c>
      <c r="L104" s="229">
        <v>6.0510502297124989E-4</v>
      </c>
      <c r="M104" s="229">
        <v>2.8472553752220659E-4</v>
      </c>
      <c r="N104" s="229">
        <v>7.9400827310492248E-4</v>
      </c>
      <c r="O104" s="229">
        <v>3.694502505528247E-3</v>
      </c>
      <c r="P104" s="229">
        <v>3.532716458791549E-3</v>
      </c>
      <c r="Q104" s="229">
        <v>2.6156732847055432E-3</v>
      </c>
      <c r="R104" s="229">
        <v>9.6874878054131026E-4</v>
      </c>
      <c r="S104" s="229">
        <v>1.7878446005523191E-3</v>
      </c>
      <c r="T104" s="229">
        <v>1.490812615583797E-3</v>
      </c>
      <c r="U104" s="229">
        <v>2.3524472257969759E-3</v>
      </c>
      <c r="V104" s="229">
        <v>3.8013735728804812E-3</v>
      </c>
      <c r="W104" s="229">
        <v>4.0826730653899879E-3</v>
      </c>
      <c r="X104" s="229">
        <v>1.382300056380152E-2</v>
      </c>
      <c r="Y104" s="229">
        <v>1.162197948539934E-2</v>
      </c>
      <c r="DA104" s="73" t="s">
        <v>1218</v>
      </c>
    </row>
    <row r="105" spans="1:105" ht="12" customHeight="1" x14ac:dyDescent="0.25">
      <c r="A105" s="64" t="s">
        <v>39</v>
      </c>
      <c r="B105" s="229">
        <v>0.46886750228266388</v>
      </c>
      <c r="C105" s="229">
        <v>0.56591398212237298</v>
      </c>
      <c r="D105" s="229">
        <v>0.29853177433574862</v>
      </c>
      <c r="E105" s="229">
        <v>0.13409144990866431</v>
      </c>
      <c r="F105" s="229">
        <v>0.27199813712592869</v>
      </c>
      <c r="G105" s="229">
        <v>0.51888765550549798</v>
      </c>
      <c r="H105" s="229">
        <v>0.64413664127810744</v>
      </c>
      <c r="I105" s="229">
        <v>0.7936925770991573</v>
      </c>
      <c r="J105" s="229">
        <v>0.57960448637015594</v>
      </c>
      <c r="K105" s="229">
        <v>0.73615600811959236</v>
      </c>
      <c r="L105" s="229">
        <v>0.41558756062008589</v>
      </c>
      <c r="M105" s="229">
        <v>0.18152804532329581</v>
      </c>
      <c r="N105" s="229">
        <v>0.56201319018230356</v>
      </c>
      <c r="O105" s="229">
        <v>0.87515152685453501</v>
      </c>
      <c r="P105" s="229">
        <v>0.61510509819236547</v>
      </c>
      <c r="Q105" s="229">
        <v>0.45458448221242498</v>
      </c>
      <c r="R105" s="229">
        <v>0.1863801930982413</v>
      </c>
      <c r="S105" s="229">
        <v>0.40741016228657267</v>
      </c>
      <c r="T105" s="229">
        <v>0.24870138624889149</v>
      </c>
      <c r="U105" s="229">
        <v>0.42493545755585788</v>
      </c>
      <c r="V105" s="229">
        <v>0.63029127962036635</v>
      </c>
      <c r="W105" s="229">
        <v>0.54453947390767865</v>
      </c>
      <c r="X105" s="229">
        <v>0.87083475274208777</v>
      </c>
      <c r="Y105" s="229">
        <v>0.76650005507846874</v>
      </c>
      <c r="DA105" s="73" t="s">
        <v>1219</v>
      </c>
    </row>
    <row r="106" spans="1:105" ht="12" customHeight="1" x14ac:dyDescent="0.25">
      <c r="A106" s="60" t="s">
        <v>1036</v>
      </c>
      <c r="B106" s="262">
        <v>0.95653336849211801</v>
      </c>
      <c r="C106" s="262">
        <v>1.605542127313178</v>
      </c>
      <c r="D106" s="262">
        <v>0.92436735495011935</v>
      </c>
      <c r="E106" s="262">
        <v>0.21059892357230259</v>
      </c>
      <c r="F106" s="262">
        <v>0.90650305596651148</v>
      </c>
      <c r="G106" s="262">
        <v>1.157789691240082</v>
      </c>
      <c r="H106" s="262">
        <v>1.6200860138664059</v>
      </c>
      <c r="I106" s="262">
        <v>1.9607099728413231</v>
      </c>
      <c r="J106" s="262">
        <v>1.7066800331878409</v>
      </c>
      <c r="K106" s="262">
        <v>2.3074323005252979</v>
      </c>
      <c r="L106" s="262">
        <v>1.612881471729485</v>
      </c>
      <c r="M106" s="262">
        <v>0.52374780114037256</v>
      </c>
      <c r="N106" s="262">
        <v>2.2867153291800189</v>
      </c>
      <c r="O106" s="262">
        <v>2.0506594149587878</v>
      </c>
      <c r="P106" s="262">
        <v>1.7670236610614229</v>
      </c>
      <c r="Q106" s="262">
        <v>1.2886020673222951</v>
      </c>
      <c r="R106" s="262">
        <v>0.45785546382209069</v>
      </c>
      <c r="S106" s="262">
        <v>0.85256210767317608</v>
      </c>
      <c r="T106" s="262">
        <v>0.45784000361256671</v>
      </c>
      <c r="U106" s="262">
        <v>0.75368531127294502</v>
      </c>
      <c r="V106" s="262">
        <v>1.2798465903494829</v>
      </c>
      <c r="W106" s="262">
        <v>1.1646863561773599</v>
      </c>
      <c r="X106" s="262">
        <v>1.9701458026479439</v>
      </c>
      <c r="Y106" s="262">
        <v>1.903064658344833</v>
      </c>
      <c r="DA106" s="72" t="s">
        <v>1220</v>
      </c>
    </row>
    <row r="107" spans="1:105" ht="12" customHeight="1" x14ac:dyDescent="0.25">
      <c r="A107" s="132" t="s">
        <v>1038</v>
      </c>
      <c r="B107" s="316">
        <v>1.450889972030879</v>
      </c>
      <c r="C107" s="316">
        <v>2.167210460919395</v>
      </c>
      <c r="D107" s="316">
        <v>1.1483108361321639</v>
      </c>
      <c r="E107" s="316">
        <v>0.34956681584458871</v>
      </c>
      <c r="F107" s="316">
        <v>1.10991926763951</v>
      </c>
      <c r="G107" s="316">
        <v>1.8477598570191649</v>
      </c>
      <c r="H107" s="316">
        <v>2.270595067084487</v>
      </c>
      <c r="I107" s="316">
        <v>2.8981922338676132</v>
      </c>
      <c r="J107" s="316">
        <v>2.1765147924493249</v>
      </c>
      <c r="K107" s="316">
        <v>2.5451909592371509</v>
      </c>
      <c r="L107" s="316">
        <v>1.8541299562623541</v>
      </c>
      <c r="M107" s="316">
        <v>0.81518445145613494</v>
      </c>
      <c r="N107" s="316">
        <v>2.3092042354313911</v>
      </c>
      <c r="O107" s="316">
        <v>3.4364717196073471</v>
      </c>
      <c r="P107" s="316">
        <v>2.7326123922458301</v>
      </c>
      <c r="Q107" s="316">
        <v>2.0111444706682389</v>
      </c>
      <c r="R107" s="316">
        <v>0.73676592104509697</v>
      </c>
      <c r="S107" s="316">
        <v>1.4965304601101319</v>
      </c>
      <c r="T107" s="316">
        <v>0.85871152666200889</v>
      </c>
      <c r="U107" s="316">
        <v>1.371457609718157</v>
      </c>
      <c r="V107" s="316">
        <v>2.1349286710311932</v>
      </c>
      <c r="W107" s="316">
        <v>1.796228859009128</v>
      </c>
      <c r="X107" s="316">
        <v>2.8555539118385971</v>
      </c>
      <c r="Y107" s="316">
        <v>2.844474685928263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41.820942507352576</v>
      </c>
      <c r="C110" s="223">
        <v>47.654372319876302</v>
      </c>
      <c r="D110" s="223">
        <v>47.61550466726348</v>
      </c>
      <c r="E110" s="223">
        <v>54.765980914847333</v>
      </c>
      <c r="F110" s="223">
        <v>55.651376161346008</v>
      </c>
      <c r="G110" s="223">
        <v>59.005219835485541</v>
      </c>
      <c r="H110" s="223">
        <v>66.049671448848287</v>
      </c>
      <c r="I110" s="223">
        <v>59.243933920686949</v>
      </c>
      <c r="J110" s="223">
        <v>57.914460394614679</v>
      </c>
      <c r="K110" s="223">
        <v>62.898068574687173</v>
      </c>
      <c r="L110" s="223">
        <v>73.186647499852171</v>
      </c>
      <c r="M110" s="223">
        <v>70.351555199270877</v>
      </c>
      <c r="N110" s="223">
        <v>75.64197677570418</v>
      </c>
      <c r="O110" s="223">
        <v>64.193489902995722</v>
      </c>
      <c r="P110" s="223">
        <v>70.213051747151141</v>
      </c>
      <c r="Q110" s="223">
        <v>68.549035243993345</v>
      </c>
      <c r="R110" s="223">
        <v>68.214675918365955</v>
      </c>
      <c r="S110" s="223">
        <v>71.655178704818056</v>
      </c>
      <c r="T110" s="223">
        <v>66.551048911598116</v>
      </c>
      <c r="U110" s="223">
        <v>66.149325890001364</v>
      </c>
      <c r="V110" s="223">
        <v>67.318764798156181</v>
      </c>
      <c r="W110" s="223">
        <v>65.153134274063106</v>
      </c>
      <c r="X110" s="223">
        <v>42.201981370702804</v>
      </c>
      <c r="Y110" s="223">
        <v>42.346953909319083</v>
      </c>
      <c r="DA110" s="89" t="s">
        <v>1222</v>
      </c>
    </row>
    <row r="111" spans="1:105" ht="12" customHeight="1" x14ac:dyDescent="0.25">
      <c r="A111" s="55" t="s">
        <v>91</v>
      </c>
      <c r="B111" s="259">
        <v>8.3986450161720599E-2</v>
      </c>
      <c r="C111" s="259">
        <v>0.1071018552504948</v>
      </c>
      <c r="D111" s="259">
        <v>0.110951706182859</v>
      </c>
      <c r="E111" s="259">
        <v>0.10061203910024299</v>
      </c>
      <c r="F111" s="259">
        <v>0.1320649155456973</v>
      </c>
      <c r="G111" s="259">
        <v>0.1208157811465262</v>
      </c>
      <c r="H111" s="259">
        <v>0.13935538133240849</v>
      </c>
      <c r="I111" s="259">
        <v>0.12251564461741241</v>
      </c>
      <c r="J111" s="259">
        <v>0.12658338369391209</v>
      </c>
      <c r="K111" s="259">
        <v>0.14480229076497661</v>
      </c>
      <c r="L111" s="259">
        <v>0.18280750471626811</v>
      </c>
      <c r="M111" s="259">
        <v>0.1054890668567053</v>
      </c>
      <c r="N111" s="259">
        <v>0.13304828271349861</v>
      </c>
      <c r="O111" s="259">
        <v>0.102256410020565</v>
      </c>
      <c r="P111" s="259">
        <v>0.1207794574220383</v>
      </c>
      <c r="Q111" s="259">
        <v>0.11989233569441041</v>
      </c>
      <c r="R111" s="259">
        <v>0.1200703793829343</v>
      </c>
      <c r="S111" s="259">
        <v>0.1084053904049954</v>
      </c>
      <c r="T111" s="259">
        <v>9.9846878107275994E-2</v>
      </c>
      <c r="U111" s="259">
        <v>0.10505100598234859</v>
      </c>
      <c r="V111" s="259">
        <v>0.1052314899887591</v>
      </c>
      <c r="W111" s="259">
        <v>0.1047445650905382</v>
      </c>
      <c r="X111" s="259">
        <v>0.1138274372332445</v>
      </c>
      <c r="Y111" s="259">
        <v>0.118091309310241</v>
      </c>
      <c r="DA111" s="67" t="s">
        <v>1223</v>
      </c>
    </row>
    <row r="112" spans="1:105" ht="12" customHeight="1" x14ac:dyDescent="0.25">
      <c r="A112" s="173" t="s">
        <v>92</v>
      </c>
      <c r="B112" s="224">
        <v>0.1806204270070367</v>
      </c>
      <c r="C112" s="224">
        <v>0.23033218800581221</v>
      </c>
      <c r="D112" s="224">
        <v>0.23861163925036541</v>
      </c>
      <c r="E112" s="224">
        <v>0.21637525373845681</v>
      </c>
      <c r="F112" s="224">
        <v>0.28401749797235859</v>
      </c>
      <c r="G112" s="224">
        <v>0.25982522106667388</v>
      </c>
      <c r="H112" s="224">
        <v>0.29969630140958431</v>
      </c>
      <c r="I112" s="224">
        <v>0.26348093059331679</v>
      </c>
      <c r="J112" s="224">
        <v>0.27222896992032558</v>
      </c>
      <c r="K112" s="224">
        <v>0.31141037083012441</v>
      </c>
      <c r="L112" s="224">
        <v>0.39314400713881531</v>
      </c>
      <c r="M112" s="224">
        <v>0.22686374127663961</v>
      </c>
      <c r="N112" s="224">
        <v>0.28613231765352121</v>
      </c>
      <c r="O112" s="224">
        <v>0.2199116215360554</v>
      </c>
      <c r="P112" s="224">
        <v>0.25974710362493347</v>
      </c>
      <c r="Q112" s="224">
        <v>0.25783926843315158</v>
      </c>
      <c r="R112" s="224">
        <v>0.25822216742441972</v>
      </c>
      <c r="S112" s="224">
        <v>0.23313555778476139</v>
      </c>
      <c r="T112" s="224">
        <v>0.21472970609341771</v>
      </c>
      <c r="U112" s="224">
        <v>0.22592165190354371</v>
      </c>
      <c r="V112" s="224">
        <v>0.22630979901826331</v>
      </c>
      <c r="W112" s="224">
        <v>0.22526262315992329</v>
      </c>
      <c r="X112" s="224">
        <v>0.24479615793496109</v>
      </c>
      <c r="Y112" s="224">
        <v>0.2539659989482142</v>
      </c>
      <c r="DA112" s="177" t="s">
        <v>1224</v>
      </c>
    </row>
    <row r="113" spans="1:105" ht="12" customHeight="1" x14ac:dyDescent="0.25">
      <c r="A113" s="173" t="s">
        <v>93</v>
      </c>
      <c r="B113" s="224">
        <v>1.1618158644691381</v>
      </c>
      <c r="C113" s="224">
        <v>1.4815798775219109</v>
      </c>
      <c r="D113" s="224">
        <v>1.534836300200205</v>
      </c>
      <c r="E113" s="224">
        <v>1.3918038321439721</v>
      </c>
      <c r="F113" s="224">
        <v>1.8269031936142091</v>
      </c>
      <c r="G113" s="224">
        <v>1.671289725235243</v>
      </c>
      <c r="H113" s="224">
        <v>1.9277549237928351</v>
      </c>
      <c r="I113" s="224">
        <v>1.6948045701192009</v>
      </c>
      <c r="J113" s="224">
        <v>1.7510751206960891</v>
      </c>
      <c r="K113" s="224">
        <v>2.0031040518831258</v>
      </c>
      <c r="L113" s="224">
        <v>2.5288443399430598</v>
      </c>
      <c r="M113" s="224">
        <v>1.4592695746298581</v>
      </c>
      <c r="N113" s="224">
        <v>1.840506478119623</v>
      </c>
      <c r="O113" s="224">
        <v>1.414551027895468</v>
      </c>
      <c r="P113" s="224">
        <v>1.670787245617575</v>
      </c>
      <c r="Q113" s="224">
        <v>1.6585153601540421</v>
      </c>
      <c r="R113" s="224">
        <v>1.660978304849255</v>
      </c>
      <c r="S113" s="224">
        <v>1.4996121651049179</v>
      </c>
      <c r="T113" s="224">
        <v>1.3812190749743301</v>
      </c>
      <c r="U113" s="224">
        <v>1.453209715301943</v>
      </c>
      <c r="V113" s="224">
        <v>1.4557064178239201</v>
      </c>
      <c r="W113" s="224">
        <v>1.4489706042436501</v>
      </c>
      <c r="X113" s="224">
        <v>1.5746173595240709</v>
      </c>
      <c r="Y113" s="224">
        <v>1.6336010909900709</v>
      </c>
      <c r="DA113" s="177" t="s">
        <v>1225</v>
      </c>
    </row>
    <row r="114" spans="1:105" ht="12" customHeight="1" x14ac:dyDescent="0.25">
      <c r="A114" s="173" t="s">
        <v>94</v>
      </c>
      <c r="B114" s="224">
        <v>1.6203026473729041</v>
      </c>
      <c r="C114" s="224">
        <v>2.0662549645421411</v>
      </c>
      <c r="D114" s="224">
        <v>2.140527941262663</v>
      </c>
      <c r="E114" s="224">
        <v>1.9410506456434571</v>
      </c>
      <c r="F114" s="224">
        <v>2.5478530390525118</v>
      </c>
      <c r="G114" s="224">
        <v>2.330829909577063</v>
      </c>
      <c r="H114" s="224">
        <v>2.6885038344134728</v>
      </c>
      <c r="I114" s="224">
        <v>2.3636244053170992</v>
      </c>
      <c r="J114" s="224">
        <v>2.4421009736419119</v>
      </c>
      <c r="K114" s="224">
        <v>2.7935879492510032</v>
      </c>
      <c r="L114" s="224">
        <v>3.5268008503877408</v>
      </c>
      <c r="M114" s="224">
        <v>2.0351403585660872</v>
      </c>
      <c r="N114" s="224">
        <v>2.5668245805602199</v>
      </c>
      <c r="O114" s="224">
        <v>1.972774555278052</v>
      </c>
      <c r="P114" s="224">
        <v>2.330129136692427</v>
      </c>
      <c r="Q114" s="224">
        <v>2.313014403529523</v>
      </c>
      <c r="R114" s="224">
        <v>2.3164492987930791</v>
      </c>
      <c r="S114" s="224">
        <v>2.0914033242800998</v>
      </c>
      <c r="T114" s="224">
        <v>1.9262888313247959</v>
      </c>
      <c r="U114" s="224">
        <v>2.026689100142093</v>
      </c>
      <c r="V114" s="224">
        <v>2.0301710750658128</v>
      </c>
      <c r="W114" s="224">
        <v>2.0207771109187398</v>
      </c>
      <c r="X114" s="224">
        <v>2.19600777908293</v>
      </c>
      <c r="Y114" s="224">
        <v>2.2782682294426442</v>
      </c>
      <c r="DA114" s="177" t="s">
        <v>1226</v>
      </c>
    </row>
    <row r="115" spans="1:105" ht="12" customHeight="1" x14ac:dyDescent="0.25">
      <c r="A115" s="56" t="s">
        <v>95</v>
      </c>
      <c r="B115" s="260">
        <v>2.3386281122576089</v>
      </c>
      <c r="C115" s="260">
        <v>2.8193932936310868</v>
      </c>
      <c r="D115" s="260">
        <v>2.8360946615185121</v>
      </c>
      <c r="E115" s="260">
        <v>2.9167730321817751</v>
      </c>
      <c r="F115" s="260">
        <v>3.3598658818689029</v>
      </c>
      <c r="G115" s="260">
        <v>3.4161920370828969</v>
      </c>
      <c r="H115" s="260">
        <v>3.8101465996590038</v>
      </c>
      <c r="I115" s="260">
        <v>3.4441410226307791</v>
      </c>
      <c r="J115" s="260">
        <v>3.376154315752339</v>
      </c>
      <c r="K115" s="260">
        <v>3.665464908525137</v>
      </c>
      <c r="L115" s="260">
        <v>4.556293329985917</v>
      </c>
      <c r="M115" s="260">
        <v>3.3825969307704948</v>
      </c>
      <c r="N115" s="260">
        <v>3.6291327488977672</v>
      </c>
      <c r="O115" s="260">
        <v>3.2538031320291552</v>
      </c>
      <c r="P115" s="260">
        <v>3.7337808449048628</v>
      </c>
      <c r="Q115" s="260">
        <v>3.5365900252681999</v>
      </c>
      <c r="R115" s="260">
        <v>3.475603907531482</v>
      </c>
      <c r="S115" s="260">
        <v>3.6471861142771531</v>
      </c>
      <c r="T115" s="260">
        <v>3.2887074592438799</v>
      </c>
      <c r="U115" s="260">
        <v>3.285629134698421</v>
      </c>
      <c r="V115" s="260">
        <v>3.303586162953732</v>
      </c>
      <c r="W115" s="260">
        <v>3.160288504057728</v>
      </c>
      <c r="X115" s="260">
        <v>2.077377378675243</v>
      </c>
      <c r="Y115" s="260">
        <v>2.298703990547958</v>
      </c>
      <c r="DA115" s="68" t="s">
        <v>1227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0.21262757986225339</v>
      </c>
      <c r="N116" s="226">
        <v>6.0268318955137519E-2</v>
      </c>
      <c r="O116" s="226">
        <v>5.3477972750098003E-2</v>
      </c>
      <c r="P116" s="226">
        <v>1.031608313866126E-2</v>
      </c>
      <c r="Q116" s="226">
        <v>2.8794272287467049E-2</v>
      </c>
      <c r="R116" s="226">
        <v>2.7782004531672431E-2</v>
      </c>
      <c r="S116" s="226">
        <v>5.8305335764938571E-2</v>
      </c>
      <c r="T116" s="226">
        <v>2.8258954992024191E-2</v>
      </c>
      <c r="U116" s="226">
        <v>9.1250037364572975E-3</v>
      </c>
      <c r="V116" s="226">
        <v>4.5746685624360892E-2</v>
      </c>
      <c r="W116" s="226">
        <v>4.250660942085048E-2</v>
      </c>
      <c r="X116" s="226">
        <v>5.2129254444946392E-3</v>
      </c>
      <c r="Y116" s="226">
        <v>4.6967344789691796E-3</v>
      </c>
      <c r="DA116" s="69" t="s">
        <v>1228</v>
      </c>
    </row>
    <row r="117" spans="1:105" ht="12" customHeight="1" x14ac:dyDescent="0.25">
      <c r="A117" s="37" t="s">
        <v>35</v>
      </c>
      <c r="B117" s="226">
        <v>1.3588664614548309</v>
      </c>
      <c r="C117" s="226">
        <v>1.4154060036867659</v>
      </c>
      <c r="D117" s="226">
        <v>1.255703155823692</v>
      </c>
      <c r="E117" s="226">
        <v>1.8442133574657431</v>
      </c>
      <c r="F117" s="226">
        <v>1.4512835234862149</v>
      </c>
      <c r="G117" s="226">
        <v>2.0766591449385579</v>
      </c>
      <c r="H117" s="226">
        <v>2.0507340227967079</v>
      </c>
      <c r="I117" s="226">
        <v>1.977501837392829</v>
      </c>
      <c r="J117" s="226">
        <v>1.619797500070536</v>
      </c>
      <c r="K117" s="226">
        <v>1.342569831247485</v>
      </c>
      <c r="L117" s="226">
        <v>1.7424373317960611</v>
      </c>
      <c r="M117" s="226">
        <v>2.0410067303293258</v>
      </c>
      <c r="N117" s="226">
        <v>1.2785019154357351</v>
      </c>
      <c r="O117" s="226">
        <v>2.1374909550493069</v>
      </c>
      <c r="P117" s="226">
        <v>2.3451375405961721</v>
      </c>
      <c r="Q117" s="226">
        <v>2.2335444787608241</v>
      </c>
      <c r="R117" s="226">
        <v>2.2373384705111818</v>
      </c>
      <c r="S117" s="226">
        <v>2.4608403148519402</v>
      </c>
      <c r="T117" s="226">
        <v>2.3655604143401852</v>
      </c>
      <c r="U117" s="226">
        <v>2.3230690097948892</v>
      </c>
      <c r="V117" s="226">
        <v>2.1496205271568649</v>
      </c>
      <c r="W117" s="226">
        <v>1.9352027529510609</v>
      </c>
      <c r="X117" s="226">
        <v>1.06324680486547</v>
      </c>
      <c r="Y117" s="226">
        <v>1.056675104039807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6.6037021482488009E-2</v>
      </c>
      <c r="T119" s="226">
        <v>3.6397156040718588E-2</v>
      </c>
      <c r="U119" s="226">
        <v>4.4868534770970019E-2</v>
      </c>
      <c r="V119" s="226">
        <v>0.11071258129128569</v>
      </c>
      <c r="W119" s="226">
        <v>0.1240704458125126</v>
      </c>
      <c r="X119" s="226">
        <v>0.3294916803787924</v>
      </c>
      <c r="Y119" s="226">
        <v>0.58773200940771475</v>
      </c>
      <c r="DA119" s="69" t="s">
        <v>1231</v>
      </c>
    </row>
    <row r="120" spans="1:105" ht="12" customHeight="1" x14ac:dyDescent="0.25">
      <c r="A120" s="37" t="s">
        <v>40</v>
      </c>
      <c r="B120" s="226">
        <v>0.97976165080277822</v>
      </c>
      <c r="C120" s="226">
        <v>1.4039872899443211</v>
      </c>
      <c r="D120" s="226">
        <v>1.5803915056948199</v>
      </c>
      <c r="E120" s="226">
        <v>1.072559674716032</v>
      </c>
      <c r="F120" s="226">
        <v>1.908582358382688</v>
      </c>
      <c r="G120" s="226">
        <v>1.339532892144339</v>
      </c>
      <c r="H120" s="226">
        <v>1.759412576862295</v>
      </c>
      <c r="I120" s="226">
        <v>1.4666391852379499</v>
      </c>
      <c r="J120" s="226">
        <v>1.7563568156818019</v>
      </c>
      <c r="K120" s="226">
        <v>2.3228950772776522</v>
      </c>
      <c r="L120" s="226">
        <v>2.8138559981898559</v>
      </c>
      <c r="M120" s="226">
        <v>1.1289626205789161</v>
      </c>
      <c r="N120" s="226">
        <v>2.290362514506894</v>
      </c>
      <c r="O120" s="226">
        <v>1.0628342042297501</v>
      </c>
      <c r="P120" s="226">
        <v>1.378327221170029</v>
      </c>
      <c r="Q120" s="226">
        <v>1.274251274219909</v>
      </c>
      <c r="R120" s="226">
        <v>1.210483432488628</v>
      </c>
      <c r="S120" s="226">
        <v>1.0620034421777871</v>
      </c>
      <c r="T120" s="226">
        <v>0.85849093387095199</v>
      </c>
      <c r="U120" s="226">
        <v>0.9085665863961051</v>
      </c>
      <c r="V120" s="226">
        <v>0.99750636888121968</v>
      </c>
      <c r="W120" s="226">
        <v>1.058508695873303</v>
      </c>
      <c r="X120" s="226">
        <v>0.67942596798648702</v>
      </c>
      <c r="Y120" s="226">
        <v>0.64960014262146637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22.006009438015955</v>
      </c>
      <c r="C121" s="261">
        <f t="shared" si="4"/>
        <v>23.847219005709604</v>
      </c>
      <c r="D121" s="261">
        <f t="shared" si="4"/>
        <v>23.624529648961232</v>
      </c>
      <c r="E121" s="261">
        <f t="shared" si="4"/>
        <v>29.961946275150289</v>
      </c>
      <c r="F121" s="261">
        <f t="shared" si="4"/>
        <v>27.267540125711182</v>
      </c>
      <c r="G121" s="261">
        <f t="shared" si="4"/>
        <v>30.281840138110567</v>
      </c>
      <c r="H121" s="261">
        <f t="shared" si="4"/>
        <v>33.811432851798187</v>
      </c>
      <c r="I121" s="261">
        <f t="shared" si="4"/>
        <v>30.220304998465682</v>
      </c>
      <c r="J121" s="261">
        <f t="shared" si="4"/>
        <v>29.26462812443927</v>
      </c>
      <c r="K121" s="261">
        <f t="shared" si="4"/>
        <v>31.738793013240162</v>
      </c>
      <c r="L121" s="261">
        <f t="shared" si="4"/>
        <v>34.839998895236278</v>
      </c>
      <c r="M121" s="261">
        <f t="shared" si="4"/>
        <v>40.878665751570878</v>
      </c>
      <c r="N121" s="261">
        <f t="shared" si="4"/>
        <v>43.368228006046074</v>
      </c>
      <c r="O121" s="261">
        <f t="shared" si="4"/>
        <v>36.249155775139258</v>
      </c>
      <c r="P121" s="261">
        <f t="shared" si="4"/>
        <v>38.101058517703763</v>
      </c>
      <c r="Q121" s="261">
        <f t="shared" si="4"/>
        <v>37.64718511658797</v>
      </c>
      <c r="R121" s="261">
        <f t="shared" si="4"/>
        <v>37.757962262586922</v>
      </c>
      <c r="S121" s="261">
        <f t="shared" si="4"/>
        <v>40.647938597606277</v>
      </c>
      <c r="T121" s="261">
        <f t="shared" si="4"/>
        <v>38.097408683368073</v>
      </c>
      <c r="U121" s="261">
        <f t="shared" si="4"/>
        <v>37.530623322358274</v>
      </c>
      <c r="V121" s="261">
        <f t="shared" si="4"/>
        <v>38.652290899118391</v>
      </c>
      <c r="W121" s="261">
        <f t="shared" si="4"/>
        <v>37.461186369018684</v>
      </c>
      <c r="X121" s="261">
        <f t="shared" si="4"/>
        <v>22.273027988611371</v>
      </c>
      <c r="Y121" s="261">
        <f t="shared" si="4"/>
        <v>21.804865310226312</v>
      </c>
      <c r="DA121" s="70"/>
    </row>
    <row r="122" spans="1:105" ht="12" customHeight="1" x14ac:dyDescent="0.25">
      <c r="A122" s="60" t="s">
        <v>1052</v>
      </c>
      <c r="B122" s="262">
        <v>21.988166762216292</v>
      </c>
      <c r="C122" s="262">
        <v>23.824465529677489</v>
      </c>
      <c r="D122" s="262">
        <v>23.600958283353702</v>
      </c>
      <c r="E122" s="262">
        <v>29.940571541586099</v>
      </c>
      <c r="F122" s="262">
        <v>27.239483320499691</v>
      </c>
      <c r="G122" s="262">
        <v>30.256173178614961</v>
      </c>
      <c r="H122" s="262">
        <v>33.781827208444227</v>
      </c>
      <c r="I122" s="262">
        <v>30.194276907945291</v>
      </c>
      <c r="J122" s="262">
        <v>29.237735854644249</v>
      </c>
      <c r="K122" s="262">
        <v>31.708030189901478</v>
      </c>
      <c r="L122" s="262">
        <v>34.801161975303152</v>
      </c>
      <c r="M122" s="262">
        <v>40.856254907717982</v>
      </c>
      <c r="N122" s="262">
        <v>43.339962287354687</v>
      </c>
      <c r="O122" s="262">
        <v>36.227431699780418</v>
      </c>
      <c r="P122" s="262">
        <v>38.075399275077231</v>
      </c>
      <c r="Q122" s="262">
        <v>37.623121090541247</v>
      </c>
      <c r="R122" s="262">
        <v>37.734395342047627</v>
      </c>
      <c r="S122" s="262">
        <v>40.625049775436779</v>
      </c>
      <c r="T122" s="262">
        <v>38.077838280389933</v>
      </c>
      <c r="U122" s="262">
        <v>37.510614891507558</v>
      </c>
      <c r="V122" s="262">
        <v>38.631772509322928</v>
      </c>
      <c r="W122" s="262">
        <v>37.441010464690827</v>
      </c>
      <c r="X122" s="262">
        <v>22.260309233462181</v>
      </c>
      <c r="Y122" s="262">
        <v>21.791670122098811</v>
      </c>
      <c r="DA122" s="72" t="s">
        <v>1233</v>
      </c>
    </row>
    <row r="123" spans="1:105" ht="12" customHeight="1" x14ac:dyDescent="0.25">
      <c r="A123" s="64" t="s">
        <v>28</v>
      </c>
      <c r="B123" s="229">
        <v>0</v>
      </c>
      <c r="C123" s="229">
        <v>6.8158233656264427E-3</v>
      </c>
      <c r="D123" s="229">
        <v>7.7607722645490294E-3</v>
      </c>
      <c r="E123" s="229">
        <v>0</v>
      </c>
      <c r="F123" s="229">
        <v>0</v>
      </c>
      <c r="G123" s="229">
        <v>0</v>
      </c>
      <c r="H123" s="229">
        <v>0</v>
      </c>
      <c r="I123" s="229">
        <v>3.3451156477529068E-2</v>
      </c>
      <c r="J123" s="229">
        <v>3.2539454163785828E-2</v>
      </c>
      <c r="K123" s="229">
        <v>0</v>
      </c>
      <c r="L123" s="229">
        <v>5.0233553187287408E-2</v>
      </c>
      <c r="M123" s="229">
        <v>2.0361729575135129E-2</v>
      </c>
      <c r="N123" s="229">
        <v>1.792863591441218E-2</v>
      </c>
      <c r="O123" s="229">
        <v>1.625426065061112E-2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1.4169722973390799</v>
      </c>
      <c r="N125" s="229">
        <v>1.3516239809184829</v>
      </c>
      <c r="O125" s="229">
        <v>1.437481755413984</v>
      </c>
      <c r="P125" s="229">
        <v>3.483238180033096</v>
      </c>
      <c r="Q125" s="229">
        <v>2.7063654308171832</v>
      </c>
      <c r="R125" s="229">
        <v>1.969064473640064</v>
      </c>
      <c r="S125" s="229">
        <v>2.1742844955774858</v>
      </c>
      <c r="T125" s="229">
        <v>2.0007846806618979</v>
      </c>
      <c r="U125" s="229">
        <v>1.96884403073439</v>
      </c>
      <c r="V125" s="229">
        <v>1.7611824612678459</v>
      </c>
      <c r="W125" s="229">
        <v>1.7789430263688699</v>
      </c>
      <c r="X125" s="229">
        <v>0.90221407867147174</v>
      </c>
      <c r="Y125" s="229">
        <v>0.79471997280616669</v>
      </c>
      <c r="DA125" s="73" t="s">
        <v>1236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0.37424755419802408</v>
      </c>
      <c r="N126" s="229">
        <v>0.10426538596861799</v>
      </c>
      <c r="O126" s="229">
        <v>0.1129475542055618</v>
      </c>
      <c r="P126" s="229">
        <v>2.406277079961059E-2</v>
      </c>
      <c r="Q126" s="229">
        <v>6.210875253948734E-2</v>
      </c>
      <c r="R126" s="229">
        <v>6.1487569246173809E-2</v>
      </c>
      <c r="S126" s="229">
        <v>0.12293995229315161</v>
      </c>
      <c r="T126" s="229">
        <v>5.7161767623132548E-2</v>
      </c>
      <c r="U126" s="229">
        <v>1.946465408617086E-2</v>
      </c>
      <c r="V126" s="229">
        <v>9.0205080470998344E-2</v>
      </c>
      <c r="W126" s="229">
        <v>8.0251161064694737E-2</v>
      </c>
      <c r="X126" s="229">
        <v>1.13251660518677E-2</v>
      </c>
      <c r="Y126" s="229">
        <v>1.1830787974299491E-2</v>
      </c>
      <c r="DA126" s="73" t="s">
        <v>1237</v>
      </c>
    </row>
    <row r="127" spans="1:105" ht="12" customHeight="1" x14ac:dyDescent="0.25">
      <c r="A127" s="64" t="s">
        <v>32</v>
      </c>
      <c r="B127" s="229">
        <v>0.7112790121144339</v>
      </c>
      <c r="C127" s="229">
        <v>0.81306378749054431</v>
      </c>
      <c r="D127" s="229">
        <v>0.45087632071194239</v>
      </c>
      <c r="E127" s="229">
        <v>0.62728563816440874</v>
      </c>
      <c r="F127" s="229">
        <v>0.4066809217925193</v>
      </c>
      <c r="G127" s="229">
        <v>1.0307214096409261</v>
      </c>
      <c r="H127" s="229">
        <v>1.1356795226668339</v>
      </c>
      <c r="I127" s="229">
        <v>0.94942594513337875</v>
      </c>
      <c r="J127" s="229">
        <v>0.17760483495999091</v>
      </c>
      <c r="K127" s="229">
        <v>0</v>
      </c>
      <c r="L127" s="229">
        <v>5.4838298542749332E-2</v>
      </c>
      <c r="M127" s="229">
        <v>2.2228222660756709E-2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1.8951285901652081E-2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0.81111410995949096</v>
      </c>
      <c r="K128" s="229">
        <v>0</v>
      </c>
      <c r="L128" s="229">
        <v>0</v>
      </c>
      <c r="M128" s="229">
        <v>20.962634265256849</v>
      </c>
      <c r="N128" s="229">
        <v>19.59267443082609</v>
      </c>
      <c r="O128" s="229">
        <v>14.088731516605259</v>
      </c>
      <c r="P128" s="229">
        <v>12.34168482262633</v>
      </c>
      <c r="Q128" s="229">
        <v>14.24211585474783</v>
      </c>
      <c r="R128" s="229">
        <v>13.43519222565803</v>
      </c>
      <c r="S128" s="229">
        <v>15.03586412624877</v>
      </c>
      <c r="T128" s="229">
        <v>14.76134224406346</v>
      </c>
      <c r="U128" s="229">
        <v>12.54475770722121</v>
      </c>
      <c r="V128" s="229">
        <v>14.89625586393416</v>
      </c>
      <c r="W128" s="229">
        <v>14.057235897489299</v>
      </c>
      <c r="X128" s="229">
        <v>7.6086296477190318</v>
      </c>
      <c r="Y128" s="229">
        <v>7.8785589826938809</v>
      </c>
      <c r="DA128" s="73" t="s">
        <v>1239</v>
      </c>
    </row>
    <row r="129" spans="1:105" ht="12" customHeight="1" x14ac:dyDescent="0.25">
      <c r="A129" s="64" t="s">
        <v>35</v>
      </c>
      <c r="B129" s="229">
        <v>4.4032715147055281</v>
      </c>
      <c r="C129" s="229">
        <v>5.617387164939629</v>
      </c>
      <c r="D129" s="229">
        <v>5.2095101222037599</v>
      </c>
      <c r="E129" s="229">
        <v>5.2271141354484154</v>
      </c>
      <c r="F129" s="229">
        <v>6.5874052438520359</v>
      </c>
      <c r="G129" s="229">
        <v>8.1326259617107475</v>
      </c>
      <c r="H129" s="229">
        <v>8.0129989362359098</v>
      </c>
      <c r="I129" s="229">
        <v>8.3303153619930121</v>
      </c>
      <c r="J129" s="229">
        <v>7.2366084645144726</v>
      </c>
      <c r="K129" s="229">
        <v>5.6400694380415342</v>
      </c>
      <c r="L129" s="229">
        <v>9.1848398984062047</v>
      </c>
      <c r="M129" s="229">
        <v>3.4326703516981869</v>
      </c>
      <c r="N129" s="229">
        <v>2.113492678377261</v>
      </c>
      <c r="O129" s="229">
        <v>4.3137449958871006</v>
      </c>
      <c r="P129" s="229">
        <v>5.2269387034194423</v>
      </c>
      <c r="Q129" s="229">
        <v>4.603515313619976</v>
      </c>
      <c r="R129" s="229">
        <v>4.7315531677319598</v>
      </c>
      <c r="S129" s="229">
        <v>4.9581134510581668</v>
      </c>
      <c r="T129" s="229">
        <v>4.5722701635250562</v>
      </c>
      <c r="U129" s="229">
        <v>4.7350442054112962</v>
      </c>
      <c r="V129" s="229">
        <v>4.0502464652435766</v>
      </c>
      <c r="W129" s="229">
        <v>3.4911589355299131</v>
      </c>
      <c r="X129" s="229">
        <v>2.207219063779124</v>
      </c>
      <c r="Y129" s="229">
        <v>2.5433575889451361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9.2090368785625598E-2</v>
      </c>
      <c r="F131" s="229">
        <v>0.1245952279478699</v>
      </c>
      <c r="G131" s="229">
        <v>0</v>
      </c>
      <c r="H131" s="229">
        <v>5.5216244958993278E-2</v>
      </c>
      <c r="I131" s="229">
        <v>2.177299933327179E-2</v>
      </c>
      <c r="J131" s="229">
        <v>2.2821156237201129E-2</v>
      </c>
      <c r="K131" s="229">
        <v>2.9925523992013009E-2</v>
      </c>
      <c r="L131" s="229">
        <v>3.71015841021783E-2</v>
      </c>
      <c r="M131" s="229">
        <v>2.2913204405483931E-2</v>
      </c>
      <c r="N131" s="229">
        <v>2.8449838165730719E-2</v>
      </c>
      <c r="O131" s="229">
        <v>6.8366221469052996E-2</v>
      </c>
      <c r="P131" s="229">
        <v>9.7102780791790008E-2</v>
      </c>
      <c r="Q131" s="229">
        <v>9.1614792467378428E-2</v>
      </c>
      <c r="R131" s="229">
        <v>9.0707158538093177E-2</v>
      </c>
      <c r="S131" s="229">
        <v>8.0043254260329488E-2</v>
      </c>
      <c r="T131" s="229">
        <v>9.9456373805945811E-2</v>
      </c>
      <c r="U131" s="229">
        <v>0.1004633410613176</v>
      </c>
      <c r="V131" s="229">
        <v>0.1069442756524033</v>
      </c>
      <c r="W131" s="229">
        <v>0.13423724473319709</v>
      </c>
      <c r="X131" s="229">
        <v>0.18022442735811769</v>
      </c>
      <c r="Y131" s="229">
        <v>0.1578158807899159</v>
      </c>
      <c r="DA131" s="73" t="s">
        <v>1242</v>
      </c>
    </row>
    <row r="132" spans="1:105" ht="12" customHeight="1" x14ac:dyDescent="0.25">
      <c r="A132" s="64" t="s">
        <v>39</v>
      </c>
      <c r="B132" s="229">
        <v>16.87361623539633</v>
      </c>
      <c r="C132" s="229">
        <v>17.387198753881691</v>
      </c>
      <c r="D132" s="229">
        <v>17.93281106817345</v>
      </c>
      <c r="E132" s="229">
        <v>23.99408139918765</v>
      </c>
      <c r="F132" s="229">
        <v>20.120801926907259</v>
      </c>
      <c r="G132" s="229">
        <v>21.092825807263289</v>
      </c>
      <c r="H132" s="229">
        <v>24.577932504582488</v>
      </c>
      <c r="I132" s="229">
        <v>20.859311445008089</v>
      </c>
      <c r="J132" s="229">
        <v>20.957047834809309</v>
      </c>
      <c r="K132" s="229">
        <v>26.03803522786793</v>
      </c>
      <c r="L132" s="229">
        <v>25.474148641064719</v>
      </c>
      <c r="M132" s="229">
        <v>14.604227282584461</v>
      </c>
      <c r="N132" s="229">
        <v>20.131527337184099</v>
      </c>
      <c r="O132" s="229">
        <v>16.189905395548848</v>
      </c>
      <c r="P132" s="229">
        <v>16.902372017406961</v>
      </c>
      <c r="Q132" s="229">
        <v>15.917400946349391</v>
      </c>
      <c r="R132" s="229">
        <v>17.446390747233298</v>
      </c>
      <c r="S132" s="229">
        <v>18.234853210097221</v>
      </c>
      <c r="T132" s="229">
        <v>16.58682305071045</v>
      </c>
      <c r="U132" s="229">
        <v>18.142040952993181</v>
      </c>
      <c r="V132" s="229">
        <v>17.726938362753941</v>
      </c>
      <c r="W132" s="229">
        <v>17.899184199504859</v>
      </c>
      <c r="X132" s="229">
        <v>11.350696849882571</v>
      </c>
      <c r="Y132" s="229">
        <v>10.405386908889421</v>
      </c>
      <c r="DA132" s="73" t="s">
        <v>1243</v>
      </c>
    </row>
    <row r="133" spans="1:105" ht="12" customHeight="1" x14ac:dyDescent="0.25">
      <c r="A133" s="60" t="s">
        <v>1064</v>
      </c>
      <c r="B133" s="262">
        <v>1.7842675799665021E-2</v>
      </c>
      <c r="C133" s="262">
        <v>2.275347603211619E-2</v>
      </c>
      <c r="D133" s="262">
        <v>2.357136560752917E-2</v>
      </c>
      <c r="E133" s="262">
        <v>2.137473356418948E-2</v>
      </c>
      <c r="F133" s="262">
        <v>2.8056805211491311E-2</v>
      </c>
      <c r="G133" s="262">
        <v>2.5666959495607589E-2</v>
      </c>
      <c r="H133" s="262">
        <v>2.960564335395785E-2</v>
      </c>
      <c r="I133" s="262">
        <v>2.6028090520389721E-2</v>
      </c>
      <c r="J133" s="262">
        <v>2.6892269795021021E-2</v>
      </c>
      <c r="K133" s="262">
        <v>3.0762823338685279E-2</v>
      </c>
      <c r="L133" s="262">
        <v>3.8836919933124651E-2</v>
      </c>
      <c r="M133" s="262">
        <v>2.2410843852896361E-2</v>
      </c>
      <c r="N133" s="262">
        <v>2.8265718691383949E-2</v>
      </c>
      <c r="O133" s="262">
        <v>2.172407535883859E-2</v>
      </c>
      <c r="P133" s="262">
        <v>2.5659242626533772E-2</v>
      </c>
      <c r="Q133" s="262">
        <v>2.406402604672641E-2</v>
      </c>
      <c r="R133" s="262">
        <v>2.3566920539294451E-2</v>
      </c>
      <c r="S133" s="262">
        <v>2.2888822169501031E-2</v>
      </c>
      <c r="T133" s="262">
        <v>1.9570402978140979E-2</v>
      </c>
      <c r="U133" s="262">
        <v>2.0008430850716959E-2</v>
      </c>
      <c r="V133" s="262">
        <v>2.051838979546482E-2</v>
      </c>
      <c r="W133" s="262">
        <v>2.0175904327853659E-2</v>
      </c>
      <c r="X133" s="262">
        <v>1.271875514918934E-2</v>
      </c>
      <c r="Y133" s="262">
        <v>1.319518812750246E-2</v>
      </c>
      <c r="DA133" s="72" t="s">
        <v>1244</v>
      </c>
    </row>
    <row r="134" spans="1:105" ht="12" customHeight="1" x14ac:dyDescent="0.25">
      <c r="A134" s="57" t="s">
        <v>1010</v>
      </c>
      <c r="B134" s="261">
        <v>5.4290627711693151</v>
      </c>
      <c r="C134" s="261">
        <v>6.2279493498792098</v>
      </c>
      <c r="D134" s="261">
        <v>6.0577054432311197</v>
      </c>
      <c r="E134" s="261">
        <v>6.9703950573363649</v>
      </c>
      <c r="F134" s="261">
        <v>7.1451504440388813</v>
      </c>
      <c r="G134" s="261">
        <v>8.032722548920944</v>
      </c>
      <c r="H134" s="261">
        <v>8.742099172575525</v>
      </c>
      <c r="I134" s="261">
        <v>8.0884370354024835</v>
      </c>
      <c r="J134" s="261">
        <v>7.6012529531926534</v>
      </c>
      <c r="K134" s="261">
        <v>7.6484231003436953</v>
      </c>
      <c r="L134" s="261">
        <v>9.3904930642214808</v>
      </c>
      <c r="M134" s="261">
        <v>8.9910517691638425</v>
      </c>
      <c r="N134" s="261">
        <v>8.5595447125596547</v>
      </c>
      <c r="O134" s="261">
        <v>8.4775209858555609</v>
      </c>
      <c r="P134" s="261">
        <v>9.7917294815215499</v>
      </c>
      <c r="Q134" s="261">
        <v>9.3023905562132114</v>
      </c>
      <c r="R134" s="261">
        <v>9.046937689117458</v>
      </c>
      <c r="S134" s="261">
        <v>9.708269083449359</v>
      </c>
      <c r="T134" s="261">
        <v>9.0199126732743284</v>
      </c>
      <c r="U134" s="261">
        <v>8.9077771608548026</v>
      </c>
      <c r="V134" s="261">
        <v>8.8217989496615274</v>
      </c>
      <c r="W134" s="261">
        <v>8.3806309183300538</v>
      </c>
      <c r="X134" s="261">
        <v>4.9712619937364773</v>
      </c>
      <c r="Y134" s="261">
        <v>5.0320755243302271</v>
      </c>
      <c r="DA134" s="70" t="s">
        <v>1245</v>
      </c>
    </row>
    <row r="135" spans="1:105" ht="12" customHeight="1" x14ac:dyDescent="0.25">
      <c r="A135" s="60" t="s">
        <v>1012</v>
      </c>
      <c r="B135" s="262">
        <v>5.1132708355764072</v>
      </c>
      <c r="C135" s="262">
        <v>5.7340715582259367</v>
      </c>
      <c r="D135" s="262">
        <v>5.4321775547874456</v>
      </c>
      <c r="E135" s="262">
        <v>6.627871595295419</v>
      </c>
      <c r="F135" s="262">
        <v>6.3606739165045187</v>
      </c>
      <c r="G135" s="262">
        <v>7.599743025209607</v>
      </c>
      <c r="H135" s="262">
        <v>8.1338971768207138</v>
      </c>
      <c r="I135" s="262">
        <v>7.5874767092818853</v>
      </c>
      <c r="J135" s="262">
        <v>6.8792669845912071</v>
      </c>
      <c r="K135" s="262">
        <v>6.5238693364573503</v>
      </c>
      <c r="L135" s="262">
        <v>8.1018610558013862</v>
      </c>
      <c r="M135" s="262">
        <v>8.6786726079946916</v>
      </c>
      <c r="N135" s="262">
        <v>7.7440391295263353</v>
      </c>
      <c r="O135" s="262">
        <v>8.1799694457639802</v>
      </c>
      <c r="P135" s="262">
        <v>9.4598988089456704</v>
      </c>
      <c r="Q135" s="262">
        <v>8.9832079298164711</v>
      </c>
      <c r="R135" s="262">
        <v>8.7178383419064573</v>
      </c>
      <c r="S135" s="262">
        <v>9.431581016784051</v>
      </c>
      <c r="T135" s="262">
        <v>8.8002891951329065</v>
      </c>
      <c r="U135" s="262">
        <v>8.6696821481519493</v>
      </c>
      <c r="V135" s="262">
        <v>8.5502335642951195</v>
      </c>
      <c r="W135" s="262">
        <v>8.0925548795932372</v>
      </c>
      <c r="X135" s="262">
        <v>4.7569062632235903</v>
      </c>
      <c r="Y135" s="262">
        <v>4.8083392783717951</v>
      </c>
      <c r="DA135" s="72" t="s">
        <v>1246</v>
      </c>
    </row>
    <row r="136" spans="1:105" ht="12" customHeight="1" x14ac:dyDescent="0.25">
      <c r="A136" s="59" t="s">
        <v>28</v>
      </c>
      <c r="B136" s="230">
        <v>0</v>
      </c>
      <c r="C136" s="230">
        <v>6.1094472418078303E-3</v>
      </c>
      <c r="D136" s="230">
        <v>7.4878584146392778E-3</v>
      </c>
      <c r="E136" s="230">
        <v>0</v>
      </c>
      <c r="F136" s="230">
        <v>0</v>
      </c>
      <c r="G136" s="230">
        <v>0</v>
      </c>
      <c r="H136" s="230">
        <v>0</v>
      </c>
      <c r="I136" s="230">
        <v>2.743009003783595E-2</v>
      </c>
      <c r="J136" s="230">
        <v>3.0278371534155982E-2</v>
      </c>
      <c r="K136" s="230">
        <v>0</v>
      </c>
      <c r="L136" s="230">
        <v>4.4135405003431293E-2</v>
      </c>
      <c r="M136" s="230">
        <v>3.3877401345536233E-2</v>
      </c>
      <c r="N136" s="230">
        <v>3.9052711162479319E-2</v>
      </c>
      <c r="O136" s="230">
        <v>2.2803122039715951E-2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2.33426058485743</v>
      </c>
      <c r="N137" s="295">
        <v>2.9150927897619918</v>
      </c>
      <c r="O137" s="295">
        <v>1.996742152883165</v>
      </c>
      <c r="P137" s="295">
        <v>3.7673973300857839</v>
      </c>
      <c r="Q137" s="295">
        <v>3.2934324938467112</v>
      </c>
      <c r="R137" s="295">
        <v>2.534715504188028</v>
      </c>
      <c r="S137" s="295">
        <v>2.815276105373389</v>
      </c>
      <c r="T137" s="295">
        <v>2.6516653497199849</v>
      </c>
      <c r="U137" s="295">
        <v>2.5346387606170939</v>
      </c>
      <c r="V137" s="295">
        <v>2.5481006813000868</v>
      </c>
      <c r="W137" s="295">
        <v>2.6872294234272749</v>
      </c>
      <c r="X137" s="295">
        <v>1.372980445765664</v>
      </c>
      <c r="Y137" s="295">
        <v>1.1387058745184859</v>
      </c>
      <c r="DA137" s="122" t="s">
        <v>1248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0.60501422373785452</v>
      </c>
      <c r="N138" s="295">
        <v>0.22067609328185461</v>
      </c>
      <c r="O138" s="295">
        <v>0.15396255621298549</v>
      </c>
      <c r="P138" s="295">
        <v>2.5540095973633679E-2</v>
      </c>
      <c r="Q138" s="295">
        <v>7.4170938114586984E-2</v>
      </c>
      <c r="R138" s="295">
        <v>7.7673924090838842E-2</v>
      </c>
      <c r="S138" s="295">
        <v>0.1562126869053094</v>
      </c>
      <c r="T138" s="295">
        <v>7.4343439026035796E-2</v>
      </c>
      <c r="U138" s="295">
        <v>2.459065437312187E-2</v>
      </c>
      <c r="V138" s="295">
        <v>0.12807426355007381</v>
      </c>
      <c r="W138" s="295">
        <v>0.1189632083224597</v>
      </c>
      <c r="X138" s="295">
        <v>1.6912895580071911E-2</v>
      </c>
      <c r="Y138" s="295">
        <v>1.6635265686521569E-2</v>
      </c>
      <c r="DA138" s="122" t="s">
        <v>1249</v>
      </c>
    </row>
    <row r="139" spans="1:105" ht="12" customHeight="1" x14ac:dyDescent="0.25">
      <c r="A139" s="59" t="s">
        <v>32</v>
      </c>
      <c r="B139" s="295">
        <v>0.71709435176103054</v>
      </c>
      <c r="C139" s="295">
        <v>0.73043573320138211</v>
      </c>
      <c r="D139" s="295">
        <v>0.43599741284308202</v>
      </c>
      <c r="E139" s="295">
        <v>0.71637064264224504</v>
      </c>
      <c r="F139" s="295">
        <v>0.3732631580491011</v>
      </c>
      <c r="G139" s="295">
        <v>0.86227161270653896</v>
      </c>
      <c r="H139" s="295">
        <v>1.0183676398629571</v>
      </c>
      <c r="I139" s="295">
        <v>0.78028092882419253</v>
      </c>
      <c r="J139" s="295">
        <v>0.16563451295912249</v>
      </c>
      <c r="K139" s="295">
        <v>0</v>
      </c>
      <c r="L139" s="295">
        <v>4.8289308878219972E-2</v>
      </c>
      <c r="M139" s="295">
        <v>3.7065849909813681E-2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2.4838453714336659E-2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1250</v>
      </c>
    </row>
    <row r="140" spans="1:105" ht="12" customHeight="1" x14ac:dyDescent="0.25">
      <c r="A140" s="59" t="s">
        <v>35</v>
      </c>
      <c r="B140" s="295">
        <v>4.3961764838153767</v>
      </c>
      <c r="C140" s="295">
        <v>4.997526377782747</v>
      </c>
      <c r="D140" s="295">
        <v>4.9886922835297236</v>
      </c>
      <c r="E140" s="295">
        <v>5.9115009526531743</v>
      </c>
      <c r="F140" s="295">
        <v>5.9874107584554173</v>
      </c>
      <c r="G140" s="295">
        <v>6.7374714125030684</v>
      </c>
      <c r="H140" s="295">
        <v>7.1155295369577569</v>
      </c>
      <c r="I140" s="295">
        <v>6.7797656904198567</v>
      </c>
      <c r="J140" s="295">
        <v>6.6833541000979286</v>
      </c>
      <c r="K140" s="295">
        <v>6.5238693364573503</v>
      </c>
      <c r="L140" s="295">
        <v>8.0094363419197343</v>
      </c>
      <c r="M140" s="295">
        <v>5.6684545481440569</v>
      </c>
      <c r="N140" s="295">
        <v>4.5692175353200088</v>
      </c>
      <c r="O140" s="295">
        <v>6.0064616146281136</v>
      </c>
      <c r="P140" s="295">
        <v>5.6669613828862531</v>
      </c>
      <c r="Q140" s="295">
        <v>5.6156044978551716</v>
      </c>
      <c r="R140" s="295">
        <v>6.1054489136275896</v>
      </c>
      <c r="S140" s="295">
        <v>6.4352537707910162</v>
      </c>
      <c r="T140" s="295">
        <v>6.0742804063868858</v>
      </c>
      <c r="U140" s="295">
        <v>6.1104527331617344</v>
      </c>
      <c r="V140" s="295">
        <v>5.8740586194449591</v>
      </c>
      <c r="W140" s="295">
        <v>5.2863622478435026</v>
      </c>
      <c r="X140" s="295">
        <v>3.3670129218778548</v>
      </c>
      <c r="Y140" s="295">
        <v>3.652998138166788</v>
      </c>
      <c r="DA140" s="122" t="s">
        <v>1251</v>
      </c>
    </row>
    <row r="141" spans="1:105" ht="12" customHeight="1" x14ac:dyDescent="0.25">
      <c r="A141" s="60" t="s">
        <v>1019</v>
      </c>
      <c r="B141" s="262">
        <v>0.31579193559290758</v>
      </c>
      <c r="C141" s="262">
        <v>0.49387779165327278</v>
      </c>
      <c r="D141" s="262">
        <v>0.62552788844367413</v>
      </c>
      <c r="E141" s="262">
        <v>0.3425234620409463</v>
      </c>
      <c r="F141" s="262">
        <v>0.7844765275343627</v>
      </c>
      <c r="G141" s="262">
        <v>0.43297952371133608</v>
      </c>
      <c r="H141" s="262">
        <v>0.60820199575481126</v>
      </c>
      <c r="I141" s="262">
        <v>0.50096032612059893</v>
      </c>
      <c r="J141" s="262">
        <v>0.72198596860144615</v>
      </c>
      <c r="K141" s="262">
        <v>1.124553763886345</v>
      </c>
      <c r="L141" s="262">
        <v>1.2886320084200951</v>
      </c>
      <c r="M141" s="262">
        <v>0.31237916116915132</v>
      </c>
      <c r="N141" s="262">
        <v>0.81550558303331955</v>
      </c>
      <c r="O141" s="262">
        <v>0.29755154009158008</v>
      </c>
      <c r="P141" s="262">
        <v>0.33183067257587923</v>
      </c>
      <c r="Q141" s="262">
        <v>0.31918262639674072</v>
      </c>
      <c r="R141" s="262">
        <v>0.32909934721100098</v>
      </c>
      <c r="S141" s="262">
        <v>0.2766880666653086</v>
      </c>
      <c r="T141" s="262">
        <v>0.21962347814142119</v>
      </c>
      <c r="U141" s="262">
        <v>0.23809501270285419</v>
      </c>
      <c r="V141" s="262">
        <v>0.27156538536640867</v>
      </c>
      <c r="W141" s="262">
        <v>0.28807603873681731</v>
      </c>
      <c r="X141" s="262">
        <v>0.2143557305128872</v>
      </c>
      <c r="Y141" s="262">
        <v>0.22373624595843189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6.9084051479545936</v>
      </c>
      <c r="C142" s="261">
        <f t="shared" si="5"/>
        <v>8.2066228703009347</v>
      </c>
      <c r="D142" s="261">
        <f t="shared" si="5"/>
        <v>8.3084282043047821</v>
      </c>
      <c r="E142" s="261">
        <f t="shared" si="5"/>
        <v>8.760767893824827</v>
      </c>
      <c r="F142" s="261">
        <f t="shared" si="5"/>
        <v>9.7982295893701998</v>
      </c>
      <c r="G142" s="261">
        <f t="shared" si="5"/>
        <v>9.8821701670109334</v>
      </c>
      <c r="H142" s="261">
        <f t="shared" si="5"/>
        <v>11.159324610473856</v>
      </c>
      <c r="I142" s="261">
        <f t="shared" si="5"/>
        <v>9.9947472214385229</v>
      </c>
      <c r="J142" s="261">
        <f t="shared" si="5"/>
        <v>9.9272306363846496</v>
      </c>
      <c r="K142" s="261">
        <f t="shared" si="5"/>
        <v>10.985442007422121</v>
      </c>
      <c r="L142" s="261">
        <f t="shared" si="5"/>
        <v>13.214510594246491</v>
      </c>
      <c r="M142" s="261">
        <f t="shared" si="5"/>
        <v>10.644733826485705</v>
      </c>
      <c r="N142" s="261">
        <f t="shared" si="5"/>
        <v>11.944312391400164</v>
      </c>
      <c r="O142" s="261">
        <f t="shared" si="5"/>
        <v>9.9562980502429586</v>
      </c>
      <c r="P142" s="261">
        <f t="shared" si="5"/>
        <v>11.196410480274606</v>
      </c>
      <c r="Q142" s="261">
        <f t="shared" si="5"/>
        <v>10.727076997875626</v>
      </c>
      <c r="R142" s="261">
        <f t="shared" si="5"/>
        <v>10.587485640711009</v>
      </c>
      <c r="S142" s="261">
        <f t="shared" si="5"/>
        <v>11.018838353767144</v>
      </c>
      <c r="T142" s="261">
        <f t="shared" si="5"/>
        <v>10.035738963411772</v>
      </c>
      <c r="U142" s="261">
        <f t="shared" si="5"/>
        <v>9.9975927630470949</v>
      </c>
      <c r="V142" s="261">
        <f t="shared" si="5"/>
        <v>10.102342092495599</v>
      </c>
      <c r="W142" s="261">
        <f t="shared" si="5"/>
        <v>9.7420750196242363</v>
      </c>
      <c r="X142" s="261">
        <f t="shared" si="5"/>
        <v>5.9156113789175828</v>
      </c>
      <c r="Y142" s="261">
        <f t="shared" si="5"/>
        <v>5.9857150392757594</v>
      </c>
      <c r="DA142" s="70"/>
    </row>
    <row r="143" spans="1:105" ht="12" customHeight="1" x14ac:dyDescent="0.25">
      <c r="A143" s="60" t="s">
        <v>1022</v>
      </c>
      <c r="B143" s="262">
        <v>2.6083900477689141</v>
      </c>
      <c r="C143" s="262">
        <v>2.7169196078445168</v>
      </c>
      <c r="D143" s="262">
        <v>2.410364599841444</v>
      </c>
      <c r="E143" s="262">
        <v>3.540029799856852</v>
      </c>
      <c r="F143" s="262">
        <v>2.7857877183160369</v>
      </c>
      <c r="G143" s="262">
        <v>3.9862173362250468</v>
      </c>
      <c r="H143" s="262">
        <v>3.9364531890478491</v>
      </c>
      <c r="I143" s="262">
        <v>3.795881536864059</v>
      </c>
      <c r="J143" s="262">
        <v>3.1092559853611421</v>
      </c>
      <c r="K143" s="262">
        <v>2.577108115915578</v>
      </c>
      <c r="L143" s="262">
        <v>3.3446672826496409</v>
      </c>
      <c r="M143" s="262">
        <v>4.1617881542153006</v>
      </c>
      <c r="N143" s="262">
        <v>2.4980291787718758</v>
      </c>
      <c r="O143" s="262">
        <v>4.1682272339278246</v>
      </c>
      <c r="P143" s="262">
        <v>4.5135131406651228</v>
      </c>
      <c r="Q143" s="262">
        <v>4.3208971929368598</v>
      </c>
      <c r="R143" s="262">
        <v>4.3277793537172267</v>
      </c>
      <c r="S143" s="262">
        <v>4.8307212757063391</v>
      </c>
      <c r="T143" s="262">
        <v>4.5967946583314898</v>
      </c>
      <c r="U143" s="262">
        <v>4.4948645031004766</v>
      </c>
      <c r="V143" s="262">
        <v>4.2379370988583807</v>
      </c>
      <c r="W143" s="262">
        <v>3.8238683521011279</v>
      </c>
      <c r="X143" s="262">
        <v>2.1955084655529258</v>
      </c>
      <c r="Y143" s="262">
        <v>2.2959000737623119</v>
      </c>
      <c r="DA143" s="72" t="s">
        <v>1253</v>
      </c>
    </row>
    <row r="144" spans="1:105" ht="12" customHeight="1" x14ac:dyDescent="0.25">
      <c r="A144" s="60" t="s">
        <v>1024</v>
      </c>
      <c r="B144" s="262">
        <v>1.923365969389875</v>
      </c>
      <c r="C144" s="262">
        <v>2.083992118771119</v>
      </c>
      <c r="D144" s="262">
        <v>2.0644413196462952</v>
      </c>
      <c r="E144" s="262">
        <v>2.6189848853668241</v>
      </c>
      <c r="F144" s="262">
        <v>2.3827132024685178</v>
      </c>
      <c r="G144" s="262">
        <v>2.6465914364317422</v>
      </c>
      <c r="H144" s="262">
        <v>2.9549901789985089</v>
      </c>
      <c r="I144" s="262">
        <v>2.6411771978585308</v>
      </c>
      <c r="J144" s="262">
        <v>2.5575058972840341</v>
      </c>
      <c r="K144" s="262">
        <v>2.7735893984777209</v>
      </c>
      <c r="L144" s="262">
        <v>3.0441542199662792</v>
      </c>
      <c r="M144" s="262">
        <v>3.573810003172007</v>
      </c>
      <c r="N144" s="262">
        <v>3.791066780582141</v>
      </c>
      <c r="O144" s="262">
        <v>3.168913991023889</v>
      </c>
      <c r="P144" s="262">
        <v>3.3305608434103928</v>
      </c>
      <c r="Q144" s="262">
        <v>3.2909988154231971</v>
      </c>
      <c r="R144" s="262">
        <v>3.3007322830165249</v>
      </c>
      <c r="S144" s="262">
        <v>3.553585848598916</v>
      </c>
      <c r="T144" s="262">
        <v>3.3307741899739498</v>
      </c>
      <c r="U144" s="262">
        <v>3.2811575859606918</v>
      </c>
      <c r="V144" s="262">
        <v>3.3792283542856691</v>
      </c>
      <c r="W144" s="262">
        <v>3.275069093577224</v>
      </c>
      <c r="X144" s="262">
        <v>1.94717102661363</v>
      </c>
      <c r="Y144" s="262">
        <v>1.906177862951151</v>
      </c>
      <c r="DA144" s="72" t="s">
        <v>1254</v>
      </c>
    </row>
    <row r="145" spans="1:105" ht="12" customHeight="1" x14ac:dyDescent="0.25">
      <c r="A145" s="64" t="s">
        <v>28</v>
      </c>
      <c r="B145" s="229">
        <v>0</v>
      </c>
      <c r="C145" s="229">
        <v>5.9619898541723255E-4</v>
      </c>
      <c r="D145" s="229">
        <v>6.7885628807709921E-4</v>
      </c>
      <c r="E145" s="229">
        <v>0</v>
      </c>
      <c r="F145" s="229">
        <v>0</v>
      </c>
      <c r="G145" s="229">
        <v>0</v>
      </c>
      <c r="H145" s="229">
        <v>0</v>
      </c>
      <c r="I145" s="229">
        <v>2.9260654924708291E-3</v>
      </c>
      <c r="J145" s="229">
        <v>2.8463163608842441E-3</v>
      </c>
      <c r="K145" s="229">
        <v>0</v>
      </c>
      <c r="L145" s="229">
        <v>4.3940683080496337E-3</v>
      </c>
      <c r="M145" s="229">
        <v>1.7810969948631971E-3</v>
      </c>
      <c r="N145" s="229">
        <v>1.568267539912262E-3</v>
      </c>
      <c r="O145" s="229">
        <v>1.4218052887746619E-3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0.1239464993031313</v>
      </c>
      <c r="N147" s="229">
        <v>0.1182303007077906</v>
      </c>
      <c r="O147" s="229">
        <v>0.12574051851985321</v>
      </c>
      <c r="P147" s="229">
        <v>0.30468851047043372</v>
      </c>
      <c r="Q147" s="229">
        <v>0.23673329507904231</v>
      </c>
      <c r="R147" s="229">
        <v>0.17223953415897031</v>
      </c>
      <c r="S147" s="229">
        <v>0.19019069901506649</v>
      </c>
      <c r="T147" s="229">
        <v>0.17501418869873089</v>
      </c>
      <c r="U147" s="229">
        <v>0.17222025140622629</v>
      </c>
      <c r="V147" s="229">
        <v>0.15405551761184871</v>
      </c>
      <c r="W147" s="229">
        <v>0.15560908353127509</v>
      </c>
      <c r="X147" s="229">
        <v>7.8919169332616113E-2</v>
      </c>
      <c r="Y147" s="229">
        <v>6.9516361569369856E-2</v>
      </c>
      <c r="DA147" s="73" t="s">
        <v>1257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3.2736472196889903E-2</v>
      </c>
      <c r="N148" s="229">
        <v>9.1203826733724045E-3</v>
      </c>
      <c r="O148" s="229">
        <v>9.8798360242606745E-3</v>
      </c>
      <c r="P148" s="229">
        <v>2.1048373420892909E-3</v>
      </c>
      <c r="Q148" s="229">
        <v>5.4328249520546332E-3</v>
      </c>
      <c r="R148" s="229">
        <v>5.3784883254484614E-3</v>
      </c>
      <c r="S148" s="229">
        <v>1.0753898816402679E-2</v>
      </c>
      <c r="T148" s="229">
        <v>5.0000984522924133E-3</v>
      </c>
      <c r="U148" s="229">
        <v>1.7026273122331501E-3</v>
      </c>
      <c r="V148" s="229">
        <v>7.8904887306078357E-3</v>
      </c>
      <c r="W148" s="229">
        <v>7.0197917755059651E-3</v>
      </c>
      <c r="X148" s="229">
        <v>9.9064370474404549E-4</v>
      </c>
      <c r="Y148" s="229">
        <v>1.0348718575272911E-3</v>
      </c>
      <c r="DA148" s="73" t="s">
        <v>1258</v>
      </c>
    </row>
    <row r="149" spans="1:105" ht="12" customHeight="1" x14ac:dyDescent="0.25">
      <c r="A149" s="64" t="s">
        <v>32</v>
      </c>
      <c r="B149" s="229">
        <v>6.22175491679898E-2</v>
      </c>
      <c r="C149" s="229">
        <v>7.1120945948516631E-2</v>
      </c>
      <c r="D149" s="229">
        <v>3.9439403067982569E-2</v>
      </c>
      <c r="E149" s="229">
        <v>5.4870415645821027E-2</v>
      </c>
      <c r="F149" s="229">
        <v>3.5573508871141357E-2</v>
      </c>
      <c r="G149" s="229">
        <v>9.0160062212712472E-2</v>
      </c>
      <c r="H149" s="229">
        <v>9.9341039644278123E-2</v>
      </c>
      <c r="I149" s="229">
        <v>8.3048922316855248E-2</v>
      </c>
      <c r="J149" s="229">
        <v>1.553558781208372E-2</v>
      </c>
      <c r="K149" s="229">
        <v>0</v>
      </c>
      <c r="L149" s="229">
        <v>4.7968581636196059E-3</v>
      </c>
      <c r="M149" s="229">
        <v>1.9443643250507631E-3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1.6577215724073271E-3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7.0950402244029334E-2</v>
      </c>
      <c r="K150" s="229">
        <v>0</v>
      </c>
      <c r="L150" s="229">
        <v>0</v>
      </c>
      <c r="M150" s="229">
        <v>1.833659795769951</v>
      </c>
      <c r="N150" s="229">
        <v>1.7138256070688309</v>
      </c>
      <c r="O150" s="229">
        <v>1.232380445534599</v>
      </c>
      <c r="P150" s="229">
        <v>1.079561422717825</v>
      </c>
      <c r="Q150" s="229">
        <v>1.2457973992720861</v>
      </c>
      <c r="R150" s="229">
        <v>1.175213550019369</v>
      </c>
      <c r="S150" s="229">
        <v>1.3152287634315709</v>
      </c>
      <c r="T150" s="229">
        <v>1.291215572529482</v>
      </c>
      <c r="U150" s="229">
        <v>1.097324771511722</v>
      </c>
      <c r="V150" s="229">
        <v>1.303016841278835</v>
      </c>
      <c r="W150" s="229">
        <v>1.2296254363222521</v>
      </c>
      <c r="X150" s="229">
        <v>0.66554795114891219</v>
      </c>
      <c r="Y150" s="229">
        <v>0.68915941920102797</v>
      </c>
      <c r="DA150" s="73" t="s">
        <v>1260</v>
      </c>
    </row>
    <row r="151" spans="1:105" ht="12" customHeight="1" x14ac:dyDescent="0.25">
      <c r="A151" s="64" t="s">
        <v>35</v>
      </c>
      <c r="B151" s="229">
        <v>0.38516637957837552</v>
      </c>
      <c r="C151" s="229">
        <v>0.49136844498096482</v>
      </c>
      <c r="D151" s="229">
        <v>0.45569030809137168</v>
      </c>
      <c r="E151" s="229">
        <v>0.45723017998545068</v>
      </c>
      <c r="F151" s="229">
        <v>0.5762186183878274</v>
      </c>
      <c r="G151" s="229">
        <v>0.71138336295546722</v>
      </c>
      <c r="H151" s="229">
        <v>0.70091925504206887</v>
      </c>
      <c r="I151" s="229">
        <v>0.72867580343601579</v>
      </c>
      <c r="J151" s="229">
        <v>0.63300622580156063</v>
      </c>
      <c r="K151" s="229">
        <v>0.49335252635820698</v>
      </c>
      <c r="L151" s="229">
        <v>0.80342343615681389</v>
      </c>
      <c r="M151" s="229">
        <v>0.30026520218752378</v>
      </c>
      <c r="N151" s="229">
        <v>0.18487307005196421</v>
      </c>
      <c r="O151" s="229">
        <v>0.37733524651869771</v>
      </c>
      <c r="P151" s="229">
        <v>0.45721483445900829</v>
      </c>
      <c r="Q151" s="229">
        <v>0.40268226039638061</v>
      </c>
      <c r="R151" s="229">
        <v>0.41388208683283773</v>
      </c>
      <c r="S151" s="229">
        <v>0.43369994357720898</v>
      </c>
      <c r="T151" s="229">
        <v>0.3999491604044198</v>
      </c>
      <c r="U151" s="229">
        <v>0.41418745758715753</v>
      </c>
      <c r="V151" s="229">
        <v>0.35428629876854389</v>
      </c>
      <c r="W151" s="229">
        <v>0.30538136093583101</v>
      </c>
      <c r="X151" s="229">
        <v>0.1930715770973826</v>
      </c>
      <c r="Y151" s="229">
        <v>0.22247454676269199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8.0554001316380224E-3</v>
      </c>
      <c r="F153" s="229">
        <v>1.089869037172759E-2</v>
      </c>
      <c r="G153" s="229">
        <v>0</v>
      </c>
      <c r="H153" s="229">
        <v>4.8299181855449239E-3</v>
      </c>
      <c r="I153" s="229">
        <v>1.9045446772363111E-3</v>
      </c>
      <c r="J153" s="229">
        <v>1.9962298705223178E-3</v>
      </c>
      <c r="K153" s="229">
        <v>2.6176686344449281E-3</v>
      </c>
      <c r="L153" s="229">
        <v>3.245378527654638E-3</v>
      </c>
      <c r="M153" s="229">
        <v>2.004281579258855E-3</v>
      </c>
      <c r="N153" s="229">
        <v>2.4885862998203071E-3</v>
      </c>
      <c r="O153" s="229">
        <v>5.9801831253754826E-3</v>
      </c>
      <c r="P153" s="229">
        <v>8.4938497205225335E-3</v>
      </c>
      <c r="Q153" s="229">
        <v>8.0138001512369238E-3</v>
      </c>
      <c r="R153" s="229">
        <v>7.9344068925296697E-3</v>
      </c>
      <c r="S153" s="229">
        <v>7.0016055903344109E-3</v>
      </c>
      <c r="T153" s="229">
        <v>8.6997250332839331E-3</v>
      </c>
      <c r="U153" s="229">
        <v>8.7878072536989628E-3</v>
      </c>
      <c r="V153" s="229">
        <v>9.3547125886064494E-3</v>
      </c>
      <c r="W153" s="229">
        <v>1.1742104338964349E-2</v>
      </c>
      <c r="X153" s="229">
        <v>1.5764730829176319E-2</v>
      </c>
      <c r="Y153" s="229">
        <v>1.380459307149709E-2</v>
      </c>
      <c r="DA153" s="73" t="s">
        <v>1263</v>
      </c>
    </row>
    <row r="154" spans="1:105" ht="12" customHeight="1" x14ac:dyDescent="0.25">
      <c r="A154" s="64" t="s">
        <v>39</v>
      </c>
      <c r="B154" s="229">
        <v>1.47598204064351</v>
      </c>
      <c r="C154" s="229">
        <v>1.52090652885622</v>
      </c>
      <c r="D154" s="229">
        <v>1.568632752198863</v>
      </c>
      <c r="E154" s="229">
        <v>2.0988288896039151</v>
      </c>
      <c r="F154" s="229">
        <v>1.760022384837822</v>
      </c>
      <c r="G154" s="229">
        <v>1.845048011263563</v>
      </c>
      <c r="H154" s="229">
        <v>2.1498999661266169</v>
      </c>
      <c r="I154" s="229">
        <v>1.8246218619359531</v>
      </c>
      <c r="J154" s="229">
        <v>1.833171135194954</v>
      </c>
      <c r="K154" s="229">
        <v>2.2776192034850689</v>
      </c>
      <c r="L154" s="229">
        <v>2.2282944788101409</v>
      </c>
      <c r="M154" s="229">
        <v>1.277472290815338</v>
      </c>
      <c r="N154" s="229">
        <v>1.7609605662404511</v>
      </c>
      <c r="O154" s="229">
        <v>1.416175956012329</v>
      </c>
      <c r="P154" s="229">
        <v>1.4784973887005151</v>
      </c>
      <c r="Q154" s="229">
        <v>1.392339235572396</v>
      </c>
      <c r="R154" s="229">
        <v>1.5260842167873701</v>
      </c>
      <c r="S154" s="229">
        <v>1.595053216595925</v>
      </c>
      <c r="T154" s="229">
        <v>1.450895444855741</v>
      </c>
      <c r="U154" s="229">
        <v>1.5869346708896539</v>
      </c>
      <c r="V154" s="229">
        <v>1.550624495307227</v>
      </c>
      <c r="W154" s="229">
        <v>1.565691316673395</v>
      </c>
      <c r="X154" s="229">
        <v>0.99287695450079849</v>
      </c>
      <c r="Y154" s="229">
        <v>0.9101880704890366</v>
      </c>
      <c r="DA154" s="73" t="s">
        <v>1264</v>
      </c>
    </row>
    <row r="155" spans="1:105" ht="12" customHeight="1" x14ac:dyDescent="0.25">
      <c r="A155" s="60" t="s">
        <v>1036</v>
      </c>
      <c r="B155" s="262">
        <v>2.376649130795804</v>
      </c>
      <c r="C155" s="262">
        <v>3.4057111436852989</v>
      </c>
      <c r="D155" s="262">
        <v>3.8336222848170438</v>
      </c>
      <c r="E155" s="262">
        <v>2.601753208601151</v>
      </c>
      <c r="F155" s="262">
        <v>4.6297286685856456</v>
      </c>
      <c r="G155" s="262">
        <v>3.249361394354144</v>
      </c>
      <c r="H155" s="262">
        <v>4.2678812424274986</v>
      </c>
      <c r="I155" s="262">
        <v>3.5576884867159331</v>
      </c>
      <c r="J155" s="262">
        <v>4.2604687537394739</v>
      </c>
      <c r="K155" s="262">
        <v>5.6347444930288217</v>
      </c>
      <c r="L155" s="262">
        <v>6.8256890916305704</v>
      </c>
      <c r="M155" s="262">
        <v>2.909135669098398</v>
      </c>
      <c r="N155" s="262">
        <v>5.6552164320461467</v>
      </c>
      <c r="O155" s="262">
        <v>2.6191568252912458</v>
      </c>
      <c r="P155" s="262">
        <v>3.35233649619909</v>
      </c>
      <c r="Q155" s="262">
        <v>3.1151809895155682</v>
      </c>
      <c r="R155" s="262">
        <v>2.9589740039772572</v>
      </c>
      <c r="S155" s="262">
        <v>2.634531229461889</v>
      </c>
      <c r="T155" s="262">
        <v>2.1081701151063328</v>
      </c>
      <c r="U155" s="262">
        <v>2.2215706739859269</v>
      </c>
      <c r="V155" s="262">
        <v>2.4851766393515482</v>
      </c>
      <c r="W155" s="262">
        <v>2.643137573945884</v>
      </c>
      <c r="X155" s="262">
        <v>1.7729318867510271</v>
      </c>
      <c r="Y155" s="262">
        <v>1.7836371025622959</v>
      </c>
      <c r="DA155" s="72" t="s">
        <v>1265</v>
      </c>
    </row>
    <row r="156" spans="1:105" ht="12" customHeight="1" x14ac:dyDescent="0.25">
      <c r="A156" s="132" t="s">
        <v>1038</v>
      </c>
      <c r="B156" s="316">
        <v>2.0921116489443121</v>
      </c>
      <c r="C156" s="316">
        <v>2.6679189150351061</v>
      </c>
      <c r="D156" s="316">
        <v>2.7638191223517539</v>
      </c>
      <c r="E156" s="316">
        <v>2.506256885727943</v>
      </c>
      <c r="F156" s="316">
        <v>3.2897514741720761</v>
      </c>
      <c r="G156" s="316">
        <v>3.0095343073346981</v>
      </c>
      <c r="H156" s="316">
        <v>3.4713577733934251</v>
      </c>
      <c r="I156" s="316">
        <v>3.0518780921024549</v>
      </c>
      <c r="J156" s="316">
        <v>3.1532059168935298</v>
      </c>
      <c r="K156" s="316">
        <v>3.607040882426821</v>
      </c>
      <c r="L156" s="316">
        <v>4.5537549139761317</v>
      </c>
      <c r="M156" s="316">
        <v>2.6277441799506729</v>
      </c>
      <c r="N156" s="316">
        <v>3.3142472577536548</v>
      </c>
      <c r="O156" s="316">
        <v>2.5472183449986541</v>
      </c>
      <c r="P156" s="316">
        <v>3.008629479389382</v>
      </c>
      <c r="Q156" s="316">
        <v>2.9865311802372179</v>
      </c>
      <c r="R156" s="316">
        <v>2.9909662679694029</v>
      </c>
      <c r="S156" s="316">
        <v>2.700390118143321</v>
      </c>
      <c r="T156" s="316">
        <v>2.48719664180024</v>
      </c>
      <c r="U156" s="316">
        <v>2.6168320357128358</v>
      </c>
      <c r="V156" s="316">
        <v>2.621327912030174</v>
      </c>
      <c r="W156" s="316">
        <v>2.6091985596195508</v>
      </c>
      <c r="X156" s="316">
        <v>2.8354538969869179</v>
      </c>
      <c r="Y156" s="316">
        <v>2.9416674162476539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0.99999999999999989</v>
      </c>
      <c r="C160" s="232">
        <f t="shared" si="6"/>
        <v>1</v>
      </c>
      <c r="D160" s="232">
        <f t="shared" si="6"/>
        <v>1</v>
      </c>
      <c r="E160" s="232">
        <f t="shared" si="6"/>
        <v>0.99999999999999989</v>
      </c>
      <c r="F160" s="232">
        <f t="shared" si="6"/>
        <v>1</v>
      </c>
      <c r="G160" s="232">
        <f t="shared" si="6"/>
        <v>1</v>
      </c>
      <c r="H160" s="232">
        <f t="shared" si="6"/>
        <v>1</v>
      </c>
      <c r="I160" s="232">
        <f t="shared" si="6"/>
        <v>0.99999999999999978</v>
      </c>
      <c r="J160" s="232">
        <f t="shared" si="6"/>
        <v>0.99999999999999989</v>
      </c>
      <c r="K160" s="232">
        <f t="shared" si="6"/>
        <v>1.0000000000000002</v>
      </c>
      <c r="L160" s="232">
        <f t="shared" si="6"/>
        <v>1</v>
      </c>
      <c r="M160" s="232">
        <f t="shared" si="6"/>
        <v>0.99999999999999989</v>
      </c>
      <c r="N160" s="232">
        <f t="shared" si="6"/>
        <v>1</v>
      </c>
      <c r="O160" s="232">
        <f t="shared" si="6"/>
        <v>0.99999999999999978</v>
      </c>
      <c r="P160" s="232">
        <f t="shared" si="6"/>
        <v>1.0000000000000002</v>
      </c>
      <c r="Q160" s="232">
        <f t="shared" si="6"/>
        <v>0.99999999999999989</v>
      </c>
      <c r="R160" s="232">
        <f t="shared" si="6"/>
        <v>1</v>
      </c>
      <c r="S160" s="232">
        <f t="shared" si="6"/>
        <v>1</v>
      </c>
      <c r="T160" s="232">
        <f t="shared" si="6"/>
        <v>0.99999999999999989</v>
      </c>
      <c r="U160" s="232">
        <f t="shared" si="6"/>
        <v>1</v>
      </c>
      <c r="V160" s="232">
        <f t="shared" si="6"/>
        <v>1</v>
      </c>
      <c r="W160" s="232">
        <f t="shared" si="6"/>
        <v>0.99999999999999978</v>
      </c>
      <c r="X160" s="232">
        <f t="shared" si="6"/>
        <v>0.99999999999999978</v>
      </c>
      <c r="Y160" s="232">
        <f t="shared" si="6"/>
        <v>1.0000000000000002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8.4007941390734924E-4</v>
      </c>
      <c r="C161" s="266">
        <f t="shared" si="7"/>
        <v>9.6767058883867087E-4</v>
      </c>
      <c r="D161" s="266">
        <f t="shared" si="7"/>
        <v>9.7660732331336588E-4</v>
      </c>
      <c r="E161" s="266">
        <f t="shared" si="7"/>
        <v>7.3608104455822742E-4</v>
      </c>
      <c r="F161" s="266">
        <f t="shared" si="7"/>
        <v>5.2244131427829914E-4</v>
      </c>
      <c r="G161" s="266">
        <f t="shared" si="7"/>
        <v>3.354845372869738E-4</v>
      </c>
      <c r="H161" s="266">
        <f t="shared" si="7"/>
        <v>3.4072999058204592E-4</v>
      </c>
      <c r="I161" s="266">
        <f t="shared" si="7"/>
        <v>3.0711782339499588E-4</v>
      </c>
      <c r="J161" s="266">
        <f t="shared" si="7"/>
        <v>3.8923866287750232E-4</v>
      </c>
      <c r="K161" s="266">
        <f t="shared" si="7"/>
        <v>2.6115814723722648E-4</v>
      </c>
      <c r="L161" s="266">
        <f t="shared" si="7"/>
        <v>3.2496452288166235E-4</v>
      </c>
      <c r="M161" s="266">
        <f t="shared" si="7"/>
        <v>5.1840564631393672E-4</v>
      </c>
      <c r="N161" s="266">
        <f t="shared" si="7"/>
        <v>5.0224623030142108E-4</v>
      </c>
      <c r="O161" s="266">
        <f t="shared" si="7"/>
        <v>6.11847915365481E-4</v>
      </c>
      <c r="P161" s="266">
        <f t="shared" si="7"/>
        <v>6.4010202792320415E-4</v>
      </c>
      <c r="Q161" s="266">
        <f t="shared" si="7"/>
        <v>6.9701437771342481E-4</v>
      </c>
      <c r="R161" s="266">
        <f t="shared" si="7"/>
        <v>7.8081036778076759E-4</v>
      </c>
      <c r="S161" s="266">
        <f t="shared" si="7"/>
        <v>6.020200878547932E-4</v>
      </c>
      <c r="T161" s="266">
        <f t="shared" si="7"/>
        <v>5.852977633265847E-4</v>
      </c>
      <c r="U161" s="266">
        <f t="shared" si="7"/>
        <v>5.9887036273434217E-4</v>
      </c>
      <c r="V161" s="266">
        <f t="shared" si="7"/>
        <v>5.4581130726074874E-4</v>
      </c>
      <c r="W161" s="266">
        <f t="shared" si="7"/>
        <v>5.9791017870311231E-4</v>
      </c>
      <c r="X161" s="266">
        <f t="shared" si="7"/>
        <v>6.3616321071194044E-4</v>
      </c>
      <c r="Y161" s="266">
        <f t="shared" si="7"/>
        <v>5.8975472843336609E-4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1.7416293999613101E-3</v>
      </c>
      <c r="C162" s="267">
        <f t="shared" si="8"/>
        <v>2.0061478939956165E-3</v>
      </c>
      <c r="D162" s="267">
        <f t="shared" si="8"/>
        <v>2.0246752846721523E-3</v>
      </c>
      <c r="E162" s="267">
        <f t="shared" si="8"/>
        <v>1.5260228577607144E-3</v>
      </c>
      <c r="F162" s="267">
        <f t="shared" si="8"/>
        <v>1.0831108793267763E-3</v>
      </c>
      <c r="G162" s="267">
        <f t="shared" si="8"/>
        <v>6.9551726146196199E-4</v>
      </c>
      <c r="H162" s="267">
        <f t="shared" si="8"/>
        <v>7.0639199011687597E-4</v>
      </c>
      <c r="I162" s="267">
        <f t="shared" si="8"/>
        <v>6.3670817499146776E-4</v>
      </c>
      <c r="J162" s="267">
        <f t="shared" si="8"/>
        <v>8.0695882751848048E-4</v>
      </c>
      <c r="K162" s="267">
        <f t="shared" si="8"/>
        <v>5.4142584586406889E-4</v>
      </c>
      <c r="L162" s="267">
        <f t="shared" si="8"/>
        <v>6.7370745863500232E-4</v>
      </c>
      <c r="M162" s="267">
        <f t="shared" si="8"/>
        <v>1.0747442441505558E-3</v>
      </c>
      <c r="N162" s="267">
        <f t="shared" si="8"/>
        <v>1.0412429899266228E-3</v>
      </c>
      <c r="O162" s="267">
        <f t="shared" si="8"/>
        <v>1.2684661712506688E-3</v>
      </c>
      <c r="P162" s="267">
        <f t="shared" si="8"/>
        <v>1.3270418157501221E-3</v>
      </c>
      <c r="Q162" s="267">
        <f t="shared" si="8"/>
        <v>1.4450309248445895E-3</v>
      </c>
      <c r="R162" s="267">
        <f t="shared" si="8"/>
        <v>1.6187544532207364E-3</v>
      </c>
      <c r="S162" s="267">
        <f t="shared" si="8"/>
        <v>1.2480913911441648E-3</v>
      </c>
      <c r="T162" s="267">
        <f t="shared" si="8"/>
        <v>1.2134231305584644E-3</v>
      </c>
      <c r="U162" s="267">
        <f t="shared" si="8"/>
        <v>1.2415614681621707E-3</v>
      </c>
      <c r="V162" s="267">
        <f t="shared" si="8"/>
        <v>1.1315609022428395E-3</v>
      </c>
      <c r="W162" s="267">
        <f t="shared" si="8"/>
        <v>1.2395708411922933E-3</v>
      </c>
      <c r="X162" s="267">
        <f t="shared" si="8"/>
        <v>1.3188759688758326E-3</v>
      </c>
      <c r="Y162" s="267">
        <f t="shared" si="8"/>
        <v>1.2226631873150855E-3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1.0418101405281349E-2</v>
      </c>
      <c r="C163" s="267">
        <f t="shared" si="9"/>
        <v>1.200040157458427E-2</v>
      </c>
      <c r="D163" s="267">
        <f t="shared" si="9"/>
        <v>1.2111228961195743E-2</v>
      </c>
      <c r="E163" s="267">
        <f t="shared" si="9"/>
        <v>9.1283833858578235E-3</v>
      </c>
      <c r="F163" s="267">
        <f t="shared" si="9"/>
        <v>6.4789667504696925E-3</v>
      </c>
      <c r="G163" s="267">
        <f t="shared" si="9"/>
        <v>4.1604542040891554E-3</v>
      </c>
      <c r="H163" s="267">
        <f t="shared" si="9"/>
        <v>4.2255047974497908E-3</v>
      </c>
      <c r="I163" s="267">
        <f t="shared" si="9"/>
        <v>3.808669245466397E-3</v>
      </c>
      <c r="J163" s="267">
        <f t="shared" si="9"/>
        <v>4.8270768139084194E-3</v>
      </c>
      <c r="K163" s="267">
        <f t="shared" si="9"/>
        <v>3.2387081693599153E-3</v>
      </c>
      <c r="L163" s="267">
        <f t="shared" si="9"/>
        <v>4.0299920417683393E-3</v>
      </c>
      <c r="M163" s="267">
        <f t="shared" si="9"/>
        <v>6.4289191033130751E-3</v>
      </c>
      <c r="N163" s="267">
        <f t="shared" si="9"/>
        <v>6.2285208649066719E-3</v>
      </c>
      <c r="O163" s="267">
        <f t="shared" si="9"/>
        <v>7.587727447384624E-3</v>
      </c>
      <c r="P163" s="267">
        <f t="shared" si="9"/>
        <v>7.9381159997876649E-3</v>
      </c>
      <c r="Q163" s="267">
        <f t="shared" si="9"/>
        <v>8.6439047877423601E-3</v>
      </c>
      <c r="R163" s="267">
        <f t="shared" si="9"/>
        <v>9.683086450124832E-3</v>
      </c>
      <c r="S163" s="267">
        <f t="shared" si="9"/>
        <v>7.4658493226443176E-3</v>
      </c>
      <c r="T163" s="267">
        <f t="shared" si="9"/>
        <v>7.2584702703990126E-3</v>
      </c>
      <c r="U163" s="267">
        <f t="shared" si="9"/>
        <v>7.4267885443888475E-3</v>
      </c>
      <c r="V163" s="267">
        <f t="shared" si="9"/>
        <v>6.768785727939276E-3</v>
      </c>
      <c r="W163" s="267">
        <f t="shared" si="9"/>
        <v>7.4148809860801034E-3</v>
      </c>
      <c r="X163" s="267">
        <f t="shared" si="9"/>
        <v>7.8892694307080204E-3</v>
      </c>
      <c r="Y163" s="267">
        <f t="shared" si="9"/>
        <v>7.3137425621294825E-3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1.2032404337159597E-2</v>
      </c>
      <c r="C164" s="267">
        <f t="shared" si="10"/>
        <v>1.3859884669627587E-2</v>
      </c>
      <c r="D164" s="267">
        <f t="shared" si="10"/>
        <v>1.3987884952545149E-2</v>
      </c>
      <c r="E164" s="267">
        <f t="shared" si="10"/>
        <v>1.0542842267552787E-2</v>
      </c>
      <c r="F164" s="267">
        <f t="shared" si="10"/>
        <v>7.482893916654001E-3</v>
      </c>
      <c r="G164" s="267">
        <f t="shared" si="10"/>
        <v>4.8051238188619181E-3</v>
      </c>
      <c r="H164" s="267">
        <f t="shared" si="10"/>
        <v>4.8802541147995749E-3</v>
      </c>
      <c r="I164" s="267">
        <f t="shared" si="10"/>
        <v>4.3988291690772443E-3</v>
      </c>
      <c r="J164" s="267">
        <f t="shared" si="10"/>
        <v>5.5750407614606687E-3</v>
      </c>
      <c r="K164" s="267">
        <f t="shared" si="10"/>
        <v>3.7405516329535133E-3</v>
      </c>
      <c r="L164" s="267">
        <f t="shared" si="10"/>
        <v>4.6544463175901005E-3</v>
      </c>
      <c r="M164" s="267">
        <f t="shared" si="10"/>
        <v>7.4250912995277541E-3</v>
      </c>
      <c r="N164" s="267">
        <f t="shared" si="10"/>
        <v>7.1936410055482812E-3</v>
      </c>
      <c r="O164" s="267">
        <f t="shared" si="10"/>
        <v>8.7634590119090965E-3</v>
      </c>
      <c r="P164" s="267">
        <f t="shared" si="10"/>
        <v>9.1681408799016775E-3</v>
      </c>
      <c r="Q164" s="267">
        <f t="shared" si="10"/>
        <v>9.983292868055646E-3</v>
      </c>
      <c r="R164" s="267">
        <f t="shared" si="10"/>
        <v>1.1183497536365829E-2</v>
      </c>
      <c r="S164" s="267">
        <f t="shared" si="10"/>
        <v>8.6226956597702225E-3</v>
      </c>
      <c r="T164" s="267">
        <f t="shared" si="10"/>
        <v>8.3831828627064908E-3</v>
      </c>
      <c r="U164" s="267">
        <f t="shared" si="10"/>
        <v>8.5775823459896781E-3</v>
      </c>
      <c r="V164" s="267">
        <f t="shared" si="10"/>
        <v>7.8176208487347725E-3</v>
      </c>
      <c r="W164" s="267">
        <f t="shared" si="10"/>
        <v>8.56382969081141E-3</v>
      </c>
      <c r="X164" s="267">
        <f t="shared" si="10"/>
        <v>9.1117254499893403E-3</v>
      </c>
      <c r="Y164" s="267">
        <f t="shared" si="10"/>
        <v>8.4470196921699967E-3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4.2332204982094765E-3</v>
      </c>
      <c r="C165" s="268">
        <f t="shared" si="11"/>
        <v>4.609829016921572E-3</v>
      </c>
      <c r="D165" s="268">
        <f t="shared" si="11"/>
        <v>4.5175744792176533E-3</v>
      </c>
      <c r="E165" s="268">
        <f t="shared" si="11"/>
        <v>3.8616857218253184E-3</v>
      </c>
      <c r="F165" s="268">
        <f t="shared" si="11"/>
        <v>2.4053074942829685E-3</v>
      </c>
      <c r="G165" s="268">
        <f t="shared" si="11"/>
        <v>1.7166814932640985E-3</v>
      </c>
      <c r="H165" s="268">
        <f t="shared" si="11"/>
        <v>1.685880978256724E-3</v>
      </c>
      <c r="I165" s="268">
        <f t="shared" si="11"/>
        <v>1.5624027863163912E-3</v>
      </c>
      <c r="J165" s="268">
        <f t="shared" si="11"/>
        <v>1.8787118198146109E-3</v>
      </c>
      <c r="K165" s="268">
        <f t="shared" si="11"/>
        <v>1.196343295173341E-3</v>
      </c>
      <c r="L165" s="268">
        <f t="shared" si="11"/>
        <v>1.4657240473756401E-3</v>
      </c>
      <c r="M165" s="268">
        <f t="shared" si="11"/>
        <v>3.0082306393854744E-3</v>
      </c>
      <c r="N165" s="268">
        <f t="shared" si="11"/>
        <v>2.4791846493798664E-3</v>
      </c>
      <c r="O165" s="268">
        <f t="shared" si="11"/>
        <v>3.5232448299967094E-3</v>
      </c>
      <c r="P165" s="268">
        <f t="shared" si="11"/>
        <v>3.5809937212224522E-3</v>
      </c>
      <c r="Q165" s="268">
        <f t="shared" si="11"/>
        <v>3.9382885405755443E-3</v>
      </c>
      <c r="R165" s="268">
        <f t="shared" si="11"/>
        <v>4.4271310411653862E-3</v>
      </c>
      <c r="S165" s="268">
        <f t="shared" si="11"/>
        <v>3.6880332678677625E-3</v>
      </c>
      <c r="T165" s="268">
        <f t="shared" si="11"/>
        <v>3.7813920419043018E-3</v>
      </c>
      <c r="U165" s="268">
        <f t="shared" si="11"/>
        <v>3.7808347644648016E-3</v>
      </c>
      <c r="V165" s="268">
        <f t="shared" si="11"/>
        <v>3.3785803921840937E-3</v>
      </c>
      <c r="W165" s="268">
        <f t="shared" si="11"/>
        <v>3.600634469528418E-3</v>
      </c>
      <c r="X165" s="268">
        <f t="shared" si="11"/>
        <v>3.9947417460347787E-3</v>
      </c>
      <c r="Y165" s="268">
        <f t="shared" si="11"/>
        <v>3.9499196508303146E-3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0.85037087347577778</v>
      </c>
      <c r="C166" s="317">
        <f t="shared" si="12"/>
        <v>0.84573774384089273</v>
      </c>
      <c r="D166" s="317">
        <f t="shared" si="12"/>
        <v>0.84978779764766987</v>
      </c>
      <c r="E166" s="317">
        <f t="shared" si="12"/>
        <v>0.85379472560528191</v>
      </c>
      <c r="F166" s="317">
        <f t="shared" si="12"/>
        <v>0.91638622949294835</v>
      </c>
      <c r="G166" s="317">
        <f t="shared" si="12"/>
        <v>0.93590864501267668</v>
      </c>
      <c r="H166" s="317">
        <f t="shared" si="12"/>
        <v>0.93476033006147152</v>
      </c>
      <c r="I166" s="317">
        <f t="shared" si="12"/>
        <v>0.9366612140876357</v>
      </c>
      <c r="J166" s="317">
        <f t="shared" si="12"/>
        <v>0.92346885739177342</v>
      </c>
      <c r="K166" s="317">
        <f t="shared" si="12"/>
        <v>0.9526190704172337</v>
      </c>
      <c r="L166" s="317">
        <f t="shared" si="12"/>
        <v>0.94713535010020145</v>
      </c>
      <c r="M166" s="317">
        <f t="shared" si="12"/>
        <v>0.86522820294951663</v>
      </c>
      <c r="N166" s="317">
        <f t="shared" si="12"/>
        <v>0.88580653540297816</v>
      </c>
      <c r="O166" s="317">
        <f t="shared" si="12"/>
        <v>0.85156265603925518</v>
      </c>
      <c r="P166" s="317">
        <f t="shared" si="12"/>
        <v>0.85840157419466512</v>
      </c>
      <c r="Q166" s="317">
        <f t="shared" si="12"/>
        <v>0.84126221760137143</v>
      </c>
      <c r="R166" s="317">
        <f t="shared" si="12"/>
        <v>0.8197312660738153</v>
      </c>
      <c r="S166" s="317">
        <f t="shared" si="12"/>
        <v>0.84433955420663942</v>
      </c>
      <c r="T166" s="317">
        <f t="shared" si="12"/>
        <v>0.83388563303285301</v>
      </c>
      <c r="U166" s="317">
        <f t="shared" si="12"/>
        <v>0.8342427608655546</v>
      </c>
      <c r="V166" s="317">
        <f t="shared" si="12"/>
        <v>0.84802963488975247</v>
      </c>
      <c r="W166" s="317">
        <f t="shared" si="12"/>
        <v>0.83854976452105134</v>
      </c>
      <c r="X166" s="317">
        <f t="shared" si="12"/>
        <v>0.83474761210466353</v>
      </c>
      <c r="Y166" s="317">
        <f t="shared" si="12"/>
        <v>0.85435505616362983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8.4558025460977779E-2</v>
      </c>
      <c r="C167" s="269">
        <f t="shared" si="13"/>
        <v>8.280522517613044E-2</v>
      </c>
      <c r="D167" s="269">
        <f t="shared" si="13"/>
        <v>7.9876768555817879E-2</v>
      </c>
      <c r="E167" s="269">
        <f t="shared" si="13"/>
        <v>8.4171459488088796E-2</v>
      </c>
      <c r="F167" s="269">
        <f t="shared" si="13"/>
        <v>4.1447105209201557E-2</v>
      </c>
      <c r="G167" s="269">
        <f t="shared" si="13"/>
        <v>3.2335784383472559E-2</v>
      </c>
      <c r="H167" s="269">
        <f t="shared" si="13"/>
        <v>3.1775232505760857E-2</v>
      </c>
      <c r="I167" s="269">
        <f t="shared" si="13"/>
        <v>2.9134022363675523E-2</v>
      </c>
      <c r="J167" s="269">
        <f t="shared" si="13"/>
        <v>3.4591818023335427E-2</v>
      </c>
      <c r="K167" s="269">
        <f t="shared" si="13"/>
        <v>2.1968231795947524E-2</v>
      </c>
      <c r="L167" s="269">
        <f t="shared" si="13"/>
        <v>2.3797163876955463E-2</v>
      </c>
      <c r="M167" s="269">
        <f t="shared" si="13"/>
        <v>7.7676006928579677E-2</v>
      </c>
      <c r="N167" s="269">
        <f t="shared" si="13"/>
        <v>6.3191055915413158E-2</v>
      </c>
      <c r="O167" s="269">
        <f t="shared" si="13"/>
        <v>8.37464526576778E-2</v>
      </c>
      <c r="P167" s="269">
        <f t="shared" si="13"/>
        <v>7.7964372253602227E-2</v>
      </c>
      <c r="Q167" s="269">
        <f t="shared" si="13"/>
        <v>8.9477163361483869E-2</v>
      </c>
      <c r="R167" s="269">
        <f t="shared" si="13"/>
        <v>0.10258994430941312</v>
      </c>
      <c r="S167" s="269">
        <f t="shared" si="13"/>
        <v>8.7699109944843506E-2</v>
      </c>
      <c r="T167" s="269">
        <f t="shared" si="13"/>
        <v>9.3486871630865775E-2</v>
      </c>
      <c r="U167" s="269">
        <f t="shared" si="13"/>
        <v>9.2099638846011994E-2</v>
      </c>
      <c r="V167" s="269">
        <f t="shared" si="13"/>
        <v>8.4331828869629324E-2</v>
      </c>
      <c r="W167" s="269">
        <f t="shared" si="13"/>
        <v>9.1027236869202818E-2</v>
      </c>
      <c r="X167" s="269">
        <f t="shared" si="13"/>
        <v>9.1298911994211349E-2</v>
      </c>
      <c r="Y167" s="269">
        <f t="shared" si="13"/>
        <v>7.9904453772069575E-2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2.1722412186171387E-2</v>
      </c>
      <c r="C168" s="269">
        <f t="shared" si="14"/>
        <v>2.2508558858775039E-2</v>
      </c>
      <c r="D168" s="269">
        <f t="shared" si="14"/>
        <v>2.1328789769805064E-2</v>
      </c>
      <c r="E168" s="269">
        <f t="shared" si="14"/>
        <v>2.0398824722864074E-2</v>
      </c>
      <c r="F168" s="269">
        <f t="shared" si="14"/>
        <v>1.1306638395689111E-2</v>
      </c>
      <c r="G168" s="269">
        <f t="shared" si="14"/>
        <v>8.9224408719324935E-3</v>
      </c>
      <c r="H168" s="269">
        <f t="shared" si="14"/>
        <v>8.5501634351404197E-3</v>
      </c>
      <c r="I168" s="269">
        <f t="shared" si="14"/>
        <v>8.1105471055604311E-3</v>
      </c>
      <c r="J168" s="269">
        <f t="shared" si="14"/>
        <v>9.3496752557018035E-3</v>
      </c>
      <c r="K168" s="269">
        <f t="shared" si="14"/>
        <v>5.517878344166012E-3</v>
      </c>
      <c r="L168" s="269">
        <f t="shared" si="14"/>
        <v>6.6773231792295077E-3</v>
      </c>
      <c r="M168" s="269">
        <f t="shared" si="14"/>
        <v>1.7674406565862614E-2</v>
      </c>
      <c r="N168" s="269">
        <f t="shared" si="14"/>
        <v>1.292498796656885E-2</v>
      </c>
      <c r="O168" s="269">
        <f t="shared" si="14"/>
        <v>2.0290553152964939E-2</v>
      </c>
      <c r="P168" s="269">
        <f t="shared" si="14"/>
        <v>2.0758100275858275E-2</v>
      </c>
      <c r="Q168" s="269">
        <f t="shared" si="14"/>
        <v>2.2897646483845773E-2</v>
      </c>
      <c r="R168" s="269">
        <f t="shared" si="14"/>
        <v>2.5472241416798158E-2</v>
      </c>
      <c r="S168" s="269">
        <f t="shared" si="14"/>
        <v>2.1699622173175958E-2</v>
      </c>
      <c r="T168" s="269">
        <f t="shared" si="14"/>
        <v>2.2924625948763312E-2</v>
      </c>
      <c r="U168" s="269">
        <f t="shared" si="14"/>
        <v>2.2657498690602729E-2</v>
      </c>
      <c r="V168" s="269">
        <f t="shared" si="14"/>
        <v>1.994248332300717E-2</v>
      </c>
      <c r="W168" s="269">
        <f t="shared" si="14"/>
        <v>2.1105832198989448E-2</v>
      </c>
      <c r="X168" s="269">
        <f t="shared" si="14"/>
        <v>2.1130677632042485E-2</v>
      </c>
      <c r="Y168" s="269">
        <f t="shared" si="14"/>
        <v>1.9112866438496377E-2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2.0458886071416112E-2</v>
      </c>
      <c r="C169" s="318">
        <f t="shared" si="15"/>
        <v>2.0723625051841436E-2</v>
      </c>
      <c r="D169" s="318">
        <f t="shared" si="15"/>
        <v>1.9126346459743943E-2</v>
      </c>
      <c r="E169" s="318">
        <f t="shared" si="15"/>
        <v>1.9396431600498944E-2</v>
      </c>
      <c r="F169" s="318">
        <f t="shared" si="15"/>
        <v>1.0065266013651044E-2</v>
      </c>
      <c r="G169" s="318">
        <f t="shared" si="15"/>
        <v>8.4415037829761678E-3</v>
      </c>
      <c r="H169" s="318">
        <f t="shared" si="15"/>
        <v>7.9553147194457233E-3</v>
      </c>
      <c r="I169" s="318">
        <f t="shared" si="15"/>
        <v>7.6082173841032106E-3</v>
      </c>
      <c r="J169" s="318">
        <f t="shared" si="15"/>
        <v>8.4616197749587813E-3</v>
      </c>
      <c r="K169" s="318">
        <f t="shared" si="15"/>
        <v>4.7065802792982366E-3</v>
      </c>
      <c r="L169" s="318">
        <f t="shared" si="15"/>
        <v>5.7610121484376496E-3</v>
      </c>
      <c r="M169" s="318">
        <f t="shared" si="15"/>
        <v>1.7060338663802233E-2</v>
      </c>
      <c r="N169" s="318">
        <f t="shared" si="15"/>
        <v>1.1693567347676683E-2</v>
      </c>
      <c r="O169" s="318">
        <f t="shared" si="15"/>
        <v>1.9578377347083935E-2</v>
      </c>
      <c r="P169" s="318">
        <f t="shared" si="15"/>
        <v>2.0054631660948664E-2</v>
      </c>
      <c r="Q169" s="318">
        <f t="shared" si="15"/>
        <v>2.2111984895154837E-2</v>
      </c>
      <c r="R169" s="318">
        <f t="shared" si="15"/>
        <v>2.4545640802277172E-2</v>
      </c>
      <c r="S169" s="318">
        <f t="shared" si="15"/>
        <v>2.1081177581781251E-2</v>
      </c>
      <c r="T169" s="318">
        <f t="shared" si="15"/>
        <v>2.2366440269108522E-2</v>
      </c>
      <c r="U169" s="318">
        <f t="shared" si="15"/>
        <v>2.2051888857628831E-2</v>
      </c>
      <c r="V169" s="318">
        <f t="shared" si="15"/>
        <v>1.9328584933384112E-2</v>
      </c>
      <c r="W169" s="318">
        <f t="shared" si="15"/>
        <v>2.0380339739844096E-2</v>
      </c>
      <c r="X169" s="318">
        <f t="shared" si="15"/>
        <v>2.0219544433720673E-2</v>
      </c>
      <c r="Y169" s="318">
        <f t="shared" si="15"/>
        <v>1.826306977591086E-2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1.2635261147552665E-3</v>
      </c>
      <c r="C170" s="318">
        <f t="shared" si="16"/>
        <v>1.7849338069335981E-3</v>
      </c>
      <c r="D170" s="318">
        <f t="shared" si="16"/>
        <v>2.2024433100611171E-3</v>
      </c>
      <c r="E170" s="318">
        <f t="shared" si="16"/>
        <v>1.0023931223651272E-3</v>
      </c>
      <c r="F170" s="318">
        <f t="shared" si="16"/>
        <v>1.2413723820380662E-3</v>
      </c>
      <c r="G170" s="318">
        <f t="shared" si="16"/>
        <v>4.809370889563274E-4</v>
      </c>
      <c r="H170" s="318">
        <f t="shared" si="16"/>
        <v>5.9484871569469593E-4</v>
      </c>
      <c r="I170" s="318">
        <f t="shared" si="16"/>
        <v>5.0232972145722494E-4</v>
      </c>
      <c r="J170" s="318">
        <f t="shared" si="16"/>
        <v>8.8805548074302537E-4</v>
      </c>
      <c r="K170" s="318">
        <f t="shared" si="16"/>
        <v>8.1129806486777642E-4</v>
      </c>
      <c r="L170" s="318">
        <f t="shared" si="16"/>
        <v>9.1631103079185805E-4</v>
      </c>
      <c r="M170" s="318">
        <f t="shared" si="16"/>
        <v>6.1406790206037891E-4</v>
      </c>
      <c r="N170" s="318">
        <f t="shared" si="16"/>
        <v>1.2314206188921652E-3</v>
      </c>
      <c r="O170" s="318">
        <f t="shared" si="16"/>
        <v>7.1217580588100082E-4</v>
      </c>
      <c r="P170" s="318">
        <f t="shared" si="16"/>
        <v>7.0346861490961352E-4</v>
      </c>
      <c r="Q170" s="318">
        <f t="shared" si="16"/>
        <v>7.8566158869093129E-4</v>
      </c>
      <c r="R170" s="318">
        <f t="shared" si="16"/>
        <v>9.2660061452098496E-4</v>
      </c>
      <c r="S170" s="318">
        <f t="shared" si="16"/>
        <v>6.184445913947086E-4</v>
      </c>
      <c r="T170" s="318">
        <f t="shared" si="16"/>
        <v>5.5818567965478926E-4</v>
      </c>
      <c r="U170" s="318">
        <f t="shared" si="16"/>
        <v>6.0560983297389581E-4</v>
      </c>
      <c r="V170" s="318">
        <f t="shared" si="16"/>
        <v>6.1389838962306079E-4</v>
      </c>
      <c r="W170" s="318">
        <f t="shared" si="16"/>
        <v>7.2549245914535281E-4</v>
      </c>
      <c r="X170" s="318">
        <f t="shared" si="16"/>
        <v>9.1113319832181346E-4</v>
      </c>
      <c r="Y170" s="318">
        <f t="shared" si="16"/>
        <v>8.4979666258551477E-4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5.6017530962242717E-3</v>
      </c>
      <c r="C171" s="269">
        <f t="shared" si="17"/>
        <v>5.9957370292984952E-3</v>
      </c>
      <c r="D171" s="269">
        <f t="shared" si="17"/>
        <v>5.9093381552551795E-3</v>
      </c>
      <c r="E171" s="269">
        <f t="shared" si="17"/>
        <v>5.2065266176257808E-3</v>
      </c>
      <c r="F171" s="269">
        <f t="shared" si="17"/>
        <v>3.1305274553650423E-3</v>
      </c>
      <c r="G171" s="269">
        <f t="shared" si="17"/>
        <v>2.2226487376743437E-3</v>
      </c>
      <c r="H171" s="269">
        <f t="shared" si="17"/>
        <v>2.208984247605579E-3</v>
      </c>
      <c r="I171" s="269">
        <f t="shared" si="17"/>
        <v>2.0286029133803449E-3</v>
      </c>
      <c r="J171" s="269">
        <f t="shared" si="17"/>
        <v>2.4695296311336204E-3</v>
      </c>
      <c r="K171" s="269">
        <f t="shared" si="17"/>
        <v>1.601246395915513E-3</v>
      </c>
      <c r="L171" s="269">
        <f t="shared" si="17"/>
        <v>1.8945848900793695E-3</v>
      </c>
      <c r="M171" s="269">
        <f t="shared" si="17"/>
        <v>4.2766708336108685E-3</v>
      </c>
      <c r="N171" s="269">
        <f t="shared" si="17"/>
        <v>3.6764056518166356E-3</v>
      </c>
      <c r="O171" s="269">
        <f t="shared" si="17"/>
        <v>4.8583530650620826E-3</v>
      </c>
      <c r="P171" s="269">
        <f t="shared" si="17"/>
        <v>4.8278598836688042E-3</v>
      </c>
      <c r="Q171" s="269">
        <f t="shared" si="17"/>
        <v>5.3768824848846857E-3</v>
      </c>
      <c r="R171" s="269">
        <f t="shared" si="17"/>
        <v>6.0725250540839019E-3</v>
      </c>
      <c r="S171" s="269">
        <f t="shared" si="17"/>
        <v>5.023602395541173E-3</v>
      </c>
      <c r="T171" s="269">
        <f t="shared" si="17"/>
        <v>5.2084774544520545E-3</v>
      </c>
      <c r="U171" s="269">
        <f t="shared" si="17"/>
        <v>5.1892633582658765E-3</v>
      </c>
      <c r="V171" s="269">
        <f t="shared" si="17"/>
        <v>4.6642160417383087E-3</v>
      </c>
      <c r="W171" s="269">
        <f t="shared" si="17"/>
        <v>5.011274267236205E-3</v>
      </c>
      <c r="X171" s="269">
        <f t="shared" si="17"/>
        <v>5.1309729305577386E-3</v>
      </c>
      <c r="Y171" s="269">
        <f t="shared" si="17"/>
        <v>4.6344696656080491E-3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2.0510720778731811E-3</v>
      </c>
      <c r="C172" s="318">
        <f t="shared" si="18"/>
        <v>1.9297658046144536E-3</v>
      </c>
      <c r="D172" s="318">
        <f t="shared" si="18"/>
        <v>1.6678846154813442E-3</v>
      </c>
      <c r="E172" s="318">
        <f t="shared" si="18"/>
        <v>2.0360098364235429E-3</v>
      </c>
      <c r="F172" s="318">
        <f t="shared" si="18"/>
        <v>8.663539215663182E-4</v>
      </c>
      <c r="G172" s="318">
        <f t="shared" si="18"/>
        <v>8.7017597043089335E-4</v>
      </c>
      <c r="H172" s="318">
        <f t="shared" si="18"/>
        <v>7.5663944721735151E-4</v>
      </c>
      <c r="I172" s="318">
        <f t="shared" si="18"/>
        <v>7.4803753941667616E-4</v>
      </c>
      <c r="J172" s="318">
        <f t="shared" si="18"/>
        <v>7.5161081619051209E-4</v>
      </c>
      <c r="K172" s="318">
        <f t="shared" si="18"/>
        <v>3.6539117664846453E-4</v>
      </c>
      <c r="L172" s="318">
        <f t="shared" si="18"/>
        <v>4.6740367504733972E-4</v>
      </c>
      <c r="M172" s="318">
        <f t="shared" si="18"/>
        <v>1.6078277241637997E-3</v>
      </c>
      <c r="N172" s="318">
        <f t="shared" si="18"/>
        <v>7.4131397977509651E-4</v>
      </c>
      <c r="O172" s="318">
        <f t="shared" si="18"/>
        <v>1.960656893883311E-3</v>
      </c>
      <c r="P172" s="318">
        <f t="shared" si="18"/>
        <v>1.8804773676041587E-3</v>
      </c>
      <c r="Q172" s="318">
        <f t="shared" si="18"/>
        <v>2.090236421177272E-3</v>
      </c>
      <c r="R172" s="318">
        <f t="shared" si="18"/>
        <v>2.3947262482449209E-3</v>
      </c>
      <c r="S172" s="318">
        <f t="shared" si="18"/>
        <v>2.1220105944481042E-3</v>
      </c>
      <c r="T172" s="318">
        <f t="shared" si="18"/>
        <v>2.2960441247929712E-3</v>
      </c>
      <c r="U172" s="318">
        <f t="shared" si="18"/>
        <v>2.2469035206028149E-3</v>
      </c>
      <c r="V172" s="318">
        <f t="shared" si="18"/>
        <v>1.8827895916250126E-3</v>
      </c>
      <c r="W172" s="318">
        <f t="shared" si="18"/>
        <v>1.8925784857740727E-3</v>
      </c>
      <c r="X172" s="318">
        <f t="shared" si="18"/>
        <v>1.8340327623527634E-3</v>
      </c>
      <c r="Y172" s="318">
        <f t="shared" si="18"/>
        <v>1.7137870507803914E-3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1.6818352622317559E-3</v>
      </c>
      <c r="C173" s="318">
        <f t="shared" si="19"/>
        <v>1.6469725592460243E-3</v>
      </c>
      <c r="D173" s="318">
        <f t="shared" si="19"/>
        <v>1.5887263835446925E-3</v>
      </c>
      <c r="E173" s="318">
        <f t="shared" si="19"/>
        <v>1.6741465741286544E-3</v>
      </c>
      <c r="F173" s="318">
        <f t="shared" si="19"/>
        <v>8.2437122530058923E-4</v>
      </c>
      <c r="G173" s="318">
        <f t="shared" si="19"/>
        <v>6.4314962549763197E-4</v>
      </c>
      <c r="H173" s="318">
        <f t="shared" si="19"/>
        <v>6.3200040685036348E-4</v>
      </c>
      <c r="I173" s="318">
        <f t="shared" si="19"/>
        <v>5.7946748253352004E-4</v>
      </c>
      <c r="J173" s="318">
        <f t="shared" si="19"/>
        <v>6.8802149789079091E-4</v>
      </c>
      <c r="K173" s="318">
        <f t="shared" si="19"/>
        <v>4.3694193048956495E-4</v>
      </c>
      <c r="L173" s="318">
        <f t="shared" si="19"/>
        <v>4.7331887341481765E-4</v>
      </c>
      <c r="M173" s="318">
        <f t="shared" si="19"/>
        <v>1.5449538558836265E-3</v>
      </c>
      <c r="N173" s="318">
        <f t="shared" si="19"/>
        <v>1.2568522682125036E-3</v>
      </c>
      <c r="O173" s="318">
        <f t="shared" si="19"/>
        <v>1.6656933082183193E-3</v>
      </c>
      <c r="P173" s="318">
        <f t="shared" si="19"/>
        <v>1.5506893608151092E-3</v>
      </c>
      <c r="Q173" s="318">
        <f t="shared" si="19"/>
        <v>1.7796755267808599E-3</v>
      </c>
      <c r="R173" s="318">
        <f t="shared" si="19"/>
        <v>2.0404850391118395E-3</v>
      </c>
      <c r="S173" s="318">
        <f t="shared" si="19"/>
        <v>1.7443105461307678E-3</v>
      </c>
      <c r="T173" s="318">
        <f t="shared" si="19"/>
        <v>1.8594274926285103E-3</v>
      </c>
      <c r="U173" s="318">
        <f t="shared" si="19"/>
        <v>1.8318358240462336E-3</v>
      </c>
      <c r="V173" s="318">
        <f t="shared" si="19"/>
        <v>1.6773362758676295E-3</v>
      </c>
      <c r="W173" s="318">
        <f t="shared" si="19"/>
        <v>1.8105060513835891E-3</v>
      </c>
      <c r="X173" s="318">
        <f t="shared" si="19"/>
        <v>1.8159095929471459E-3</v>
      </c>
      <c r="Y173" s="318">
        <f t="shared" si="19"/>
        <v>1.5892770346825451E-3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1.8688457561193345E-3</v>
      </c>
      <c r="C174" s="318">
        <f t="shared" si="20"/>
        <v>2.4189986654380175E-3</v>
      </c>
      <c r="D174" s="318">
        <f t="shared" si="20"/>
        <v>2.6527271562291426E-3</v>
      </c>
      <c r="E174" s="318">
        <f t="shared" si="20"/>
        <v>1.4963702070735841E-3</v>
      </c>
      <c r="F174" s="318">
        <f t="shared" si="20"/>
        <v>1.4398023084981352E-3</v>
      </c>
      <c r="G174" s="318">
        <f t="shared" si="20"/>
        <v>7.0932314174581841E-4</v>
      </c>
      <c r="H174" s="318">
        <f t="shared" si="20"/>
        <v>8.2034439353786373E-4</v>
      </c>
      <c r="I174" s="318">
        <f t="shared" si="20"/>
        <v>7.0109789143014869E-4</v>
      </c>
      <c r="J174" s="318">
        <f t="shared" si="20"/>
        <v>1.0298973170523177E-3</v>
      </c>
      <c r="K174" s="318">
        <f t="shared" si="20"/>
        <v>7.9891328877748353E-4</v>
      </c>
      <c r="L174" s="318">
        <f t="shared" si="20"/>
        <v>9.5386234161721237E-4</v>
      </c>
      <c r="M174" s="318">
        <f t="shared" si="20"/>
        <v>1.1238892535634425E-3</v>
      </c>
      <c r="N174" s="318">
        <f t="shared" si="20"/>
        <v>1.678239403829036E-3</v>
      </c>
      <c r="O174" s="318">
        <f t="shared" si="20"/>
        <v>1.2320028629604521E-3</v>
      </c>
      <c r="P174" s="318">
        <f t="shared" si="20"/>
        <v>1.3966931552495364E-3</v>
      </c>
      <c r="Q174" s="318">
        <f t="shared" si="20"/>
        <v>1.5069705369265532E-3</v>
      </c>
      <c r="R174" s="318">
        <f t="shared" si="20"/>
        <v>1.6373137667271412E-3</v>
      </c>
      <c r="S174" s="318">
        <f t="shared" si="20"/>
        <v>1.1572812549623011E-3</v>
      </c>
      <c r="T174" s="318">
        <f t="shared" si="20"/>
        <v>1.0530058370305732E-3</v>
      </c>
      <c r="U174" s="318">
        <f t="shared" si="20"/>
        <v>1.1105240136168276E-3</v>
      </c>
      <c r="V174" s="318">
        <f t="shared" si="20"/>
        <v>1.1040901742456664E-3</v>
      </c>
      <c r="W174" s="318">
        <f t="shared" si="20"/>
        <v>1.3081897300785432E-3</v>
      </c>
      <c r="X174" s="318">
        <f t="shared" si="20"/>
        <v>1.4810305752578292E-3</v>
      </c>
      <c r="Y174" s="318">
        <f t="shared" si="20"/>
        <v>1.3314055801451129E-3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8.4815007263297475E-3</v>
      </c>
      <c r="C175" s="319">
        <f t="shared" si="21"/>
        <v>9.5088013509355574E-3</v>
      </c>
      <c r="D175" s="319">
        <f t="shared" si="21"/>
        <v>9.4793348705078922E-3</v>
      </c>
      <c r="E175" s="319">
        <f t="shared" si="21"/>
        <v>1.0633448288584407E-2</v>
      </c>
      <c r="F175" s="319">
        <f t="shared" si="21"/>
        <v>9.756779091784273E-3</v>
      </c>
      <c r="G175" s="319">
        <f t="shared" si="21"/>
        <v>8.8972196792799045E-3</v>
      </c>
      <c r="H175" s="319">
        <f t="shared" si="21"/>
        <v>1.0866527878816548E-2</v>
      </c>
      <c r="I175" s="319">
        <f t="shared" si="21"/>
        <v>1.3351886330501271E-2</v>
      </c>
      <c r="J175" s="319">
        <f t="shared" si="21"/>
        <v>1.6643092812476029E-2</v>
      </c>
      <c r="K175" s="319">
        <f t="shared" si="21"/>
        <v>9.3153859561492594E-3</v>
      </c>
      <c r="L175" s="319">
        <f t="shared" si="21"/>
        <v>9.3467435652835537E-3</v>
      </c>
      <c r="M175" s="319">
        <f t="shared" si="21"/>
        <v>1.6689321789739368E-2</v>
      </c>
      <c r="N175" s="319">
        <f t="shared" si="21"/>
        <v>1.6956179323160486E-2</v>
      </c>
      <c r="O175" s="319">
        <f t="shared" si="21"/>
        <v>1.7787239709133207E-2</v>
      </c>
      <c r="P175" s="319">
        <f t="shared" si="21"/>
        <v>1.5393698947620604E-2</v>
      </c>
      <c r="Q175" s="319">
        <f t="shared" si="21"/>
        <v>1.627855856948272E-2</v>
      </c>
      <c r="R175" s="319">
        <f t="shared" si="21"/>
        <v>1.8440743297231992E-2</v>
      </c>
      <c r="S175" s="319">
        <f t="shared" si="21"/>
        <v>1.961142155051868E-2</v>
      </c>
      <c r="T175" s="319">
        <f t="shared" si="21"/>
        <v>2.3272625864170889E-2</v>
      </c>
      <c r="U175" s="319">
        <f t="shared" si="21"/>
        <v>2.4185200753824916E-2</v>
      </c>
      <c r="V175" s="319">
        <f t="shared" si="21"/>
        <v>2.3389477697510951E-2</v>
      </c>
      <c r="W175" s="319">
        <f t="shared" si="21"/>
        <v>2.2889065977204748E-2</v>
      </c>
      <c r="X175" s="319">
        <f t="shared" si="21"/>
        <v>2.4741049532204844E-2</v>
      </c>
      <c r="Y175" s="319">
        <f t="shared" si="21"/>
        <v>2.0470054139317993E-2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1</v>
      </c>
      <c r="D178" s="232">
        <f t="shared" si="22"/>
        <v>1</v>
      </c>
      <c r="E178" s="232">
        <f t="shared" si="22"/>
        <v>1</v>
      </c>
      <c r="F178" s="232">
        <f t="shared" si="22"/>
        <v>1</v>
      </c>
      <c r="G178" s="232">
        <f t="shared" si="22"/>
        <v>1</v>
      </c>
      <c r="H178" s="232">
        <f t="shared" si="22"/>
        <v>0.99999999999999978</v>
      </c>
      <c r="I178" s="232">
        <f t="shared" si="22"/>
        <v>1.0000000000000002</v>
      </c>
      <c r="J178" s="232">
        <f t="shared" si="22"/>
        <v>1</v>
      </c>
      <c r="K178" s="232">
        <f t="shared" si="22"/>
        <v>1</v>
      </c>
      <c r="L178" s="232">
        <f t="shared" si="22"/>
        <v>0.99999999999999989</v>
      </c>
      <c r="M178" s="232">
        <f t="shared" si="22"/>
        <v>1.0000000000000007</v>
      </c>
      <c r="N178" s="232">
        <f t="shared" si="22"/>
        <v>0.99999999999999978</v>
      </c>
      <c r="O178" s="232">
        <f t="shared" si="22"/>
        <v>0.99999999999999944</v>
      </c>
      <c r="P178" s="232">
        <f t="shared" si="22"/>
        <v>0.99999999999999978</v>
      </c>
      <c r="Q178" s="232">
        <f t="shared" si="22"/>
        <v>0.99999999999999978</v>
      </c>
      <c r="R178" s="232">
        <f t="shared" si="22"/>
        <v>0.99999999999999967</v>
      </c>
      <c r="S178" s="232">
        <f t="shared" si="22"/>
        <v>1.0000000000000002</v>
      </c>
      <c r="T178" s="232">
        <f t="shared" si="22"/>
        <v>1</v>
      </c>
      <c r="U178" s="232">
        <f t="shared" si="22"/>
        <v>0.99999999999999956</v>
      </c>
      <c r="V178" s="232">
        <f t="shared" si="22"/>
        <v>1</v>
      </c>
      <c r="W178" s="232">
        <f t="shared" si="22"/>
        <v>1.0000000000000002</v>
      </c>
      <c r="X178" s="232">
        <f t="shared" si="22"/>
        <v>1.0000000000000002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6.072365618350388E-3</v>
      </c>
      <c r="C179" s="266">
        <f t="shared" si="23"/>
        <v>6.7881487725514967E-3</v>
      </c>
      <c r="D179" s="266">
        <f t="shared" si="23"/>
        <v>7.0299087424354981E-3</v>
      </c>
      <c r="E179" s="266">
        <f t="shared" si="23"/>
        <v>5.5568060988896873E-3</v>
      </c>
      <c r="F179" s="266">
        <f t="shared" si="23"/>
        <v>7.1611591849814367E-3</v>
      </c>
      <c r="G179" s="266">
        <f t="shared" si="23"/>
        <v>6.2031756386326416E-3</v>
      </c>
      <c r="H179" s="266">
        <f t="shared" si="23"/>
        <v>6.382931364458719E-3</v>
      </c>
      <c r="I179" s="266">
        <f t="shared" si="23"/>
        <v>6.2677379015398053E-3</v>
      </c>
      <c r="J179" s="266">
        <f t="shared" si="23"/>
        <v>6.6092176301031733E-3</v>
      </c>
      <c r="K179" s="266">
        <f t="shared" si="23"/>
        <v>6.9462474640658986E-3</v>
      </c>
      <c r="L179" s="266">
        <f t="shared" si="23"/>
        <v>7.5389563407087688E-3</v>
      </c>
      <c r="M179" s="266">
        <f t="shared" si="23"/>
        <v>4.5466922372753736E-3</v>
      </c>
      <c r="N179" s="266">
        <f t="shared" si="23"/>
        <v>5.3068253704649342E-3</v>
      </c>
      <c r="O179" s="266">
        <f t="shared" si="23"/>
        <v>4.8368532528280366E-3</v>
      </c>
      <c r="P179" s="266">
        <f t="shared" si="23"/>
        <v>5.2271657134772007E-3</v>
      </c>
      <c r="Q179" s="266">
        <f t="shared" si="23"/>
        <v>5.0488120201069818E-3</v>
      </c>
      <c r="R179" s="266">
        <f t="shared" si="23"/>
        <v>4.9782162124364796E-3</v>
      </c>
      <c r="S179" s="266">
        <f t="shared" si="23"/>
        <v>4.5799039333877141E-3</v>
      </c>
      <c r="T179" s="266">
        <f t="shared" si="23"/>
        <v>4.2517971621058954E-3</v>
      </c>
      <c r="U179" s="266">
        <f t="shared" si="23"/>
        <v>4.382966043865213E-3</v>
      </c>
      <c r="V179" s="266">
        <f t="shared" si="23"/>
        <v>4.397625585911352E-3</v>
      </c>
      <c r="W179" s="266">
        <f t="shared" si="23"/>
        <v>4.4666043771126136E-3</v>
      </c>
      <c r="X179" s="266">
        <f t="shared" si="23"/>
        <v>4.6764955466473482E-3</v>
      </c>
      <c r="Y179" s="266">
        <f t="shared" si="23"/>
        <v>4.8615870714360391E-3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1.2818759873862398E-2</v>
      </c>
      <c r="C180" s="267">
        <f t="shared" si="24"/>
        <v>1.4329777647188173E-2</v>
      </c>
      <c r="D180" s="267">
        <f t="shared" si="24"/>
        <v>1.4840132786491718E-2</v>
      </c>
      <c r="E180" s="267">
        <f t="shared" si="24"/>
        <v>1.1730414063346798E-2</v>
      </c>
      <c r="F180" s="267">
        <f t="shared" si="24"/>
        <v>1.5117202385405551E-2</v>
      </c>
      <c r="G180" s="267">
        <f t="shared" si="24"/>
        <v>1.309489974166384E-2</v>
      </c>
      <c r="H180" s="267">
        <f t="shared" si="24"/>
        <v>1.347436396205812E-2</v>
      </c>
      <c r="I180" s="267">
        <f t="shared" si="24"/>
        <v>1.3231190636701372E-2</v>
      </c>
      <c r="J180" s="267">
        <f t="shared" si="24"/>
        <v>1.3952054121768441E-2</v>
      </c>
      <c r="K180" s="267">
        <f t="shared" si="24"/>
        <v>1.4663523882225582E-2</v>
      </c>
      <c r="L180" s="267">
        <f t="shared" si="24"/>
        <v>1.591473193561279E-2</v>
      </c>
      <c r="M180" s="267">
        <f t="shared" si="24"/>
        <v>9.598064357959445E-3</v>
      </c>
      <c r="N180" s="267">
        <f t="shared" si="24"/>
        <v>1.1202704908106468E-2</v>
      </c>
      <c r="O180" s="267">
        <f t="shared" si="24"/>
        <v>1.0210594073213329E-2</v>
      </c>
      <c r="P180" s="267">
        <f t="shared" si="24"/>
        <v>1.1034543423976759E-2</v>
      </c>
      <c r="Q180" s="267">
        <f t="shared" si="24"/>
        <v>1.0658038893185609E-2</v>
      </c>
      <c r="R180" s="267">
        <f t="shared" si="24"/>
        <v>1.0509011189073917E-2</v>
      </c>
      <c r="S180" s="267">
        <f t="shared" si="24"/>
        <v>9.6681742268680659E-3</v>
      </c>
      <c r="T180" s="267">
        <f t="shared" si="24"/>
        <v>8.9755410459311652E-3</v>
      </c>
      <c r="U180" s="267">
        <f t="shared" si="24"/>
        <v>9.2524384700774561E-3</v>
      </c>
      <c r="V180" s="267">
        <f t="shared" si="24"/>
        <v>9.2833847538095118E-3</v>
      </c>
      <c r="W180" s="267">
        <f t="shared" si="24"/>
        <v>9.4289989372055467E-3</v>
      </c>
      <c r="X180" s="267">
        <f t="shared" si="24"/>
        <v>9.8720790596835504E-3</v>
      </c>
      <c r="Y180" s="267">
        <f t="shared" si="24"/>
        <v>1.0262807148220129E-2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7.6311565741437173E-2</v>
      </c>
      <c r="C181" s="267">
        <f t="shared" si="25"/>
        <v>8.5306829969823667E-2</v>
      </c>
      <c r="D181" s="267">
        <f t="shared" si="25"/>
        <v>8.8345033364510342E-2</v>
      </c>
      <c r="E181" s="267">
        <f t="shared" si="25"/>
        <v>6.9832516778368173E-2</v>
      </c>
      <c r="F181" s="267">
        <f t="shared" si="25"/>
        <v>8.9994460853637395E-2</v>
      </c>
      <c r="G181" s="267">
        <f t="shared" si="25"/>
        <v>7.795545843331364E-2</v>
      </c>
      <c r="H181" s="267">
        <f t="shared" si="25"/>
        <v>8.0214452991764329E-2</v>
      </c>
      <c r="I181" s="267">
        <f t="shared" si="25"/>
        <v>7.8766813954359208E-2</v>
      </c>
      <c r="J181" s="267">
        <f t="shared" si="25"/>
        <v>8.3058197970644898E-2</v>
      </c>
      <c r="K181" s="267">
        <f t="shared" si="25"/>
        <v>8.729366005374968E-2</v>
      </c>
      <c r="L181" s="267">
        <f t="shared" si="25"/>
        <v>9.4742246856359374E-2</v>
      </c>
      <c r="M181" s="267">
        <f t="shared" si="25"/>
        <v>5.7138391423996307E-2</v>
      </c>
      <c r="N181" s="267">
        <f t="shared" si="25"/>
        <v>6.6691002912070363E-2</v>
      </c>
      <c r="O181" s="267">
        <f t="shared" si="25"/>
        <v>6.0784851931419512E-2</v>
      </c>
      <c r="P181" s="267">
        <f t="shared" si="25"/>
        <v>6.5689918074097242E-2</v>
      </c>
      <c r="Q181" s="267">
        <f t="shared" si="25"/>
        <v>6.34485428914634E-2</v>
      </c>
      <c r="R181" s="267">
        <f t="shared" si="25"/>
        <v>6.2561363667301154E-2</v>
      </c>
      <c r="S181" s="267">
        <f t="shared" si="25"/>
        <v>5.7555763613115235E-2</v>
      </c>
      <c r="T181" s="267">
        <f t="shared" si="25"/>
        <v>5.343243787475415E-2</v>
      </c>
      <c r="U181" s="267">
        <f t="shared" si="25"/>
        <v>5.5080840387501079E-2</v>
      </c>
      <c r="V181" s="267">
        <f t="shared" si="25"/>
        <v>5.5265067207311273E-2</v>
      </c>
      <c r="W181" s="267">
        <f t="shared" si="25"/>
        <v>5.6131925346355568E-2</v>
      </c>
      <c r="X181" s="267">
        <f t="shared" si="25"/>
        <v>5.8769632755490193E-2</v>
      </c>
      <c r="Y181" s="267">
        <f t="shared" si="25"/>
        <v>6.1095682428686925E-2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9.0312354077574292E-2</v>
      </c>
      <c r="C182" s="267">
        <f t="shared" si="26"/>
        <v>0.10095796827933154</v>
      </c>
      <c r="D182" s="267">
        <f t="shared" si="26"/>
        <v>0.10455358708330581</v>
      </c>
      <c r="E182" s="267">
        <f t="shared" si="26"/>
        <v>8.2644602035620046E-2</v>
      </c>
      <c r="F182" s="267">
        <f t="shared" si="26"/>
        <v>0.10650563298848427</v>
      </c>
      <c r="G182" s="267">
        <f t="shared" si="26"/>
        <v>9.2257849723113947E-2</v>
      </c>
      <c r="H182" s="267">
        <f t="shared" si="26"/>
        <v>9.4931299211928874E-2</v>
      </c>
      <c r="I182" s="267">
        <f t="shared" si="26"/>
        <v>9.3218063635481282E-2</v>
      </c>
      <c r="J182" s="267">
        <f t="shared" si="26"/>
        <v>9.8296782555688036E-2</v>
      </c>
      <c r="K182" s="267">
        <f t="shared" si="26"/>
        <v>0.10330931961497936</v>
      </c>
      <c r="L182" s="267">
        <f t="shared" si="26"/>
        <v>0.11212448940161573</v>
      </c>
      <c r="M182" s="267">
        <f t="shared" si="26"/>
        <v>6.76215012438795E-2</v>
      </c>
      <c r="N182" s="267">
        <f t="shared" si="26"/>
        <v>7.8926718515918648E-2</v>
      </c>
      <c r="O182" s="267">
        <f t="shared" si="26"/>
        <v>7.1936973338792592E-2</v>
      </c>
      <c r="P182" s="267">
        <f t="shared" si="26"/>
        <v>7.7741965884121661E-2</v>
      </c>
      <c r="Q182" s="267">
        <f t="shared" si="26"/>
        <v>7.5089368376155693E-2</v>
      </c>
      <c r="R182" s="267">
        <f t="shared" si="26"/>
        <v>7.4039419479886348E-2</v>
      </c>
      <c r="S182" s="267">
        <f t="shared" si="26"/>
        <v>6.8115448190972122E-2</v>
      </c>
      <c r="T182" s="267">
        <f t="shared" si="26"/>
        <v>6.3235620992539557E-2</v>
      </c>
      <c r="U182" s="267">
        <f t="shared" si="26"/>
        <v>6.5186453870192423E-2</v>
      </c>
      <c r="V182" s="267">
        <f t="shared" si="26"/>
        <v>6.540448055618199E-2</v>
      </c>
      <c r="W182" s="267">
        <f t="shared" si="26"/>
        <v>6.6430380083046067E-2</v>
      </c>
      <c r="X182" s="267">
        <f t="shared" si="26"/>
        <v>6.9552024399635648E-2</v>
      </c>
      <c r="Y182" s="267">
        <f t="shared" si="26"/>
        <v>7.2304831521947097E-2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3.0507851242176805E-2</v>
      </c>
      <c r="C183" s="268">
        <f t="shared" si="27"/>
        <v>3.2241243780152549E-2</v>
      </c>
      <c r="D183" s="268">
        <f t="shared" si="27"/>
        <v>3.2421879813814551E-2</v>
      </c>
      <c r="E183" s="268">
        <f t="shared" si="27"/>
        <v>2.9065626907193935E-2</v>
      </c>
      <c r="F183" s="268">
        <f t="shared" si="27"/>
        <v>3.2871504238860108E-2</v>
      </c>
      <c r="G183" s="268">
        <f t="shared" si="27"/>
        <v>3.1647139018827569E-2</v>
      </c>
      <c r="H183" s="268">
        <f t="shared" si="27"/>
        <v>3.1487623458512665E-2</v>
      </c>
      <c r="I183" s="268">
        <f t="shared" si="27"/>
        <v>3.1790837588656799E-2</v>
      </c>
      <c r="J183" s="268">
        <f t="shared" si="27"/>
        <v>3.1805147054233367E-2</v>
      </c>
      <c r="K183" s="268">
        <f t="shared" si="27"/>
        <v>3.1725293738495405E-2</v>
      </c>
      <c r="L183" s="268">
        <f t="shared" si="27"/>
        <v>3.3902416131601568E-2</v>
      </c>
      <c r="M183" s="268">
        <f t="shared" si="27"/>
        <v>2.6305110157342965E-2</v>
      </c>
      <c r="N183" s="268">
        <f t="shared" si="27"/>
        <v>2.6117412275288618E-2</v>
      </c>
      <c r="O183" s="268">
        <f t="shared" si="27"/>
        <v>2.7769330511614475E-2</v>
      </c>
      <c r="P183" s="268">
        <f t="shared" si="27"/>
        <v>2.9155720916191789E-2</v>
      </c>
      <c r="Q183" s="268">
        <f t="shared" si="27"/>
        <v>2.8441870571184028E-2</v>
      </c>
      <c r="R183" s="268">
        <f t="shared" si="27"/>
        <v>2.8141919738716738E-2</v>
      </c>
      <c r="S183" s="268">
        <f t="shared" si="27"/>
        <v>2.7973278886188224E-2</v>
      </c>
      <c r="T183" s="268">
        <f t="shared" si="27"/>
        <v>2.7387383212800119E-2</v>
      </c>
      <c r="U183" s="268">
        <f t="shared" si="27"/>
        <v>2.7588376373248888E-2</v>
      </c>
      <c r="V183" s="268">
        <f t="shared" si="27"/>
        <v>2.7140205959471624E-2</v>
      </c>
      <c r="W183" s="268">
        <f t="shared" si="27"/>
        <v>2.6817836248873288E-2</v>
      </c>
      <c r="X183" s="268">
        <f t="shared" si="27"/>
        <v>2.9278164222908149E-2</v>
      </c>
      <c r="Y183" s="268">
        <f t="shared" si="27"/>
        <v>3.2463703087016398E-2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0.58212924509457453</v>
      </c>
      <c r="C184" s="269">
        <f t="shared" si="28"/>
        <v>0.55296678709497415</v>
      </c>
      <c r="D184" s="269">
        <f t="shared" si="28"/>
        <v>0.54762610191886085</v>
      </c>
      <c r="E184" s="269">
        <f t="shared" si="28"/>
        <v>0.60546784483719951</v>
      </c>
      <c r="F184" s="269">
        <f t="shared" si="28"/>
        <v>0.54092940040074189</v>
      </c>
      <c r="G184" s="269">
        <f t="shared" si="28"/>
        <v>0.56883825300471835</v>
      </c>
      <c r="H184" s="269">
        <f t="shared" si="28"/>
        <v>0.56659981803657411</v>
      </c>
      <c r="I184" s="269">
        <f t="shared" si="28"/>
        <v>0.56562911586390863</v>
      </c>
      <c r="J184" s="269">
        <f t="shared" si="28"/>
        <v>0.55901834913773019</v>
      </c>
      <c r="K184" s="269">
        <f t="shared" si="28"/>
        <v>0.55703395525745547</v>
      </c>
      <c r="L184" s="269">
        <f t="shared" si="28"/>
        <v>0.52563298135559078</v>
      </c>
      <c r="M184" s="269">
        <f t="shared" si="28"/>
        <v>0.64460822105132731</v>
      </c>
      <c r="N184" s="269">
        <f t="shared" si="28"/>
        <v>0.63286151941905122</v>
      </c>
      <c r="O184" s="269">
        <f t="shared" si="28"/>
        <v>0.6273155882320125</v>
      </c>
      <c r="P184" s="269">
        <f t="shared" si="28"/>
        <v>0.60327658190579214</v>
      </c>
      <c r="Q184" s="269">
        <f t="shared" si="28"/>
        <v>0.61392041022105381</v>
      </c>
      <c r="R184" s="269">
        <f t="shared" si="28"/>
        <v>0.61993316901862905</v>
      </c>
      <c r="S184" s="269">
        <f t="shared" si="28"/>
        <v>0.63218292596444892</v>
      </c>
      <c r="T184" s="269">
        <f t="shared" si="28"/>
        <v>0.64334511151707208</v>
      </c>
      <c r="U184" s="269">
        <f t="shared" si="28"/>
        <v>0.63902849042706233</v>
      </c>
      <c r="V184" s="269">
        <f t="shared" si="28"/>
        <v>0.64391238721611233</v>
      </c>
      <c r="W184" s="269">
        <f t="shared" si="28"/>
        <v>0.6446203313561456</v>
      </c>
      <c r="X184" s="269">
        <f t="shared" si="28"/>
        <v>0.63655085966883085</v>
      </c>
      <c r="Y184" s="269">
        <f t="shared" si="28"/>
        <v>0.62443256701643612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0.58179217463950295</v>
      </c>
      <c r="C185" s="318">
        <f t="shared" si="29"/>
        <v>0.55258998429032347</v>
      </c>
      <c r="D185" s="318">
        <f t="shared" si="29"/>
        <v>0.54723587927947226</v>
      </c>
      <c r="E185" s="318">
        <f t="shared" si="29"/>
        <v>0.60515939253405782</v>
      </c>
      <c r="F185" s="318">
        <f t="shared" si="29"/>
        <v>0.54053189219108655</v>
      </c>
      <c r="G185" s="318">
        <f t="shared" si="29"/>
        <v>0.56849392142674404</v>
      </c>
      <c r="H185" s="318">
        <f t="shared" si="29"/>
        <v>0.56624550841246191</v>
      </c>
      <c r="I185" s="318">
        <f t="shared" si="29"/>
        <v>0.56528120050447139</v>
      </c>
      <c r="J185" s="318">
        <f t="shared" si="29"/>
        <v>0.55865147860748499</v>
      </c>
      <c r="K185" s="318">
        <f t="shared" si="29"/>
        <v>0.55664837656524413</v>
      </c>
      <c r="L185" s="318">
        <f t="shared" si="29"/>
        <v>0.52521450203398201</v>
      </c>
      <c r="M185" s="318">
        <f t="shared" si="29"/>
        <v>0.64435583907734695</v>
      </c>
      <c r="N185" s="318">
        <f t="shared" si="29"/>
        <v>0.63256694327607277</v>
      </c>
      <c r="O185" s="318">
        <f t="shared" si="29"/>
        <v>0.62704709973354023</v>
      </c>
      <c r="P185" s="318">
        <f t="shared" si="29"/>
        <v>0.60298642758431109</v>
      </c>
      <c r="Q185" s="318">
        <f t="shared" si="29"/>
        <v>0.61364015612040379</v>
      </c>
      <c r="R185" s="318">
        <f t="shared" si="29"/>
        <v>0.61965683361499313</v>
      </c>
      <c r="S185" s="318">
        <f t="shared" si="29"/>
        <v>0.6319287004450983</v>
      </c>
      <c r="T185" s="318">
        <f t="shared" si="29"/>
        <v>0.64310909885011858</v>
      </c>
      <c r="U185" s="318">
        <f t="shared" si="29"/>
        <v>0.63878519671719336</v>
      </c>
      <c r="V185" s="318">
        <f t="shared" si="29"/>
        <v>0.64366827977090202</v>
      </c>
      <c r="W185" s="318">
        <f t="shared" si="29"/>
        <v>0.64437239497275844</v>
      </c>
      <c r="X185" s="318">
        <f t="shared" si="29"/>
        <v>0.63629127245338302</v>
      </c>
      <c r="Y185" s="318">
        <f t="shared" si="29"/>
        <v>0.62416270557041464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3.3707045507169574E-4</v>
      </c>
      <c r="C186" s="318">
        <f t="shared" si="30"/>
        <v>3.7680280465060079E-4</v>
      </c>
      <c r="D186" s="318">
        <f t="shared" si="30"/>
        <v>3.9022263938859173E-4</v>
      </c>
      <c r="E186" s="318">
        <f t="shared" si="30"/>
        <v>3.0845230314157989E-4</v>
      </c>
      <c r="F186" s="318">
        <f t="shared" si="30"/>
        <v>3.9750820965524795E-4</v>
      </c>
      <c r="G186" s="318">
        <f t="shared" si="30"/>
        <v>3.4433157797431421E-4</v>
      </c>
      <c r="H186" s="318">
        <f t="shared" si="30"/>
        <v>3.5430962411218806E-4</v>
      </c>
      <c r="I186" s="318">
        <f t="shared" si="30"/>
        <v>3.4791535943714521E-4</v>
      </c>
      <c r="J186" s="318">
        <f t="shared" si="30"/>
        <v>3.6687053024517084E-4</v>
      </c>
      <c r="K186" s="318">
        <f t="shared" si="30"/>
        <v>3.8557869221144834E-4</v>
      </c>
      <c r="L186" s="318">
        <f t="shared" si="30"/>
        <v>4.1847932160887872E-4</v>
      </c>
      <c r="M186" s="318">
        <f t="shared" si="30"/>
        <v>2.5238197398029679E-4</v>
      </c>
      <c r="N186" s="318">
        <f t="shared" si="30"/>
        <v>2.945761429784546E-4</v>
      </c>
      <c r="O186" s="318">
        <f t="shared" si="30"/>
        <v>2.6848849847230715E-4</v>
      </c>
      <c r="P186" s="318">
        <f t="shared" si="30"/>
        <v>2.9015432148098613E-4</v>
      </c>
      <c r="Q186" s="318">
        <f t="shared" si="30"/>
        <v>2.8025410065002278E-4</v>
      </c>
      <c r="R186" s="318">
        <f t="shared" si="30"/>
        <v>2.7633540363584079E-4</v>
      </c>
      <c r="S186" s="318">
        <f t="shared" si="30"/>
        <v>2.5422551935056555E-4</v>
      </c>
      <c r="T186" s="318">
        <f t="shared" si="30"/>
        <v>2.3601266695349424E-4</v>
      </c>
      <c r="U186" s="318">
        <f t="shared" si="30"/>
        <v>2.4329370986900118E-4</v>
      </c>
      <c r="V186" s="318">
        <f t="shared" si="30"/>
        <v>2.441074452102499E-4</v>
      </c>
      <c r="W186" s="318">
        <f t="shared" si="30"/>
        <v>2.4793638338720044E-4</v>
      </c>
      <c r="X186" s="318">
        <f t="shared" si="30"/>
        <v>2.5958721544790635E-4</v>
      </c>
      <c r="Y186" s="318">
        <f t="shared" si="30"/>
        <v>2.6986144602155642E-4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0.13542302123474745</v>
      </c>
      <c r="C187" s="269">
        <f t="shared" si="31"/>
        <v>0.1361815830265346</v>
      </c>
      <c r="D187" s="269">
        <f t="shared" si="31"/>
        <v>0.13241671278230593</v>
      </c>
      <c r="E187" s="269">
        <f t="shared" si="31"/>
        <v>0.13281637815547981</v>
      </c>
      <c r="F187" s="269">
        <f t="shared" si="31"/>
        <v>0.13366761389013893</v>
      </c>
      <c r="G187" s="269">
        <f t="shared" si="31"/>
        <v>0.14228926197462363</v>
      </c>
      <c r="H187" s="269">
        <f t="shared" si="31"/>
        <v>0.13814370757129352</v>
      </c>
      <c r="I187" s="269">
        <f t="shared" si="31"/>
        <v>0.14275878240036205</v>
      </c>
      <c r="J187" s="269">
        <f t="shared" si="31"/>
        <v>0.13692334033298165</v>
      </c>
      <c r="K187" s="269">
        <f t="shared" si="31"/>
        <v>0.12658016911913425</v>
      </c>
      <c r="L187" s="269">
        <f t="shared" si="31"/>
        <v>0.13360556627857673</v>
      </c>
      <c r="M187" s="269">
        <f t="shared" si="31"/>
        <v>0.13369573526050982</v>
      </c>
      <c r="N187" s="269">
        <f t="shared" si="31"/>
        <v>0.1177863968005876</v>
      </c>
      <c r="O187" s="269">
        <f t="shared" si="31"/>
        <v>0.13834395638340014</v>
      </c>
      <c r="P187" s="269">
        <f t="shared" si="31"/>
        <v>0.14620140595189068</v>
      </c>
      <c r="Q187" s="269">
        <f t="shared" si="31"/>
        <v>0.14304911939078854</v>
      </c>
      <c r="R187" s="269">
        <f t="shared" si="31"/>
        <v>0.14006906310672054</v>
      </c>
      <c r="S187" s="269">
        <f t="shared" si="31"/>
        <v>0.14237850744913208</v>
      </c>
      <c r="T187" s="269">
        <f t="shared" si="31"/>
        <v>0.14362988394187456</v>
      </c>
      <c r="U187" s="269">
        <f t="shared" si="31"/>
        <v>0.14301912832118441</v>
      </c>
      <c r="V187" s="269">
        <f t="shared" si="31"/>
        <v>0.13858040874000371</v>
      </c>
      <c r="W187" s="269">
        <f t="shared" si="31"/>
        <v>0.13598496676192115</v>
      </c>
      <c r="X187" s="269">
        <f t="shared" si="31"/>
        <v>0.13397145604940819</v>
      </c>
      <c r="Y187" s="269">
        <f t="shared" si="31"/>
        <v>0.13588744716300419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0.12754587930397746</v>
      </c>
      <c r="C188" s="318">
        <f t="shared" si="32"/>
        <v>0.12538235270037662</v>
      </c>
      <c r="D188" s="318">
        <f t="shared" si="32"/>
        <v>0.11874316138275366</v>
      </c>
      <c r="E188" s="318">
        <f t="shared" si="32"/>
        <v>0.12628981469855308</v>
      </c>
      <c r="F188" s="318">
        <f t="shared" si="32"/>
        <v>0.11899205087581179</v>
      </c>
      <c r="G188" s="318">
        <f t="shared" si="32"/>
        <v>0.13461959126163661</v>
      </c>
      <c r="H188" s="318">
        <f t="shared" si="32"/>
        <v>0.12853282613569933</v>
      </c>
      <c r="I188" s="318">
        <f t="shared" si="32"/>
        <v>0.1339169646456039</v>
      </c>
      <c r="J188" s="318">
        <f t="shared" si="32"/>
        <v>0.12391801988078811</v>
      </c>
      <c r="K188" s="318">
        <f t="shared" si="32"/>
        <v>0.10796898564395546</v>
      </c>
      <c r="L188" s="318">
        <f t="shared" si="32"/>
        <v>0.11527123515962391</v>
      </c>
      <c r="M188" s="318">
        <f t="shared" si="32"/>
        <v>0.129050698983908</v>
      </c>
      <c r="N188" s="318">
        <f t="shared" si="32"/>
        <v>0.10656436719248091</v>
      </c>
      <c r="O188" s="318">
        <f t="shared" si="32"/>
        <v>0.13348823767118176</v>
      </c>
      <c r="P188" s="318">
        <f t="shared" si="32"/>
        <v>0.1412468051369776</v>
      </c>
      <c r="Q188" s="318">
        <f t="shared" si="32"/>
        <v>0.13814083335882907</v>
      </c>
      <c r="R188" s="318">
        <f t="shared" si="32"/>
        <v>0.13497378790787309</v>
      </c>
      <c r="S188" s="318">
        <f t="shared" si="32"/>
        <v>0.13832068482162038</v>
      </c>
      <c r="T188" s="318">
        <f t="shared" si="32"/>
        <v>0.1401326777250308</v>
      </c>
      <c r="U188" s="318">
        <f t="shared" si="32"/>
        <v>0.1391963855022435</v>
      </c>
      <c r="V188" s="318">
        <f t="shared" si="32"/>
        <v>0.13431442599448243</v>
      </c>
      <c r="W188" s="318">
        <f t="shared" si="32"/>
        <v>0.13131061575729086</v>
      </c>
      <c r="X188" s="318">
        <f t="shared" si="32"/>
        <v>0.1281947439458159</v>
      </c>
      <c r="Y188" s="318">
        <f t="shared" si="32"/>
        <v>0.12984561667891742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7.877141930770026E-3</v>
      </c>
      <c r="C189" s="318">
        <f t="shared" si="33"/>
        <v>1.0799230326158036E-2</v>
      </c>
      <c r="D189" s="318">
        <f t="shared" si="33"/>
        <v>1.3673551399552274E-2</v>
      </c>
      <c r="E189" s="318">
        <f t="shared" si="33"/>
        <v>6.5265634569267664E-3</v>
      </c>
      <c r="F189" s="318">
        <f t="shared" si="33"/>
        <v>1.4675563014327134E-2</v>
      </c>
      <c r="G189" s="318">
        <f t="shared" si="33"/>
        <v>7.6696707129871051E-3</v>
      </c>
      <c r="H189" s="318">
        <f t="shared" si="33"/>
        <v>9.610881435594229E-3</v>
      </c>
      <c r="I189" s="318">
        <f t="shared" si="33"/>
        <v>8.8418177547581397E-3</v>
      </c>
      <c r="J189" s="318">
        <f t="shared" si="33"/>
        <v>1.3005320452193575E-2</v>
      </c>
      <c r="K189" s="318">
        <f t="shared" si="33"/>
        <v>1.8611183475178816E-2</v>
      </c>
      <c r="L189" s="318">
        <f t="shared" si="33"/>
        <v>1.8334331118952805E-2</v>
      </c>
      <c r="M189" s="318">
        <f t="shared" si="33"/>
        <v>4.6450362766018135E-3</v>
      </c>
      <c r="N189" s="318">
        <f t="shared" si="33"/>
        <v>1.1222029608106634E-2</v>
      </c>
      <c r="O189" s="318">
        <f t="shared" si="33"/>
        <v>4.8557187122184068E-3</v>
      </c>
      <c r="P189" s="318">
        <f t="shared" si="33"/>
        <v>4.954600814913071E-3</v>
      </c>
      <c r="Q189" s="318">
        <f t="shared" si="33"/>
        <v>4.9082860319594529E-3</v>
      </c>
      <c r="R189" s="318">
        <f t="shared" si="33"/>
        <v>5.0952751988474253E-3</v>
      </c>
      <c r="S189" s="318">
        <f t="shared" si="33"/>
        <v>4.0578226275116477E-3</v>
      </c>
      <c r="T189" s="318">
        <f t="shared" si="33"/>
        <v>3.4972062168438E-3</v>
      </c>
      <c r="U189" s="318">
        <f t="shared" si="33"/>
        <v>3.8227428189409091E-3</v>
      </c>
      <c r="V189" s="318">
        <f t="shared" si="33"/>
        <v>4.2659827455212452E-3</v>
      </c>
      <c r="W189" s="318">
        <f t="shared" si="33"/>
        <v>4.674351004630318E-3</v>
      </c>
      <c r="X189" s="318">
        <f t="shared" si="33"/>
        <v>5.7767121035923324E-3</v>
      </c>
      <c r="Y189" s="318">
        <f t="shared" si="33"/>
        <v>6.0418304840867782E-3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4.2734796093524589E-2</v>
      </c>
      <c r="C190" s="269">
        <f t="shared" si="34"/>
        <v>4.4745144894024126E-2</v>
      </c>
      <c r="D190" s="269">
        <f t="shared" si="34"/>
        <v>4.5340951946117036E-2</v>
      </c>
      <c r="E190" s="269">
        <f t="shared" si="34"/>
        <v>4.1207115749249422E-2</v>
      </c>
      <c r="F190" s="269">
        <f t="shared" si="34"/>
        <v>4.5815288850827168E-2</v>
      </c>
      <c r="G190" s="269">
        <f t="shared" si="34"/>
        <v>4.3513594010238896E-2</v>
      </c>
      <c r="H190" s="269">
        <f t="shared" si="34"/>
        <v>4.38641562728634E-2</v>
      </c>
      <c r="I190" s="269">
        <f t="shared" si="34"/>
        <v>4.3885213647391293E-2</v>
      </c>
      <c r="J190" s="269">
        <f t="shared" si="34"/>
        <v>4.4552456400700373E-2</v>
      </c>
      <c r="K190" s="269">
        <f t="shared" si="34"/>
        <v>4.5348525965134535E-2</v>
      </c>
      <c r="L190" s="269">
        <f t="shared" si="34"/>
        <v>4.7126979362126127E-2</v>
      </c>
      <c r="M190" s="269">
        <f t="shared" si="34"/>
        <v>3.8748332966172444E-2</v>
      </c>
      <c r="N190" s="269">
        <f t="shared" si="34"/>
        <v>4.0403970988992663E-2</v>
      </c>
      <c r="O190" s="269">
        <f t="shared" si="34"/>
        <v>3.9931899578367708E-2</v>
      </c>
      <c r="P190" s="269">
        <f t="shared" si="34"/>
        <v>4.1280024504870165E-2</v>
      </c>
      <c r="Q190" s="269">
        <f t="shared" si="34"/>
        <v>4.064697295516978E-2</v>
      </c>
      <c r="R190" s="269">
        <f t="shared" si="34"/>
        <v>4.0346387412803178E-2</v>
      </c>
      <c r="S190" s="269">
        <f t="shared" si="34"/>
        <v>3.9678478076181689E-2</v>
      </c>
      <c r="T190" s="269">
        <f t="shared" si="34"/>
        <v>3.9154743273421402E-2</v>
      </c>
      <c r="U190" s="269">
        <f t="shared" si="34"/>
        <v>3.9362097674637962E-2</v>
      </c>
      <c r="V190" s="269">
        <f t="shared" si="34"/>
        <v>3.8860040468211905E-2</v>
      </c>
      <c r="W190" s="269">
        <f t="shared" si="34"/>
        <v>3.8693451315218702E-2</v>
      </c>
      <c r="X190" s="269">
        <f t="shared" si="34"/>
        <v>3.9084937032926814E-2</v>
      </c>
      <c r="Y190" s="269">
        <f t="shared" si="34"/>
        <v>3.9724928139997388E-2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1.714110922941102E-2</v>
      </c>
      <c r="C191" s="318">
        <f t="shared" si="35"/>
        <v>1.5651243451752193E-2</v>
      </c>
      <c r="D191" s="318">
        <f t="shared" si="35"/>
        <v>1.3880852626806167E-2</v>
      </c>
      <c r="E191" s="318">
        <f t="shared" si="35"/>
        <v>1.7770510753317686E-2</v>
      </c>
      <c r="F191" s="318">
        <f t="shared" si="35"/>
        <v>1.3729717135334846E-2</v>
      </c>
      <c r="G191" s="318">
        <f t="shared" si="35"/>
        <v>1.8602404606123384E-2</v>
      </c>
      <c r="H191" s="318">
        <f t="shared" si="35"/>
        <v>1.6387745940738302E-2</v>
      </c>
      <c r="I191" s="318">
        <f t="shared" si="35"/>
        <v>1.7650199918893862E-2</v>
      </c>
      <c r="J191" s="318">
        <f t="shared" si="35"/>
        <v>1.4755282602010991E-2</v>
      </c>
      <c r="K191" s="318">
        <f t="shared" si="35"/>
        <v>1.1236347402194929E-2</v>
      </c>
      <c r="L191" s="318">
        <f t="shared" si="35"/>
        <v>1.2536832695539688E-2</v>
      </c>
      <c r="M191" s="318">
        <f t="shared" si="35"/>
        <v>1.6303685076136613E-2</v>
      </c>
      <c r="N191" s="318">
        <f t="shared" si="35"/>
        <v>9.0560900218098605E-3</v>
      </c>
      <c r="O191" s="318">
        <f t="shared" si="35"/>
        <v>1.7920142434883213E-2</v>
      </c>
      <c r="P191" s="318">
        <f t="shared" si="35"/>
        <v>1.7754383889766936E-2</v>
      </c>
      <c r="Q191" s="318">
        <f t="shared" si="35"/>
        <v>1.7505047966385918E-2</v>
      </c>
      <c r="R191" s="318">
        <f t="shared" si="35"/>
        <v>1.7652429584531507E-2</v>
      </c>
      <c r="S191" s="318">
        <f t="shared" si="35"/>
        <v>1.8664371207949858E-2</v>
      </c>
      <c r="T191" s="318">
        <f t="shared" si="35"/>
        <v>1.9283964931436432E-2</v>
      </c>
      <c r="U191" s="318">
        <f t="shared" si="35"/>
        <v>1.9012539950582396E-2</v>
      </c>
      <c r="V191" s="318">
        <f t="shared" si="35"/>
        <v>1.7538721862987522E-2</v>
      </c>
      <c r="W191" s="318">
        <f t="shared" si="35"/>
        <v>1.6346164647406715E-2</v>
      </c>
      <c r="X191" s="318">
        <f t="shared" si="35"/>
        <v>1.5587608666942556E-2</v>
      </c>
      <c r="Y191" s="318">
        <f t="shared" si="35"/>
        <v>1.6333675516431185E-2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9.9754696477884E-3</v>
      </c>
      <c r="C192" s="318">
        <f t="shared" si="36"/>
        <v>9.4747658291822485E-3</v>
      </c>
      <c r="D192" s="318">
        <f t="shared" si="36"/>
        <v>9.3829637830995377E-3</v>
      </c>
      <c r="E192" s="318">
        <f t="shared" si="36"/>
        <v>1.0376126416685004E-2</v>
      </c>
      <c r="F192" s="318">
        <f t="shared" si="36"/>
        <v>9.2680165173326928E-3</v>
      </c>
      <c r="G192" s="318">
        <f t="shared" si="36"/>
        <v>9.7474564034117847E-3</v>
      </c>
      <c r="H192" s="318">
        <f t="shared" si="36"/>
        <v>9.7089048780435346E-3</v>
      </c>
      <c r="I192" s="318">
        <f t="shared" si="36"/>
        <v>9.6923707535114586E-3</v>
      </c>
      <c r="J192" s="318">
        <f t="shared" si="36"/>
        <v>9.5786968465056653E-3</v>
      </c>
      <c r="K192" s="318">
        <f t="shared" si="36"/>
        <v>9.5443514487935331E-3</v>
      </c>
      <c r="L192" s="318">
        <f t="shared" si="36"/>
        <v>9.0053829391306302E-3</v>
      </c>
      <c r="M192" s="318">
        <f t="shared" si="36"/>
        <v>1.1048192800245452E-2</v>
      </c>
      <c r="N192" s="318">
        <f t="shared" si="36"/>
        <v>1.0846059156355491E-2</v>
      </c>
      <c r="O192" s="318">
        <f t="shared" si="36"/>
        <v>1.0751415340025043E-2</v>
      </c>
      <c r="P192" s="318">
        <f t="shared" si="36"/>
        <v>1.0338868531744662E-2</v>
      </c>
      <c r="Q192" s="318">
        <f t="shared" si="36"/>
        <v>1.0521538478643525E-2</v>
      </c>
      <c r="R192" s="318">
        <f t="shared" si="36"/>
        <v>1.0624701062026502E-2</v>
      </c>
      <c r="S192" s="318">
        <f t="shared" si="36"/>
        <v>1.0835115777833342E-2</v>
      </c>
      <c r="T192" s="318">
        <f t="shared" si="36"/>
        <v>1.1026816061544742E-2</v>
      </c>
      <c r="U192" s="318">
        <f t="shared" si="36"/>
        <v>1.0952677982060026E-2</v>
      </c>
      <c r="V192" s="318">
        <f t="shared" si="36"/>
        <v>1.1036403836262315E-2</v>
      </c>
      <c r="W192" s="318">
        <f t="shared" si="36"/>
        <v>1.104847666936465E-2</v>
      </c>
      <c r="X192" s="318">
        <f t="shared" si="36"/>
        <v>1.0909916895056855E-2</v>
      </c>
      <c r="Y192" s="318">
        <f t="shared" si="36"/>
        <v>1.0701959215173676E-2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1.5618217216325166E-2</v>
      </c>
      <c r="C193" s="318">
        <f t="shared" si="37"/>
        <v>1.9619135613089683E-2</v>
      </c>
      <c r="D193" s="318">
        <f t="shared" si="37"/>
        <v>2.2077135536211333E-2</v>
      </c>
      <c r="E193" s="318">
        <f t="shared" si="37"/>
        <v>1.3060478579246734E-2</v>
      </c>
      <c r="F193" s="318">
        <f t="shared" si="37"/>
        <v>2.2817555198159627E-2</v>
      </c>
      <c r="G193" s="318">
        <f t="shared" si="37"/>
        <v>1.516373300070372E-2</v>
      </c>
      <c r="H193" s="318">
        <f t="shared" si="37"/>
        <v>1.7767505454081563E-2</v>
      </c>
      <c r="I193" s="318">
        <f t="shared" si="37"/>
        <v>1.6542642974985974E-2</v>
      </c>
      <c r="J193" s="318">
        <f t="shared" si="37"/>
        <v>2.0218476952183713E-2</v>
      </c>
      <c r="K193" s="318">
        <f t="shared" si="37"/>
        <v>2.4567827114146068E-2</v>
      </c>
      <c r="L193" s="318">
        <f t="shared" si="37"/>
        <v>2.5584763727455807E-2</v>
      </c>
      <c r="M193" s="318">
        <f t="shared" si="37"/>
        <v>1.139645508979038E-2</v>
      </c>
      <c r="N193" s="318">
        <f t="shared" si="37"/>
        <v>2.0501821810827305E-2</v>
      </c>
      <c r="O193" s="318">
        <f t="shared" si="37"/>
        <v>1.1260341803459452E-2</v>
      </c>
      <c r="P193" s="318">
        <f t="shared" si="37"/>
        <v>1.3186772083358568E-2</v>
      </c>
      <c r="Q193" s="318">
        <f t="shared" si="37"/>
        <v>1.2620386510140334E-2</v>
      </c>
      <c r="R193" s="318">
        <f t="shared" si="37"/>
        <v>1.2069256766245168E-2</v>
      </c>
      <c r="S193" s="318">
        <f t="shared" si="37"/>
        <v>1.0178991090398482E-2</v>
      </c>
      <c r="T193" s="318">
        <f t="shared" si="37"/>
        <v>8.8439622804402356E-3</v>
      </c>
      <c r="U193" s="318">
        <f t="shared" si="37"/>
        <v>9.39687974199554E-3</v>
      </c>
      <c r="V193" s="318">
        <f t="shared" si="37"/>
        <v>1.0284914768962074E-2</v>
      </c>
      <c r="W193" s="318">
        <f t="shared" si="37"/>
        <v>1.1298809998447335E-2</v>
      </c>
      <c r="X193" s="318">
        <f t="shared" si="37"/>
        <v>1.2587411470927406E-2</v>
      </c>
      <c r="Y193" s="318">
        <f t="shared" si="37"/>
        <v>1.2689293408392524E-2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2.3690041023752259E-2</v>
      </c>
      <c r="C194" s="319">
        <f t="shared" si="38"/>
        <v>2.648251653541973E-2</v>
      </c>
      <c r="D194" s="319">
        <f t="shared" si="38"/>
        <v>2.7425691562158162E-2</v>
      </c>
      <c r="E194" s="319">
        <f t="shared" si="38"/>
        <v>2.167869537465282E-2</v>
      </c>
      <c r="F194" s="319">
        <f t="shared" si="38"/>
        <v>2.7937737206923462E-2</v>
      </c>
      <c r="G194" s="319">
        <f t="shared" si="38"/>
        <v>2.4200368454867359E-2</v>
      </c>
      <c r="H194" s="319">
        <f t="shared" si="38"/>
        <v>2.4901647130546139E-2</v>
      </c>
      <c r="I194" s="319">
        <f t="shared" si="38"/>
        <v>2.445224437159987E-2</v>
      </c>
      <c r="J194" s="319">
        <f t="shared" si="38"/>
        <v>2.5784454796149957E-2</v>
      </c>
      <c r="K194" s="319">
        <f t="shared" si="38"/>
        <v>2.7099304904759591E-2</v>
      </c>
      <c r="L194" s="319">
        <f t="shared" si="38"/>
        <v>2.9411632337808011E-2</v>
      </c>
      <c r="M194" s="319">
        <f t="shared" si="38"/>
        <v>1.7737951301537446E-2</v>
      </c>
      <c r="N194" s="319">
        <f t="shared" si="38"/>
        <v>2.0703448809519513E-2</v>
      </c>
      <c r="O194" s="319">
        <f t="shared" si="38"/>
        <v>1.8869952698351164E-2</v>
      </c>
      <c r="P194" s="319">
        <f t="shared" si="38"/>
        <v>2.0392673625582204E-2</v>
      </c>
      <c r="Q194" s="319">
        <f t="shared" si="38"/>
        <v>1.9696864680891872E-2</v>
      </c>
      <c r="R194" s="319">
        <f t="shared" si="38"/>
        <v>1.9421450174432441E-2</v>
      </c>
      <c r="S194" s="319">
        <f t="shared" si="38"/>
        <v>1.7867519659706139E-2</v>
      </c>
      <c r="T194" s="319">
        <f t="shared" si="38"/>
        <v>1.6587480979500861E-2</v>
      </c>
      <c r="U194" s="319">
        <f t="shared" si="38"/>
        <v>1.7099208432229923E-2</v>
      </c>
      <c r="V194" s="319">
        <f t="shared" si="38"/>
        <v>1.7156399512986493E-2</v>
      </c>
      <c r="W194" s="319">
        <f t="shared" si="38"/>
        <v>1.7425505574121619E-2</v>
      </c>
      <c r="X194" s="319">
        <f t="shared" si="38"/>
        <v>1.8244351264469241E-2</v>
      </c>
      <c r="Y194" s="319">
        <f t="shared" si="38"/>
        <v>1.8966446423255814E-2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0.99999999999999989</v>
      </c>
      <c r="D197" s="232">
        <f t="shared" si="39"/>
        <v>1.0000000000000002</v>
      </c>
      <c r="E197" s="232">
        <f t="shared" si="39"/>
        <v>0.99999999999999978</v>
      </c>
      <c r="F197" s="232">
        <f t="shared" si="39"/>
        <v>1.0000000000000002</v>
      </c>
      <c r="G197" s="232">
        <f t="shared" si="39"/>
        <v>1.0000000000000002</v>
      </c>
      <c r="H197" s="232">
        <f t="shared" si="39"/>
        <v>1</v>
      </c>
      <c r="I197" s="232">
        <f t="shared" si="39"/>
        <v>1</v>
      </c>
      <c r="J197" s="232">
        <f t="shared" si="39"/>
        <v>1</v>
      </c>
      <c r="K197" s="232">
        <f t="shared" si="39"/>
        <v>1</v>
      </c>
      <c r="L197" s="232">
        <f t="shared" si="39"/>
        <v>1.0000000000000002</v>
      </c>
      <c r="M197" s="232">
        <f t="shared" si="39"/>
        <v>1</v>
      </c>
      <c r="N197" s="232">
        <f t="shared" si="39"/>
        <v>0.99999999999999989</v>
      </c>
      <c r="O197" s="232">
        <f t="shared" si="39"/>
        <v>1</v>
      </c>
      <c r="P197" s="232">
        <f t="shared" si="39"/>
        <v>1</v>
      </c>
      <c r="Q197" s="232">
        <f t="shared" si="39"/>
        <v>1.0000000000000002</v>
      </c>
      <c r="R197" s="232">
        <f t="shared" si="39"/>
        <v>1.0000000000000002</v>
      </c>
      <c r="S197" s="232">
        <f t="shared" si="39"/>
        <v>0.99999999999999956</v>
      </c>
      <c r="T197" s="232">
        <f t="shared" si="39"/>
        <v>1</v>
      </c>
      <c r="U197" s="232">
        <f t="shared" si="39"/>
        <v>0.99999999999999989</v>
      </c>
      <c r="V197" s="232">
        <f t="shared" si="39"/>
        <v>1</v>
      </c>
      <c r="W197" s="232">
        <f t="shared" si="39"/>
        <v>1</v>
      </c>
      <c r="X197" s="232">
        <f t="shared" si="39"/>
        <v>0.99999999999999989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2.0082390574281024E-3</v>
      </c>
      <c r="C198" s="266">
        <f t="shared" si="40"/>
        <v>2.2474717436541153E-3</v>
      </c>
      <c r="D198" s="266">
        <f t="shared" si="40"/>
        <v>2.3301591983155082E-3</v>
      </c>
      <c r="E198" s="266">
        <f t="shared" si="40"/>
        <v>1.8371265778418034E-3</v>
      </c>
      <c r="F198" s="266">
        <f t="shared" si="40"/>
        <v>2.3730754683012876E-3</v>
      </c>
      <c r="G198" s="266">
        <f t="shared" si="40"/>
        <v>2.0475439543039885E-3</v>
      </c>
      <c r="H198" s="266">
        <f t="shared" si="40"/>
        <v>2.1098572979326826E-3</v>
      </c>
      <c r="I198" s="266">
        <f t="shared" si="40"/>
        <v>2.0679863153826132E-3</v>
      </c>
      <c r="J198" s="266">
        <f t="shared" si="40"/>
        <v>2.1856956420107259E-3</v>
      </c>
      <c r="K198" s="266">
        <f t="shared" si="40"/>
        <v>2.3021738830189E-3</v>
      </c>
      <c r="L198" s="266">
        <f t="shared" si="40"/>
        <v>2.4978259144420758E-3</v>
      </c>
      <c r="M198" s="266">
        <f t="shared" si="40"/>
        <v>1.499456075390336E-3</v>
      </c>
      <c r="N198" s="266">
        <f t="shared" si="40"/>
        <v>1.7589212813411434E-3</v>
      </c>
      <c r="O198" s="266">
        <f t="shared" si="40"/>
        <v>1.5929405018341742E-3</v>
      </c>
      <c r="P198" s="266">
        <f t="shared" si="40"/>
        <v>1.720185270638644E-3</v>
      </c>
      <c r="Q198" s="266">
        <f t="shared" si="40"/>
        <v>1.7490010656994047E-3</v>
      </c>
      <c r="R198" s="266">
        <f t="shared" si="40"/>
        <v>1.7601839745837865E-3</v>
      </c>
      <c r="S198" s="266">
        <f t="shared" si="40"/>
        <v>1.5128758641656458E-3</v>
      </c>
      <c r="T198" s="266">
        <f t="shared" si="40"/>
        <v>1.5003051002232255E-3</v>
      </c>
      <c r="U198" s="266">
        <f t="shared" si="40"/>
        <v>1.5880888364159023E-3</v>
      </c>
      <c r="V198" s="266">
        <f t="shared" si="40"/>
        <v>1.5631821276619936E-3</v>
      </c>
      <c r="W198" s="266">
        <f t="shared" si="40"/>
        <v>1.6076673249507214E-3</v>
      </c>
      <c r="X198" s="266">
        <f t="shared" si="40"/>
        <v>2.6972059968792144E-3</v>
      </c>
      <c r="Y198" s="266">
        <f t="shared" si="40"/>
        <v>2.7886612473501486E-3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4.3188990055707541E-3</v>
      </c>
      <c r="C199" s="267">
        <f t="shared" si="41"/>
        <v>4.8333904486187575E-3</v>
      </c>
      <c r="D199" s="267">
        <f t="shared" si="41"/>
        <v>5.0112172687821E-3</v>
      </c>
      <c r="E199" s="267">
        <f t="shared" si="41"/>
        <v>3.9509062035223471E-3</v>
      </c>
      <c r="F199" s="267">
        <f t="shared" si="41"/>
        <v>5.1035125735063086E-3</v>
      </c>
      <c r="G199" s="267">
        <f t="shared" si="41"/>
        <v>4.4034277270909488E-3</v>
      </c>
      <c r="H199" s="267">
        <f t="shared" si="41"/>
        <v>4.5374381860730688E-3</v>
      </c>
      <c r="I199" s="267">
        <f t="shared" si="41"/>
        <v>4.4473908661442525E-3</v>
      </c>
      <c r="J199" s="267">
        <f t="shared" si="41"/>
        <v>4.7005353769235753E-3</v>
      </c>
      <c r="K199" s="267">
        <f t="shared" si="41"/>
        <v>4.9510323271746539E-3</v>
      </c>
      <c r="L199" s="267">
        <f t="shared" si="41"/>
        <v>5.3717996460981412E-3</v>
      </c>
      <c r="M199" s="267">
        <f t="shared" si="41"/>
        <v>3.2247153688933776E-3</v>
      </c>
      <c r="N199" s="267">
        <f t="shared" si="41"/>
        <v>3.7827186682596781E-3</v>
      </c>
      <c r="O199" s="267">
        <f t="shared" si="41"/>
        <v>3.4257620495219839E-3</v>
      </c>
      <c r="P199" s="267">
        <f t="shared" si="41"/>
        <v>3.6994133877035558E-3</v>
      </c>
      <c r="Q199" s="267">
        <f t="shared" si="41"/>
        <v>3.7613843508577305E-3</v>
      </c>
      <c r="R199" s="267">
        <f t="shared" si="41"/>
        <v>3.7854342038279275E-3</v>
      </c>
      <c r="S199" s="267">
        <f t="shared" si="41"/>
        <v>3.2535758335787315E-3</v>
      </c>
      <c r="T199" s="267">
        <f t="shared" si="41"/>
        <v>3.2265412732810574E-3</v>
      </c>
      <c r="U199" s="267">
        <f t="shared" si="41"/>
        <v>3.4153281059768493E-3</v>
      </c>
      <c r="V199" s="267">
        <f t="shared" si="41"/>
        <v>3.3617639850762947E-3</v>
      </c>
      <c r="W199" s="267">
        <f t="shared" si="41"/>
        <v>3.4574334093025877E-3</v>
      </c>
      <c r="X199" s="267">
        <f t="shared" si="41"/>
        <v>5.8005844745692902E-3</v>
      </c>
      <c r="Y199" s="267">
        <f t="shared" si="41"/>
        <v>5.9972672294694891E-3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2.7780719295479251E-2</v>
      </c>
      <c r="C200" s="267">
        <f t="shared" si="42"/>
        <v>3.1090114199320895E-2</v>
      </c>
      <c r="D200" s="267">
        <f t="shared" si="42"/>
        <v>3.2233960574935008E-2</v>
      </c>
      <c r="E200" s="267">
        <f t="shared" si="42"/>
        <v>2.5413656596565169E-2</v>
      </c>
      <c r="F200" s="267">
        <f t="shared" si="42"/>
        <v>3.2827637331332128E-2</v>
      </c>
      <c r="G200" s="267">
        <f t="shared" si="42"/>
        <v>2.8324438581790266E-2</v>
      </c>
      <c r="H200" s="267">
        <f t="shared" si="42"/>
        <v>2.9186442286632291E-2</v>
      </c>
      <c r="I200" s="267">
        <f t="shared" si="42"/>
        <v>2.8607225380882492E-2</v>
      </c>
      <c r="J200" s="267">
        <f t="shared" si="42"/>
        <v>3.0235542363076514E-2</v>
      </c>
      <c r="K200" s="267">
        <f t="shared" si="42"/>
        <v>3.1846829279099029E-2</v>
      </c>
      <c r="L200" s="267">
        <f t="shared" si="42"/>
        <v>3.4553356743771704E-2</v>
      </c>
      <c r="M200" s="267">
        <f t="shared" si="42"/>
        <v>2.0742534695878081E-2</v>
      </c>
      <c r="N200" s="267">
        <f t="shared" si="42"/>
        <v>2.4331813585162471E-2</v>
      </c>
      <c r="O200" s="267">
        <f t="shared" si="42"/>
        <v>2.2035739605885722E-2</v>
      </c>
      <c r="P200" s="267">
        <f t="shared" si="42"/>
        <v>2.3795963913295741E-2</v>
      </c>
      <c r="Q200" s="267">
        <f t="shared" si="42"/>
        <v>2.4194583545205629E-2</v>
      </c>
      <c r="R200" s="267">
        <f t="shared" si="42"/>
        <v>2.434928089135812E-2</v>
      </c>
      <c r="S200" s="267">
        <f t="shared" si="42"/>
        <v>2.092817563518385E-2</v>
      </c>
      <c r="T200" s="267">
        <f t="shared" si="42"/>
        <v>2.0754279572799031E-2</v>
      </c>
      <c r="U200" s="267">
        <f t="shared" si="42"/>
        <v>2.1968624710075834E-2</v>
      </c>
      <c r="V200" s="267">
        <f t="shared" si="42"/>
        <v>2.1624080925854879E-2</v>
      </c>
      <c r="W200" s="267">
        <f t="shared" si="42"/>
        <v>2.2239461238328678E-2</v>
      </c>
      <c r="X200" s="267">
        <f t="shared" si="42"/>
        <v>3.7311455727460037E-2</v>
      </c>
      <c r="Y200" s="267">
        <f t="shared" si="42"/>
        <v>3.8576590290017823E-2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3.8743809924609837E-2</v>
      </c>
      <c r="C201" s="267">
        <f t="shared" si="43"/>
        <v>4.3359189596970535E-2</v>
      </c>
      <c r="D201" s="267">
        <f t="shared" si="43"/>
        <v>4.4954431465562404E-2</v>
      </c>
      <c r="E201" s="267">
        <f t="shared" si="43"/>
        <v>3.5442634519072924E-2</v>
      </c>
      <c r="F201" s="267">
        <f t="shared" si="43"/>
        <v>4.5782390567767915E-2</v>
      </c>
      <c r="G201" s="267">
        <f t="shared" si="43"/>
        <v>3.9502096866611616E-2</v>
      </c>
      <c r="H201" s="267">
        <f t="shared" si="43"/>
        <v>4.0704272639653719E-2</v>
      </c>
      <c r="I201" s="267">
        <f t="shared" si="43"/>
        <v>3.989647967134341E-2</v>
      </c>
      <c r="J201" s="267">
        <f t="shared" si="43"/>
        <v>4.2167378526917897E-2</v>
      </c>
      <c r="K201" s="267">
        <f t="shared" si="43"/>
        <v>4.441452675027386E-2</v>
      </c>
      <c r="L201" s="267">
        <f t="shared" si="43"/>
        <v>4.8189129723353763E-2</v>
      </c>
      <c r="M201" s="267">
        <f t="shared" si="43"/>
        <v>2.8928150242045814E-2</v>
      </c>
      <c r="N201" s="267">
        <f t="shared" si="43"/>
        <v>3.3933864369666646E-2</v>
      </c>
      <c r="O201" s="267">
        <f t="shared" si="43"/>
        <v>3.0731691924822245E-2</v>
      </c>
      <c r="P201" s="267">
        <f t="shared" si="43"/>
        <v>3.3186552623913984E-2</v>
      </c>
      <c r="Q201" s="267">
        <f t="shared" si="43"/>
        <v>3.3742479311292747E-2</v>
      </c>
      <c r="R201" s="267">
        <f t="shared" si="43"/>
        <v>3.3958224789709862E-2</v>
      </c>
      <c r="S201" s="267">
        <f t="shared" si="43"/>
        <v>2.9187050567490595E-2</v>
      </c>
      <c r="T201" s="267">
        <f t="shared" si="43"/>
        <v>2.8944529993562489E-2</v>
      </c>
      <c r="U201" s="267">
        <f t="shared" si="43"/>
        <v>3.0638091513014679E-2</v>
      </c>
      <c r="V201" s="267">
        <f t="shared" si="43"/>
        <v>3.0157580596627612E-2</v>
      </c>
      <c r="W201" s="267">
        <f t="shared" si="43"/>
        <v>3.1015808117817494E-2</v>
      </c>
      <c r="X201" s="267">
        <f t="shared" si="43"/>
        <v>5.2035655856846302E-2</v>
      </c>
      <c r="Y201" s="267">
        <f t="shared" si="43"/>
        <v>5.3800049805737667E-2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5.5920024084738229E-2</v>
      </c>
      <c r="C202" s="268">
        <f t="shared" si="44"/>
        <v>5.9163370670504832E-2</v>
      </c>
      <c r="D202" s="268">
        <f t="shared" si="44"/>
        <v>5.9562419454274491E-2</v>
      </c>
      <c r="E202" s="268">
        <f t="shared" si="44"/>
        <v>5.3258847617774031E-2</v>
      </c>
      <c r="F202" s="268">
        <f t="shared" si="44"/>
        <v>6.0373455494216119E-2</v>
      </c>
      <c r="G202" s="268">
        <f t="shared" si="44"/>
        <v>5.7896437749197407E-2</v>
      </c>
      <c r="H202" s="268">
        <f t="shared" si="44"/>
        <v>5.768607952288976E-2</v>
      </c>
      <c r="I202" s="268">
        <f t="shared" si="44"/>
        <v>5.813491432290159E-2</v>
      </c>
      <c r="J202" s="268">
        <f t="shared" si="44"/>
        <v>5.8295532631195496E-2</v>
      </c>
      <c r="K202" s="268">
        <f t="shared" si="44"/>
        <v>5.8276271300328517E-2</v>
      </c>
      <c r="L202" s="268">
        <f t="shared" si="44"/>
        <v>6.225580055426258E-2</v>
      </c>
      <c r="M202" s="268">
        <f t="shared" si="44"/>
        <v>4.8081338375381817E-2</v>
      </c>
      <c r="N202" s="268">
        <f t="shared" si="44"/>
        <v>4.7977761867051397E-2</v>
      </c>
      <c r="O202" s="268">
        <f t="shared" si="44"/>
        <v>5.068743165305474E-2</v>
      </c>
      <c r="P202" s="268">
        <f t="shared" si="44"/>
        <v>5.3177874369438147E-2</v>
      </c>
      <c r="Q202" s="268">
        <f t="shared" si="44"/>
        <v>5.1592119607228114E-2</v>
      </c>
      <c r="R202" s="268">
        <f t="shared" si="44"/>
        <v>5.0950970018399204E-2</v>
      </c>
      <c r="S202" s="268">
        <f t="shared" si="44"/>
        <v>5.0899128021181225E-2</v>
      </c>
      <c r="T202" s="268">
        <f t="shared" si="44"/>
        <v>4.9416312936139822E-2</v>
      </c>
      <c r="U202" s="268">
        <f t="shared" si="44"/>
        <v>4.9669880841447127E-2</v>
      </c>
      <c r="V202" s="268">
        <f t="shared" si="44"/>
        <v>4.9073778653826623E-2</v>
      </c>
      <c r="W202" s="268">
        <f t="shared" si="44"/>
        <v>4.8505548340378325E-2</v>
      </c>
      <c r="X202" s="268">
        <f t="shared" si="44"/>
        <v>4.922464091028169E-2</v>
      </c>
      <c r="Y202" s="268">
        <f t="shared" si="44"/>
        <v>5.428262905214757E-2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0.52619592287158667</v>
      </c>
      <c r="C203" s="269">
        <f t="shared" si="45"/>
        <v>0.50042037791699334</v>
      </c>
      <c r="D203" s="269">
        <f t="shared" si="45"/>
        <v>0.49615203732584867</v>
      </c>
      <c r="E203" s="269">
        <f t="shared" si="45"/>
        <v>0.54709047066529315</v>
      </c>
      <c r="F203" s="269">
        <f t="shared" si="45"/>
        <v>0.48997063516733846</v>
      </c>
      <c r="G203" s="269">
        <f t="shared" si="45"/>
        <v>0.51320612350128336</v>
      </c>
      <c r="H203" s="269">
        <f t="shared" si="45"/>
        <v>0.51190917547535753</v>
      </c>
      <c r="I203" s="269">
        <f t="shared" si="45"/>
        <v>0.51009956629354214</v>
      </c>
      <c r="J203" s="269">
        <f t="shared" si="45"/>
        <v>0.50530779230329348</v>
      </c>
      <c r="K203" s="269">
        <f t="shared" si="45"/>
        <v>0.50460679846715017</v>
      </c>
      <c r="L203" s="269">
        <f t="shared" si="45"/>
        <v>0.47604310465657895</v>
      </c>
      <c r="M203" s="269">
        <f t="shared" si="45"/>
        <v>0.58106271617993377</v>
      </c>
      <c r="N203" s="269">
        <f t="shared" si="45"/>
        <v>0.57333546602890639</v>
      </c>
      <c r="O203" s="269">
        <f t="shared" si="45"/>
        <v>0.5646858556828146</v>
      </c>
      <c r="P203" s="269">
        <f t="shared" si="45"/>
        <v>0.54264923072866855</v>
      </c>
      <c r="Q203" s="269">
        <f t="shared" si="45"/>
        <v>0.54920080177039154</v>
      </c>
      <c r="R203" s="269">
        <f t="shared" si="45"/>
        <v>0.55351669936499781</v>
      </c>
      <c r="S203" s="269">
        <f t="shared" si="45"/>
        <v>0.56727147056676219</v>
      </c>
      <c r="T203" s="269">
        <f t="shared" si="45"/>
        <v>0.5724539178033704</v>
      </c>
      <c r="U203" s="269">
        <f t="shared" si="45"/>
        <v>0.56736214341424029</v>
      </c>
      <c r="V203" s="269">
        <f t="shared" si="45"/>
        <v>0.57416815378313435</v>
      </c>
      <c r="W203" s="269">
        <f t="shared" si="45"/>
        <v>0.57497136225926215</v>
      </c>
      <c r="X203" s="269">
        <f t="shared" si="45"/>
        <v>0.52777209185902385</v>
      </c>
      <c r="Y203" s="269">
        <f t="shared" si="45"/>
        <v>0.51490988836927476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0.52576927835498999</v>
      </c>
      <c r="C204" s="318">
        <f t="shared" si="46"/>
        <v>0.49994290911561273</v>
      </c>
      <c r="D204" s="318">
        <f t="shared" si="46"/>
        <v>0.49565700181646477</v>
      </c>
      <c r="E204" s="318">
        <f t="shared" si="46"/>
        <v>0.54670017849473151</v>
      </c>
      <c r="F204" s="318">
        <f t="shared" si="46"/>
        <v>0.48946648222186329</v>
      </c>
      <c r="G204" s="318">
        <f t="shared" si="46"/>
        <v>0.51277112877425468</v>
      </c>
      <c r="H204" s="318">
        <f t="shared" si="46"/>
        <v>0.51146094246064999</v>
      </c>
      <c r="I204" s="318">
        <f t="shared" si="46"/>
        <v>0.50966022864666616</v>
      </c>
      <c r="J204" s="318">
        <f t="shared" si="46"/>
        <v>0.5048434476541025</v>
      </c>
      <c r="K204" s="318">
        <f t="shared" si="46"/>
        <v>0.50411770835618508</v>
      </c>
      <c r="L204" s="318">
        <f t="shared" si="46"/>
        <v>0.47551244884353322</v>
      </c>
      <c r="M204" s="318">
        <f t="shared" si="46"/>
        <v>0.58074416112042704</v>
      </c>
      <c r="N204" s="318">
        <f t="shared" si="46"/>
        <v>0.5729617883449506</v>
      </c>
      <c r="O204" s="318">
        <f t="shared" si="46"/>
        <v>0.56434744013021465</v>
      </c>
      <c r="P204" s="318">
        <f t="shared" si="46"/>
        <v>0.54228378239694053</v>
      </c>
      <c r="Q204" s="318">
        <f t="shared" si="46"/>
        <v>0.54884975341557407</v>
      </c>
      <c r="R204" s="318">
        <f t="shared" si="46"/>
        <v>0.55317121768936106</v>
      </c>
      <c r="S204" s="318">
        <f t="shared" si="46"/>
        <v>0.56695204044903413</v>
      </c>
      <c r="T204" s="318">
        <f t="shared" si="46"/>
        <v>0.57215985176987882</v>
      </c>
      <c r="U204" s="318">
        <f t="shared" si="46"/>
        <v>0.56705966972185551</v>
      </c>
      <c r="V204" s="318">
        <f t="shared" si="46"/>
        <v>0.57386335927513976</v>
      </c>
      <c r="W204" s="318">
        <f t="shared" si="46"/>
        <v>0.57466169328396788</v>
      </c>
      <c r="X204" s="318">
        <f t="shared" si="46"/>
        <v>0.5274707137071909</v>
      </c>
      <c r="Y204" s="318">
        <f t="shared" si="46"/>
        <v>0.51459829126701906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4.2664451659663299E-4</v>
      </c>
      <c r="C205" s="318">
        <f t="shared" si="47"/>
        <v>4.7746880138060022E-4</v>
      </c>
      <c r="D205" s="318">
        <f t="shared" si="47"/>
        <v>4.9503550938387742E-4</v>
      </c>
      <c r="E205" s="318">
        <f t="shared" si="47"/>
        <v>3.9029217056157358E-4</v>
      </c>
      <c r="F205" s="318">
        <f t="shared" si="47"/>
        <v>5.0415294547520703E-4</v>
      </c>
      <c r="G205" s="318">
        <f t="shared" si="47"/>
        <v>4.3499472702873595E-4</v>
      </c>
      <c r="H205" s="318">
        <f t="shared" si="47"/>
        <v>4.4823301470751052E-4</v>
      </c>
      <c r="I205" s="318">
        <f t="shared" si="47"/>
        <v>4.3933764687596424E-4</v>
      </c>
      <c r="J205" s="318">
        <f t="shared" si="47"/>
        <v>4.6434464919095864E-4</v>
      </c>
      <c r="K205" s="318">
        <f t="shared" si="47"/>
        <v>4.8909011096511684E-4</v>
      </c>
      <c r="L205" s="318">
        <f t="shared" si="47"/>
        <v>5.3065581304572124E-4</v>
      </c>
      <c r="M205" s="318">
        <f t="shared" si="47"/>
        <v>3.1855505950675314E-4</v>
      </c>
      <c r="N205" s="318">
        <f t="shared" si="47"/>
        <v>3.7367768395580529E-4</v>
      </c>
      <c r="O205" s="318">
        <f t="shared" si="47"/>
        <v>3.3841555259990296E-4</v>
      </c>
      <c r="P205" s="318">
        <f t="shared" si="47"/>
        <v>3.6544833172808049E-4</v>
      </c>
      <c r="Q205" s="318">
        <f t="shared" si="47"/>
        <v>3.510483548174376E-4</v>
      </c>
      <c r="R205" s="318">
        <f t="shared" si="47"/>
        <v>3.4548167563674303E-4</v>
      </c>
      <c r="S205" s="318">
        <f t="shared" si="47"/>
        <v>3.1943011772800166E-4</v>
      </c>
      <c r="T205" s="318">
        <f t="shared" si="47"/>
        <v>2.9406603349162793E-4</v>
      </c>
      <c r="U205" s="318">
        <f t="shared" si="47"/>
        <v>3.0247369238484232E-4</v>
      </c>
      <c r="V205" s="318">
        <f t="shared" si="47"/>
        <v>3.0479450799469817E-4</v>
      </c>
      <c r="W205" s="318">
        <f t="shared" si="47"/>
        <v>3.0966897529418643E-4</v>
      </c>
      <c r="X205" s="318">
        <f t="shared" si="47"/>
        <v>3.0137815183291071E-4</v>
      </c>
      <c r="Y205" s="318">
        <f t="shared" si="47"/>
        <v>3.115971022557696E-4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0.12981684404206881</v>
      </c>
      <c r="C206" s="269">
        <f t="shared" si="48"/>
        <v>0.13068998806813736</v>
      </c>
      <c r="D206" s="269">
        <f t="shared" si="48"/>
        <v>0.12722127982392051</v>
      </c>
      <c r="E206" s="269">
        <f t="shared" si="48"/>
        <v>0.12727600128580288</v>
      </c>
      <c r="F206" s="269">
        <f t="shared" si="48"/>
        <v>0.12839126247881927</v>
      </c>
      <c r="G206" s="269">
        <f t="shared" si="48"/>
        <v>0.13613579563498365</v>
      </c>
      <c r="H206" s="269">
        <f t="shared" si="48"/>
        <v>0.13235643691802138</v>
      </c>
      <c r="I206" s="269">
        <f t="shared" si="48"/>
        <v>0.13652768309124966</v>
      </c>
      <c r="J206" s="269">
        <f t="shared" si="48"/>
        <v>0.13124965511893943</v>
      </c>
      <c r="K206" s="269">
        <f t="shared" si="48"/>
        <v>0.12160028556777883</v>
      </c>
      <c r="L206" s="269">
        <f t="shared" si="48"/>
        <v>0.12830882934268095</v>
      </c>
      <c r="M206" s="269">
        <f t="shared" si="48"/>
        <v>0.12780174857111085</v>
      </c>
      <c r="N206" s="269">
        <f t="shared" si="48"/>
        <v>0.1131586597470961</v>
      </c>
      <c r="O206" s="269">
        <f t="shared" si="48"/>
        <v>0.13206200502054244</v>
      </c>
      <c r="P206" s="269">
        <f t="shared" si="48"/>
        <v>0.1394573977041077</v>
      </c>
      <c r="Q206" s="269">
        <f t="shared" si="48"/>
        <v>0.13570417910481591</v>
      </c>
      <c r="R206" s="269">
        <f t="shared" si="48"/>
        <v>0.13262450590462577</v>
      </c>
      <c r="S206" s="269">
        <f t="shared" si="48"/>
        <v>0.13548593777767776</v>
      </c>
      <c r="T206" s="269">
        <f t="shared" si="48"/>
        <v>0.13553374170339172</v>
      </c>
      <c r="U206" s="269">
        <f t="shared" si="48"/>
        <v>0.13466164682717099</v>
      </c>
      <c r="V206" s="269">
        <f t="shared" si="48"/>
        <v>0.13104516959145321</v>
      </c>
      <c r="W206" s="269">
        <f t="shared" si="48"/>
        <v>0.12862974301554531</v>
      </c>
      <c r="X206" s="269">
        <f t="shared" si="48"/>
        <v>0.1177968861241097</v>
      </c>
      <c r="Y206" s="269">
        <f t="shared" si="48"/>
        <v>0.11882969280637783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0.12226579624974829</v>
      </c>
      <c r="C207" s="318">
        <f t="shared" si="49"/>
        <v>0.12032624246389026</v>
      </c>
      <c r="D207" s="318">
        <f t="shared" si="49"/>
        <v>0.11408421674300065</v>
      </c>
      <c r="E207" s="318">
        <f t="shared" si="49"/>
        <v>0.1210216905564193</v>
      </c>
      <c r="F207" s="318">
        <f t="shared" si="49"/>
        <v>0.11429499781035921</v>
      </c>
      <c r="G207" s="318">
        <f t="shared" si="49"/>
        <v>0.12879780884468711</v>
      </c>
      <c r="H207" s="318">
        <f t="shared" si="49"/>
        <v>0.12314818527325991</v>
      </c>
      <c r="I207" s="318">
        <f t="shared" si="49"/>
        <v>0.12807179076662345</v>
      </c>
      <c r="J207" s="318">
        <f t="shared" si="49"/>
        <v>0.11878323544271326</v>
      </c>
      <c r="K207" s="318">
        <f t="shared" si="49"/>
        <v>0.10372129835291682</v>
      </c>
      <c r="L207" s="318">
        <f t="shared" si="49"/>
        <v>0.1107013551319966</v>
      </c>
      <c r="M207" s="318">
        <f t="shared" si="49"/>
        <v>0.12336148907316036</v>
      </c>
      <c r="N207" s="318">
        <f t="shared" si="49"/>
        <v>0.10237753506216778</v>
      </c>
      <c r="O207" s="318">
        <f t="shared" si="49"/>
        <v>0.12742677580117426</v>
      </c>
      <c r="P207" s="318">
        <f t="shared" si="49"/>
        <v>0.13473134372527115</v>
      </c>
      <c r="Q207" s="318">
        <f t="shared" si="49"/>
        <v>0.13104791187566175</v>
      </c>
      <c r="R207" s="318">
        <f t="shared" si="49"/>
        <v>0.12780004045374768</v>
      </c>
      <c r="S207" s="318">
        <f t="shared" si="49"/>
        <v>0.1316245550881569</v>
      </c>
      <c r="T207" s="318">
        <f t="shared" si="49"/>
        <v>0.1322336663216625</v>
      </c>
      <c r="U207" s="318">
        <f t="shared" si="49"/>
        <v>0.13106229022754703</v>
      </c>
      <c r="V207" s="318">
        <f t="shared" si="49"/>
        <v>0.12701114748512596</v>
      </c>
      <c r="W207" s="318">
        <f t="shared" si="49"/>
        <v>0.12420822067519187</v>
      </c>
      <c r="X207" s="318">
        <f t="shared" si="49"/>
        <v>0.11271760492567537</v>
      </c>
      <c r="Y207" s="318">
        <f t="shared" si="49"/>
        <v>0.11354628454902037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7.5510477923205086E-3</v>
      </c>
      <c r="C208" s="318">
        <f t="shared" si="50"/>
        <v>1.0363745604247101E-2</v>
      </c>
      <c r="D208" s="318">
        <f t="shared" si="50"/>
        <v>1.3137063080919855E-2</v>
      </c>
      <c r="E208" s="318">
        <f t="shared" si="50"/>
        <v>6.2543107293835847E-3</v>
      </c>
      <c r="F208" s="318">
        <f t="shared" si="50"/>
        <v>1.4096264668460069E-2</v>
      </c>
      <c r="G208" s="318">
        <f t="shared" si="50"/>
        <v>7.3379867902965369E-3</v>
      </c>
      <c r="H208" s="318">
        <f t="shared" si="50"/>
        <v>9.2082516447614601E-3</v>
      </c>
      <c r="I208" s="318">
        <f t="shared" si="50"/>
        <v>8.4558923246262057E-3</v>
      </c>
      <c r="J208" s="318">
        <f t="shared" si="50"/>
        <v>1.2466419676226179E-2</v>
      </c>
      <c r="K208" s="318">
        <f t="shared" si="50"/>
        <v>1.7878987214861995E-2</v>
      </c>
      <c r="L208" s="318">
        <f t="shared" si="50"/>
        <v>1.7607474210684374E-2</v>
      </c>
      <c r="M208" s="318">
        <f t="shared" si="50"/>
        <v>4.4402594979504988E-3</v>
      </c>
      <c r="N208" s="318">
        <f t="shared" si="50"/>
        <v>1.0781124684928327E-2</v>
      </c>
      <c r="O208" s="318">
        <f t="shared" si="50"/>
        <v>4.6352292193681498E-3</v>
      </c>
      <c r="P208" s="318">
        <f t="shared" si="50"/>
        <v>4.7260539788365362E-3</v>
      </c>
      <c r="Q208" s="318">
        <f t="shared" si="50"/>
        <v>4.6562672291541743E-3</v>
      </c>
      <c r="R208" s="318">
        <f t="shared" si="50"/>
        <v>4.8244654508780719E-3</v>
      </c>
      <c r="S208" s="318">
        <f t="shared" si="50"/>
        <v>3.8613826895208658E-3</v>
      </c>
      <c r="T208" s="318">
        <f t="shared" si="50"/>
        <v>3.3000753817292055E-3</v>
      </c>
      <c r="U208" s="318">
        <f t="shared" si="50"/>
        <v>3.5993565996239856E-3</v>
      </c>
      <c r="V208" s="318">
        <f t="shared" si="50"/>
        <v>4.0340221063272785E-3</v>
      </c>
      <c r="W208" s="318">
        <f t="shared" si="50"/>
        <v>4.4215223403534379E-3</v>
      </c>
      <c r="X208" s="318">
        <f t="shared" si="50"/>
        <v>5.0792811984343442E-3</v>
      </c>
      <c r="Y208" s="318">
        <f t="shared" si="50"/>
        <v>5.283408257357452E-3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0.16519008740035021</v>
      </c>
      <c r="C209" s="269">
        <f t="shared" si="51"/>
        <v>0.17221133068786659</v>
      </c>
      <c r="D209" s="269">
        <f t="shared" si="51"/>
        <v>0.1744899746913105</v>
      </c>
      <c r="E209" s="269">
        <f t="shared" si="51"/>
        <v>0.15996733277628081</v>
      </c>
      <c r="F209" s="269">
        <f t="shared" si="51"/>
        <v>0.17606446174777246</v>
      </c>
      <c r="G209" s="269">
        <f t="shared" si="51"/>
        <v>0.16747959239138077</v>
      </c>
      <c r="H209" s="269">
        <f t="shared" si="51"/>
        <v>0.16895352188263524</v>
      </c>
      <c r="I209" s="269">
        <f t="shared" si="51"/>
        <v>0.16870498901742464</v>
      </c>
      <c r="J209" s="269">
        <f t="shared" si="51"/>
        <v>0.17141195081060892</v>
      </c>
      <c r="K209" s="269">
        <f t="shared" si="51"/>
        <v>0.17465467948952448</v>
      </c>
      <c r="L209" s="269">
        <f t="shared" si="51"/>
        <v>0.18055903700566667</v>
      </c>
      <c r="M209" s="269">
        <f t="shared" si="51"/>
        <v>0.15130772583967023</v>
      </c>
      <c r="N209" s="269">
        <f t="shared" si="51"/>
        <v>0.15790587317433269</v>
      </c>
      <c r="O209" s="269">
        <f t="shared" si="51"/>
        <v>0.15509825163405436</v>
      </c>
      <c r="P209" s="269">
        <f t="shared" si="51"/>
        <v>0.15946337898251081</v>
      </c>
      <c r="Q209" s="269">
        <f t="shared" si="51"/>
        <v>0.1564876436217327</v>
      </c>
      <c r="R209" s="269">
        <f t="shared" si="51"/>
        <v>0.15520832574769236</v>
      </c>
      <c r="S209" s="269">
        <f t="shared" si="51"/>
        <v>0.15377588267777559</v>
      </c>
      <c r="T209" s="269">
        <f t="shared" si="51"/>
        <v>0.1507976076641942</v>
      </c>
      <c r="U209" s="269">
        <f t="shared" si="51"/>
        <v>0.15113672933979597</v>
      </c>
      <c r="V209" s="269">
        <f t="shared" si="51"/>
        <v>0.1500672527605898</v>
      </c>
      <c r="W209" s="269">
        <f t="shared" si="51"/>
        <v>0.14952580759422454</v>
      </c>
      <c r="X209" s="269">
        <f t="shared" si="51"/>
        <v>0.14017378300214789</v>
      </c>
      <c r="Y209" s="269">
        <f t="shared" si="51"/>
        <v>0.14134936487033872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6.2370427144494194E-2</v>
      </c>
      <c r="C210" s="318">
        <f t="shared" si="52"/>
        <v>5.701301844052007E-2</v>
      </c>
      <c r="D210" s="318">
        <f t="shared" si="52"/>
        <v>5.0621422931144806E-2</v>
      </c>
      <c r="E210" s="318">
        <f t="shared" si="52"/>
        <v>6.4639211070848038E-2</v>
      </c>
      <c r="F210" s="318">
        <f t="shared" si="52"/>
        <v>5.0057840622654219E-2</v>
      </c>
      <c r="G210" s="318">
        <f t="shared" si="52"/>
        <v>6.7557028807606431E-2</v>
      </c>
      <c r="H210" s="318">
        <f t="shared" si="52"/>
        <v>5.9598376535398942E-2</v>
      </c>
      <c r="I210" s="318">
        <f t="shared" si="52"/>
        <v>6.4072070938871323E-2</v>
      </c>
      <c r="J210" s="318">
        <f t="shared" si="52"/>
        <v>5.3687040579769675E-2</v>
      </c>
      <c r="K210" s="318">
        <f t="shared" si="52"/>
        <v>4.0972770298271365E-2</v>
      </c>
      <c r="L210" s="318">
        <f t="shared" si="52"/>
        <v>4.5700512277958856E-2</v>
      </c>
      <c r="M210" s="318">
        <f t="shared" si="52"/>
        <v>5.9157017103986256E-2</v>
      </c>
      <c r="N210" s="318">
        <f t="shared" si="52"/>
        <v>3.3024377273733946E-2</v>
      </c>
      <c r="O210" s="318">
        <f t="shared" si="52"/>
        <v>6.4932242198181306E-2</v>
      </c>
      <c r="P210" s="318">
        <f t="shared" si="52"/>
        <v>6.4283107319121138E-2</v>
      </c>
      <c r="Q210" s="318">
        <f t="shared" si="52"/>
        <v>6.3033668928484027E-2</v>
      </c>
      <c r="R210" s="318">
        <f t="shared" si="52"/>
        <v>6.3443522899623211E-2</v>
      </c>
      <c r="S210" s="318">
        <f t="shared" si="52"/>
        <v>6.74162197767504E-2</v>
      </c>
      <c r="T210" s="318">
        <f t="shared" si="52"/>
        <v>6.9071708613301627E-2</v>
      </c>
      <c r="U210" s="318">
        <f t="shared" si="52"/>
        <v>6.7950269222318505E-2</v>
      </c>
      <c r="V210" s="318">
        <f t="shared" si="52"/>
        <v>6.2953280731830291E-2</v>
      </c>
      <c r="W210" s="318">
        <f t="shared" si="52"/>
        <v>5.8690474291171232E-2</v>
      </c>
      <c r="X210" s="318">
        <f t="shared" si="52"/>
        <v>5.2023824338188016E-2</v>
      </c>
      <c r="Y210" s="318">
        <f t="shared" si="52"/>
        <v>5.4216416101113343E-2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4.5990497919833499E-2</v>
      </c>
      <c r="C211" s="318">
        <f t="shared" si="53"/>
        <v>4.3731393727788136E-2</v>
      </c>
      <c r="D211" s="318">
        <f t="shared" si="53"/>
        <v>4.3356493521859822E-2</v>
      </c>
      <c r="E211" s="318">
        <f t="shared" si="53"/>
        <v>4.7821381843574429E-2</v>
      </c>
      <c r="F211" s="318">
        <f t="shared" si="53"/>
        <v>4.2814991592669514E-2</v>
      </c>
      <c r="G211" s="318">
        <f t="shared" si="53"/>
        <v>4.4853513702868893E-2</v>
      </c>
      <c r="H211" s="318">
        <f t="shared" si="53"/>
        <v>4.4738908069920993E-2</v>
      </c>
      <c r="I211" s="318">
        <f t="shared" si="53"/>
        <v>4.4581394635177622E-2</v>
      </c>
      <c r="J211" s="318">
        <f t="shared" si="53"/>
        <v>4.4160057433978099E-2</v>
      </c>
      <c r="K211" s="318">
        <f t="shared" si="53"/>
        <v>4.4096575003479993E-2</v>
      </c>
      <c r="L211" s="318">
        <f t="shared" si="53"/>
        <v>4.1594393567111108E-2</v>
      </c>
      <c r="M211" s="318">
        <f t="shared" si="53"/>
        <v>5.0799303484467193E-2</v>
      </c>
      <c r="N211" s="318">
        <f t="shared" si="53"/>
        <v>5.0118557739752413E-2</v>
      </c>
      <c r="O211" s="318">
        <f t="shared" si="53"/>
        <v>4.9365036794424305E-2</v>
      </c>
      <c r="P211" s="318">
        <f t="shared" si="53"/>
        <v>4.7435067420289544E-2</v>
      </c>
      <c r="Q211" s="318">
        <f t="shared" si="53"/>
        <v>4.8009411127512155E-2</v>
      </c>
      <c r="R211" s="318">
        <f t="shared" si="53"/>
        <v>4.8387421600691705E-2</v>
      </c>
      <c r="S211" s="318">
        <f t="shared" si="53"/>
        <v>4.9592868412733089E-2</v>
      </c>
      <c r="T211" s="318">
        <f t="shared" si="53"/>
        <v>5.0048410121955003E-2</v>
      </c>
      <c r="U211" s="318">
        <f t="shared" si="53"/>
        <v>4.9602283043925124E-2</v>
      </c>
      <c r="V211" s="318">
        <f t="shared" si="53"/>
        <v>5.019742065110238E-2</v>
      </c>
      <c r="W211" s="318">
        <f t="shared" si="53"/>
        <v>5.026725314243248E-2</v>
      </c>
      <c r="X211" s="318">
        <f t="shared" si="53"/>
        <v>4.6139327192002005E-2</v>
      </c>
      <c r="Y211" s="318">
        <f t="shared" si="53"/>
        <v>4.5013340676946963E-2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5.6829162336022511E-2</v>
      </c>
      <c r="C212" s="318">
        <f t="shared" si="54"/>
        <v>7.1466918519558401E-2</v>
      </c>
      <c r="D212" s="318">
        <f t="shared" si="54"/>
        <v>8.05120582383059E-2</v>
      </c>
      <c r="E212" s="318">
        <f t="shared" si="54"/>
        <v>4.7506739861858341E-2</v>
      </c>
      <c r="F212" s="318">
        <f t="shared" si="54"/>
        <v>8.3191629532448727E-2</v>
      </c>
      <c r="G212" s="318">
        <f t="shared" si="54"/>
        <v>5.5069049880905434E-2</v>
      </c>
      <c r="H212" s="318">
        <f t="shared" si="54"/>
        <v>6.4616237277315303E-2</v>
      </c>
      <c r="I212" s="318">
        <f t="shared" si="54"/>
        <v>6.00515234433757E-2</v>
      </c>
      <c r="J212" s="318">
        <f t="shared" si="54"/>
        <v>7.3564852796861147E-2</v>
      </c>
      <c r="K212" s="318">
        <f t="shared" si="54"/>
        <v>8.9585334187773133E-2</v>
      </c>
      <c r="L212" s="318">
        <f t="shared" si="54"/>
        <v>9.3264131160596717E-2</v>
      </c>
      <c r="M212" s="318">
        <f t="shared" si="54"/>
        <v>4.1351405251216798E-2</v>
      </c>
      <c r="N212" s="318">
        <f t="shared" si="54"/>
        <v>7.4762938160846337E-2</v>
      </c>
      <c r="O212" s="318">
        <f t="shared" si="54"/>
        <v>4.080097264144876E-2</v>
      </c>
      <c r="P212" s="318">
        <f t="shared" si="54"/>
        <v>4.7745204243100137E-2</v>
      </c>
      <c r="Q212" s="318">
        <f t="shared" si="54"/>
        <v>4.5444563565736514E-2</v>
      </c>
      <c r="R212" s="318">
        <f t="shared" si="54"/>
        <v>4.3377381247377444E-2</v>
      </c>
      <c r="S212" s="318">
        <f t="shared" si="54"/>
        <v>3.6766794488292086E-2</v>
      </c>
      <c r="T212" s="318">
        <f t="shared" si="54"/>
        <v>3.1677488928937583E-2</v>
      </c>
      <c r="U212" s="318">
        <f t="shared" si="54"/>
        <v>3.3584177073552351E-2</v>
      </c>
      <c r="V212" s="318">
        <f t="shared" si="54"/>
        <v>3.691655137765712E-2</v>
      </c>
      <c r="W212" s="318">
        <f t="shared" si="54"/>
        <v>4.0568080160620822E-2</v>
      </c>
      <c r="X212" s="318">
        <f t="shared" si="54"/>
        <v>4.2010631471957875E-2</v>
      </c>
      <c r="Y212" s="318">
        <f t="shared" si="54"/>
        <v>4.2119608092278389E-2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5.0025454318168371E-2</v>
      </c>
      <c r="C213" s="319">
        <f t="shared" si="55"/>
        <v>5.5984766667933554E-2</v>
      </c>
      <c r="D213" s="319">
        <f t="shared" si="55"/>
        <v>5.8044520197051058E-2</v>
      </c>
      <c r="E213" s="319">
        <f t="shared" si="55"/>
        <v>4.5763023757846799E-2</v>
      </c>
      <c r="F213" s="319">
        <f t="shared" si="55"/>
        <v>5.9113569170946248E-2</v>
      </c>
      <c r="G213" s="319">
        <f t="shared" si="55"/>
        <v>5.1004543593358063E-2</v>
      </c>
      <c r="H213" s="319">
        <f t="shared" si="55"/>
        <v>5.2556775790804568E-2</v>
      </c>
      <c r="I213" s="319">
        <f t="shared" si="55"/>
        <v>5.1513765041129256E-2</v>
      </c>
      <c r="J213" s="319">
        <f t="shared" si="55"/>
        <v>5.4445917227034006E-2</v>
      </c>
      <c r="K213" s="319">
        <f t="shared" si="55"/>
        <v>5.7347402935651444E-2</v>
      </c>
      <c r="L213" s="319">
        <f t="shared" si="55"/>
        <v>6.2221116413145303E-2</v>
      </c>
      <c r="M213" s="319">
        <f t="shared" si="55"/>
        <v>3.7351614651695814E-2</v>
      </c>
      <c r="N213" s="319">
        <f t="shared" si="55"/>
        <v>4.3814921278183386E-2</v>
      </c>
      <c r="O213" s="319">
        <f t="shared" si="55"/>
        <v>3.9680321927469828E-2</v>
      </c>
      <c r="P213" s="319">
        <f t="shared" si="55"/>
        <v>4.2850003019722832E-2</v>
      </c>
      <c r="Q213" s="319">
        <f t="shared" si="55"/>
        <v>4.3567807622776351E-2</v>
      </c>
      <c r="R213" s="319">
        <f t="shared" si="55"/>
        <v>4.3846375104805303E-2</v>
      </c>
      <c r="S213" s="319">
        <f t="shared" si="55"/>
        <v>3.7685903056184106E-2</v>
      </c>
      <c r="T213" s="319">
        <f t="shared" si="55"/>
        <v>3.7372763953037957E-2</v>
      </c>
      <c r="U213" s="319">
        <f t="shared" si="55"/>
        <v>3.9559466411862206E-2</v>
      </c>
      <c r="V213" s="319">
        <f t="shared" si="55"/>
        <v>3.8939037575775166E-2</v>
      </c>
      <c r="W213" s="319">
        <f t="shared" si="55"/>
        <v>4.0047168700190219E-2</v>
      </c>
      <c r="X213" s="319">
        <f t="shared" si="55"/>
        <v>6.7187696048681952E-2</v>
      </c>
      <c r="Y213" s="319">
        <f t="shared" si="55"/>
        <v>6.9465856329285966E-2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0.38852889523885181</v>
      </c>
      <c r="C217" s="322">
        <f>IF(C$5=0,0,(C$5-C$16)/(CHI_fec!C$5-CHI_fec!C$16))</f>
        <v>0.38497169616838567</v>
      </c>
      <c r="D217" s="322">
        <f>IF(D$5=0,0,(D$5-D$16)/(CHI_fec!D$5-CHI_fec!D$16))</f>
        <v>0.38642044211070825</v>
      </c>
      <c r="E217" s="322">
        <f>IF(E$5=0,0,(E$5-E$16)/(CHI_fec!E$5-CHI_fec!E$16))</f>
        <v>0.39344828488151101</v>
      </c>
      <c r="F217" s="322">
        <f>IF(F$5=0,0,(F$5-F$16)/(CHI_fec!F$5-CHI_fec!F$16))</f>
        <v>0.38837888489744815</v>
      </c>
      <c r="G217" s="322">
        <f>IF(G$5=0,0,(G$5-G$16)/(CHI_fec!G$5-CHI_fec!G$16))</f>
        <v>0.39520716276946716</v>
      </c>
      <c r="H217" s="322">
        <f>IF(H$5=0,0,(H$5-H$16)/(CHI_fec!H$5-CHI_fec!H$16))</f>
        <v>0.39979394107138594</v>
      </c>
      <c r="I217" s="322">
        <f>IF(I$5=0,0,(I$5-I$16)/(CHI_fec!I$5-CHI_fec!I$16))</f>
        <v>0.40439389582477409</v>
      </c>
      <c r="J217" s="322">
        <f>IF(J$5=0,0,(J$5-J$16)/(CHI_fec!J$5-CHI_fec!J$16))</f>
        <v>0.40604861355526856</v>
      </c>
      <c r="K217" s="322">
        <f>IF(K$5=0,0,(K$5-K$16)/(CHI_fec!K$5-CHI_fec!K$16))</f>
        <v>0.40848955502036055</v>
      </c>
      <c r="L217" s="322">
        <f>IF(L$5=0,0,(L$5-L$16)/(CHI_fec!L$5-CHI_fec!L$16))</f>
        <v>0.40180729043473912</v>
      </c>
      <c r="M217" s="322">
        <f>IF(M$5=0,0,(M$5-M$16)/(CHI_fec!M$5-CHI_fec!M$16))</f>
        <v>0.40970994080930645</v>
      </c>
      <c r="N217" s="322">
        <f>IF(N$5=0,0,(N$5-N$16)/(CHI_fec!N$5-CHI_fec!N$16))</f>
        <v>0.41592171730523309</v>
      </c>
      <c r="O217" s="322">
        <f>IF(O$5=0,0,(O$5-O$16)/(CHI_fec!O$5-CHI_fec!O$16))</f>
        <v>0.4127401218666108</v>
      </c>
      <c r="P217" s="322">
        <f>IF(P$5=0,0,(P$5-P$16)/(CHI_fec!P$5-CHI_fec!P$16))</f>
        <v>0.41042427989282326</v>
      </c>
      <c r="Q217" s="322">
        <f>IF(Q$5=0,0,(Q$5-Q$16)/(CHI_fec!Q$5-CHI_fec!Q$16))</f>
        <v>0.42699153631086778</v>
      </c>
      <c r="R217" s="322">
        <f>IF(R$5=0,0,(R$5-R$16)/(CHI_fec!R$5-CHI_fec!R$16))</f>
        <v>0.43502589065112657</v>
      </c>
      <c r="S217" s="322">
        <f>IF(S$5=0,0,(S$5-S$16)/(CHI_fec!S$5-CHI_fec!S$16))</f>
        <v>0.44234909961849944</v>
      </c>
      <c r="T217" s="322">
        <f>IF(T$5=0,0,(T$5-T$16)/(CHI_fec!T$5-CHI_fec!T$16))</f>
        <v>0.44377316474713197</v>
      </c>
      <c r="U217" s="322">
        <f>IF(U$5=0,0,(U$5-U$16)/(CHI_fec!U$5-CHI_fec!U$16))</f>
        <v>0.44620349181786961</v>
      </c>
      <c r="V217" s="322">
        <f>IF(V$5=0,0,(V$5-V$16)/(CHI_fec!V$5-CHI_fec!V$16))</f>
        <v>0.4455984889403688</v>
      </c>
      <c r="W217" s="322">
        <f>IF(W$5=0,0,(W$5-W$16)/(CHI_fec!W$5-CHI_fec!W$16))</f>
        <v>0.46515890877642546</v>
      </c>
      <c r="X217" s="322">
        <f>IF(X$5=0,0,(X$5-X$16)/(CHI_fec!X$5-CHI_fec!X$16))</f>
        <v>0.46731485176912146</v>
      </c>
      <c r="Y217" s="322">
        <f>IF(Y$5=0,0,(Y$5-Y$16)/(CHI_fec!Y$5-CHI_fec!Y$16))</f>
        <v>0.46477916288474075</v>
      </c>
      <c r="DA217" s="95"/>
    </row>
    <row r="218" spans="1:105" ht="12" customHeight="1" x14ac:dyDescent="0.25">
      <c r="A218" s="55" t="s">
        <v>91</v>
      </c>
      <c r="B218" s="305">
        <f>IF(B$6=0,0,B$6/CHI_fec!B$6)</f>
        <v>0.30880658838414182</v>
      </c>
      <c r="C218" s="305">
        <f>IF(C$6=0,0,C$6/CHI_fec!C$6)</f>
        <v>0.30880658838414188</v>
      </c>
      <c r="D218" s="305">
        <f>IF(D$6=0,0,D$6/CHI_fec!D$6)</f>
        <v>0.30880658838414177</v>
      </c>
      <c r="E218" s="305">
        <f>IF(E$6=0,0,E$6/CHI_fec!E$6)</f>
        <v>0.30880658838414182</v>
      </c>
      <c r="F218" s="305">
        <f>IF(F$6=0,0,F$6/CHI_fec!F$6)</f>
        <v>0.30880658838414193</v>
      </c>
      <c r="G218" s="305">
        <f>IF(G$6=0,0,G$6/CHI_fec!G$6)</f>
        <v>0.31303684432358714</v>
      </c>
      <c r="H218" s="305">
        <f>IF(H$6=0,0,H$6/CHI_fec!H$6)</f>
        <v>0.31504976060947731</v>
      </c>
      <c r="I218" s="305">
        <f>IF(I$6=0,0,I$6/CHI_fec!I$6)</f>
        <v>0.31731436116095835</v>
      </c>
      <c r="J218" s="305">
        <f>IF(J$6=0,0,J$6/CHI_fec!J$6)</f>
        <v>0.31731436116095835</v>
      </c>
      <c r="K218" s="305">
        <f>IF(K$6=0,0,K$6/CHI_fec!K$6)</f>
        <v>0.31731436116095835</v>
      </c>
      <c r="L218" s="305">
        <f>IF(L$6=0,0,L$6/CHI_fec!L$6)</f>
        <v>0.31731436116095846</v>
      </c>
      <c r="M218" s="305">
        <f>IF(M$6=0,0,M$6/CHI_fec!M$6)</f>
        <v>0.33262618891118195</v>
      </c>
      <c r="N218" s="305">
        <f>IF(N$6=0,0,N$6/CHI_fec!N$6)</f>
        <v>0.33262618891118179</v>
      </c>
      <c r="O218" s="305">
        <f>IF(O$6=0,0,O$6/CHI_fec!O$6)</f>
        <v>0.33262618891118184</v>
      </c>
      <c r="P218" s="305">
        <f>IF(P$6=0,0,P$6/CHI_fec!P$6)</f>
        <v>0.33262618891118179</v>
      </c>
      <c r="Q218" s="305">
        <f>IF(Q$6=0,0,Q$6/CHI_fec!Q$6)</f>
        <v>0.3466955135633068</v>
      </c>
      <c r="R218" s="305">
        <f>IF(R$6=0,0,R$6/CHI_fec!R$6)</f>
        <v>0.35124956992807516</v>
      </c>
      <c r="S218" s="305">
        <f>IF(S$6=0,0,S$6/CHI_fec!S$6)</f>
        <v>0.3555258929346895</v>
      </c>
      <c r="T218" s="305">
        <f>IF(T$6=0,0,T$6/CHI_fec!T$6)</f>
        <v>0.35552589293468961</v>
      </c>
      <c r="U218" s="305">
        <f>IF(U$6=0,0,U$6/CHI_fec!U$6)</f>
        <v>0.3555258929346895</v>
      </c>
      <c r="V218" s="305">
        <f>IF(V$6=0,0,V$6/CHI_fec!V$6)</f>
        <v>0.35552589293468939</v>
      </c>
      <c r="W218" s="305">
        <f>IF(W$6=0,0,W$6/CHI_fec!W$6)</f>
        <v>0.37108803333440576</v>
      </c>
      <c r="X218" s="305">
        <f>IF(X$6=0,0,X$6/CHI_fec!X$6)</f>
        <v>0.37108803333440593</v>
      </c>
      <c r="Y218" s="305">
        <f>IF(Y$6=0,0,Y$6/CHI_fec!Y$6)</f>
        <v>0.37108803333440604</v>
      </c>
      <c r="DA218" s="76"/>
    </row>
    <row r="219" spans="1:105" ht="12" customHeight="1" x14ac:dyDescent="0.25">
      <c r="A219" s="173" t="s">
        <v>92</v>
      </c>
      <c r="B219" s="306">
        <f>IF(B$7=0,0,B$7/CHI_fec!B$7)</f>
        <v>8.0913176219434238E-2</v>
      </c>
      <c r="C219" s="306">
        <f>IF(C$7=0,0,C$7/CHI_fec!C$7)</f>
        <v>8.091317621943421E-2</v>
      </c>
      <c r="D219" s="306">
        <f>IF(D$7=0,0,D$7/CHI_fec!D$7)</f>
        <v>8.0913176219434238E-2</v>
      </c>
      <c r="E219" s="306">
        <f>IF(E$7=0,0,E$7/CHI_fec!E$7)</f>
        <v>8.0913176219434252E-2</v>
      </c>
      <c r="F219" s="306">
        <f>IF(F$7=0,0,F$7/CHI_fec!F$7)</f>
        <v>8.0913176219434266E-2</v>
      </c>
      <c r="G219" s="306">
        <f>IF(G$7=0,0,G$7/CHI_fec!G$7)</f>
        <v>8.2021583413959029E-2</v>
      </c>
      <c r="H219" s="306">
        <f>IF(H$7=0,0,H$7/CHI_fec!H$7)</f>
        <v>8.2549005613748991E-2</v>
      </c>
      <c r="I219" s="306">
        <f>IF(I$7=0,0,I$7/CHI_fec!I$7)</f>
        <v>8.3142373859055624E-2</v>
      </c>
      <c r="J219" s="306">
        <f>IF(J$7=0,0,J$7/CHI_fec!J$7)</f>
        <v>8.3142373859055638E-2</v>
      </c>
      <c r="K219" s="306">
        <f>IF(K$7=0,0,K$7/CHI_fec!K$7)</f>
        <v>8.3142373859055638E-2</v>
      </c>
      <c r="L219" s="306">
        <f>IF(L$7=0,0,L$7/CHI_fec!L$7)</f>
        <v>8.3142373859055624E-2</v>
      </c>
      <c r="M219" s="306">
        <f>IF(M$7=0,0,M$7/CHI_fec!M$7)</f>
        <v>8.7154362798405202E-2</v>
      </c>
      <c r="N219" s="306">
        <f>IF(N$7=0,0,N$7/CHI_fec!N$7)</f>
        <v>8.7154362798405161E-2</v>
      </c>
      <c r="O219" s="306">
        <f>IF(O$7=0,0,O$7/CHI_fec!O$7)</f>
        <v>8.7154362798405216E-2</v>
      </c>
      <c r="P219" s="306">
        <f>IF(P$7=0,0,P$7/CHI_fec!P$7)</f>
        <v>8.7154362798405174E-2</v>
      </c>
      <c r="Q219" s="306">
        <f>IF(Q$7=0,0,Q$7/CHI_fec!Q$7)</f>
        <v>9.0840792387950467E-2</v>
      </c>
      <c r="R219" s="306">
        <f>IF(R$7=0,0,R$7/CHI_fec!R$7)</f>
        <v>9.2034041428017396E-2</v>
      </c>
      <c r="S219" s="306">
        <f>IF(S$7=0,0,S$7/CHI_fec!S$7)</f>
        <v>9.3154519066839622E-2</v>
      </c>
      <c r="T219" s="306">
        <f>IF(T$7=0,0,T$7/CHI_fec!T$7)</f>
        <v>9.3154519066839622E-2</v>
      </c>
      <c r="U219" s="306">
        <f>IF(U$7=0,0,U$7/CHI_fec!U$7)</f>
        <v>9.3154519066839664E-2</v>
      </c>
      <c r="V219" s="306">
        <f>IF(V$7=0,0,V$7/CHI_fec!V$7)</f>
        <v>9.3154519066839636E-2</v>
      </c>
      <c r="W219" s="306">
        <f>IF(W$7=0,0,W$7/CHI_fec!W$7)</f>
        <v>9.7232094662304189E-2</v>
      </c>
      <c r="X219" s="306">
        <f>IF(X$7=0,0,X$7/CHI_fec!X$7)</f>
        <v>9.7232094662304161E-2</v>
      </c>
      <c r="Y219" s="306">
        <f>IF(Y$7=0,0,Y$7/CHI_fec!Y$7)</f>
        <v>9.7232094662304175E-2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0.43855893550762659</v>
      </c>
      <c r="C220" s="306">
        <f>IF(C$8=0,0,C$8/CHI_fec!C$8)</f>
        <v>0.43855893550762648</v>
      </c>
      <c r="D220" s="306">
        <f>IF(D$8=0,0,D$8/CHI_fec!D$8)</f>
        <v>0.43855893550762659</v>
      </c>
      <c r="E220" s="306">
        <f>IF(E$8=0,0,E$8/CHI_fec!E$8)</f>
        <v>0.43855893550762642</v>
      </c>
      <c r="F220" s="306">
        <f>IF(F$8=0,0,F$8/CHI_fec!F$8)</f>
        <v>0.43855893550762642</v>
      </c>
      <c r="G220" s="306">
        <f>IF(G$8=0,0,G$8/CHI_fec!G$8)</f>
        <v>0.44456663291925064</v>
      </c>
      <c r="H220" s="306">
        <f>IF(H$8=0,0,H$8/CHI_fec!H$8)</f>
        <v>0.44742532329961227</v>
      </c>
      <c r="I220" s="306">
        <f>IF(I$8=0,0,I$8/CHI_fec!I$8)</f>
        <v>0.45064144900601077</v>
      </c>
      <c r="J220" s="306">
        <f>IF(J$8=0,0,J$8/CHI_fec!J$8)</f>
        <v>0.45064144900601089</v>
      </c>
      <c r="K220" s="306">
        <f>IF(K$8=0,0,K$8/CHI_fec!K$8)</f>
        <v>0.45064144900601077</v>
      </c>
      <c r="L220" s="306">
        <f>IF(L$8=0,0,L$8/CHI_fec!L$8)</f>
        <v>0.45064144900601089</v>
      </c>
      <c r="M220" s="306">
        <f>IF(M$8=0,0,M$8/CHI_fec!M$8)</f>
        <v>0.47238690111553938</v>
      </c>
      <c r="N220" s="306">
        <f>IF(N$8=0,0,N$8/CHI_fec!N$8)</f>
        <v>0.47238690111553899</v>
      </c>
      <c r="O220" s="306">
        <f>IF(O$8=0,0,O$8/CHI_fec!O$8)</f>
        <v>0.47238690111553916</v>
      </c>
      <c r="P220" s="306">
        <f>IF(P$8=0,0,P$8/CHI_fec!P$8)</f>
        <v>0.47238690111553927</v>
      </c>
      <c r="Q220" s="306">
        <f>IF(Q$8=0,0,Q$8/CHI_fec!Q$8)</f>
        <v>0.49236778324319519</v>
      </c>
      <c r="R220" s="306">
        <f>IF(R$8=0,0,R$8/CHI_fec!R$8)</f>
        <v>0.49883533344031095</v>
      </c>
      <c r="S220" s="306">
        <f>IF(S$8=0,0,S$8/CHI_fec!S$8)</f>
        <v>0.50490845408025853</v>
      </c>
      <c r="T220" s="306">
        <f>IF(T$8=0,0,T$8/CHI_fec!T$8)</f>
        <v>0.50490845408025864</v>
      </c>
      <c r="U220" s="306">
        <f>IF(U$8=0,0,U$8/CHI_fec!U$8)</f>
        <v>0.50490845408025853</v>
      </c>
      <c r="V220" s="306">
        <f>IF(V$8=0,0,V$8/CHI_fec!V$8)</f>
        <v>0.50490845408025875</v>
      </c>
      <c r="W220" s="306">
        <f>IF(W$8=0,0,W$8/CHI_fec!W$8)</f>
        <v>0.52700939358298071</v>
      </c>
      <c r="X220" s="306">
        <f>IF(X$8=0,0,X$8/CHI_fec!X$8)</f>
        <v>0.5270093935829806</v>
      </c>
      <c r="Y220" s="306">
        <f>IF(Y$8=0,0,Y$8/CHI_fec!Y$8)</f>
        <v>0.52700939358298071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0.3113120519480731</v>
      </c>
      <c r="C221" s="306">
        <f>IF(C$9=0,0,C$9/CHI_fec!C$9)</f>
        <v>0.31131205194807304</v>
      </c>
      <c r="D221" s="306">
        <f>IF(D$9=0,0,D$9/CHI_fec!D$9)</f>
        <v>0.31131205194807299</v>
      </c>
      <c r="E221" s="306">
        <f>IF(E$9=0,0,E$9/CHI_fec!E$9)</f>
        <v>0.31131205194807299</v>
      </c>
      <c r="F221" s="306">
        <f>IF(F$9=0,0,F$9/CHI_fec!F$9)</f>
        <v>0.31131205194807304</v>
      </c>
      <c r="G221" s="306">
        <f>IF(G$9=0,0,G$9/CHI_fec!G$9)</f>
        <v>0.31557662953906684</v>
      </c>
      <c r="H221" s="306">
        <f>IF(H$9=0,0,H$9/CHI_fec!H$9)</f>
        <v>0.31760587736904078</v>
      </c>
      <c r="I221" s="306">
        <f>IF(I$9=0,0,I$9/CHI_fec!I$9)</f>
        <v>0.31988885147336044</v>
      </c>
      <c r="J221" s="306">
        <f>IF(J$9=0,0,J$9/CHI_fec!J$9)</f>
        <v>0.31988885147336044</v>
      </c>
      <c r="K221" s="306">
        <f>IF(K$9=0,0,K$9/CHI_fec!K$9)</f>
        <v>0.31988885147336038</v>
      </c>
      <c r="L221" s="306">
        <f>IF(L$9=0,0,L$9/CHI_fec!L$9)</f>
        <v>0.31988885147336044</v>
      </c>
      <c r="M221" s="306">
        <f>IF(M$9=0,0,M$9/CHI_fec!M$9)</f>
        <v>0.33532490981958946</v>
      </c>
      <c r="N221" s="306">
        <f>IF(N$9=0,0,N$9/CHI_fec!N$9)</f>
        <v>0.33532490981958935</v>
      </c>
      <c r="O221" s="306">
        <f>IF(O$9=0,0,O$9/CHI_fec!O$9)</f>
        <v>0.33532490981958946</v>
      </c>
      <c r="P221" s="306">
        <f>IF(P$9=0,0,P$9/CHI_fec!P$9)</f>
        <v>0.33532490981958935</v>
      </c>
      <c r="Q221" s="306">
        <f>IF(Q$9=0,0,Q$9/CHI_fec!Q$9)</f>
        <v>0.3495083841745088</v>
      </c>
      <c r="R221" s="306">
        <f>IF(R$9=0,0,R$9/CHI_fec!R$9)</f>
        <v>0.3540993893050069</v>
      </c>
      <c r="S221" s="306">
        <f>IF(S$9=0,0,S$9/CHI_fec!S$9)</f>
        <v>0.35841040772254734</v>
      </c>
      <c r="T221" s="306">
        <f>IF(T$9=0,0,T$9/CHI_fec!T$9)</f>
        <v>0.35841040772254723</v>
      </c>
      <c r="U221" s="306">
        <f>IF(U$9=0,0,U$9/CHI_fec!U$9)</f>
        <v>0.35841040772254729</v>
      </c>
      <c r="V221" s="306">
        <f>IF(V$9=0,0,V$9/CHI_fec!V$9)</f>
        <v>0.3584104077225474</v>
      </c>
      <c r="W221" s="306">
        <f>IF(W$9=0,0,W$9/CHI_fec!W$9)</f>
        <v>0.37409880959858899</v>
      </c>
      <c r="X221" s="306">
        <f>IF(X$9=0,0,X$9/CHI_fec!X$9)</f>
        <v>0.37409880959858877</v>
      </c>
      <c r="Y221" s="306">
        <f>IF(Y$9=0,0,Y$9/CHI_fec!Y$9)</f>
        <v>0.37409880959858888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0.47790437863089275</v>
      </c>
      <c r="C222" s="307">
        <f>IF(C$10=0,0,C$10/CHI_fec!C$10)</f>
        <v>0.48617432190071636</v>
      </c>
      <c r="D222" s="307">
        <f>IF(D$10=0,0,D$10/CHI_fec!D$10)</f>
        <v>0.492566678952225</v>
      </c>
      <c r="E222" s="307">
        <f>IF(E$10=0,0,E$10/CHI_fec!E$10)</f>
        <v>0.4726924500123289</v>
      </c>
      <c r="F222" s="307">
        <f>IF(F$10=0,0,F$10/CHI_fec!F$10)</f>
        <v>0.49375088618660201</v>
      </c>
      <c r="G222" s="307">
        <f>IF(G$10=0,0,G$10/CHI_fec!G$10)</f>
        <v>0.48166897822790311</v>
      </c>
      <c r="H222" s="307">
        <f>IF(H$10=0,0,H$10/CHI_fec!H$10)</f>
        <v>0.49210212597601671</v>
      </c>
      <c r="I222" s="307">
        <f>IF(I$10=0,0,I$10/CHI_fec!I$10)</f>
        <v>0.49180010620155762</v>
      </c>
      <c r="J222" s="307">
        <f>IF(J$10=0,0,J$10/CHI_fec!J$10)</f>
        <v>0.50201440526865182</v>
      </c>
      <c r="K222" s="307">
        <f>IF(K$10=0,0,K$10/CHI_fec!K$10)</f>
        <v>0.51487320861066144</v>
      </c>
      <c r="L222" s="307">
        <f>IF(L$10=0,0,L$10/CHI_fec!L$10)</f>
        <v>0.51300360772536147</v>
      </c>
      <c r="M222" s="307">
        <f>IF(M$10=0,0,M$10/CHI_fec!M$10)</f>
        <v>0.50180315290011057</v>
      </c>
      <c r="N222" s="307">
        <f>IF(N$10=0,0,N$10/CHI_fec!N$10)</f>
        <v>0.5382818812826915</v>
      </c>
      <c r="O222" s="307">
        <f>IF(O$10=0,0,O$10/CHI_fec!O$10)</f>
        <v>0.50377078747743742</v>
      </c>
      <c r="P222" s="307">
        <f>IF(P$10=0,0,P$10/CHI_fec!P$10)</f>
        <v>0.50914223157559368</v>
      </c>
      <c r="Q222" s="307">
        <f>IF(Q$10=0,0,Q$10/CHI_fec!Q$10)</f>
        <v>0.52934502585801035</v>
      </c>
      <c r="R222" s="307">
        <f>IF(R$10=0,0,R$10/CHI_fec!R$10)</f>
        <v>0.53494160906350174</v>
      </c>
      <c r="S222" s="307">
        <f>IF(S$10=0,0,S$10/CHI_fec!S$10)</f>
        <v>0.53752673916584603</v>
      </c>
      <c r="T222" s="307">
        <f>IF(T$10=0,0,T$10/CHI_fec!T$10)</f>
        <v>0.5334265550281585</v>
      </c>
      <c r="U222" s="307">
        <f>IF(U$10=0,0,U$10/CHI_fec!U$10)</f>
        <v>0.53595113835972963</v>
      </c>
      <c r="V222" s="307">
        <f>IF(V$10=0,0,V$10/CHI_fec!V$10)</f>
        <v>0.54150618627885316</v>
      </c>
      <c r="W222" s="307">
        <f>IF(W$10=0,0,W$10/CHI_fec!W$10)</f>
        <v>0.57025779860080505</v>
      </c>
      <c r="X222" s="307">
        <f>IF(X$10=0,0,X$10/CHI_fec!X$10)</f>
        <v>0.59259441555101278</v>
      </c>
      <c r="Y222" s="307">
        <f>IF(Y$10=0,0,Y$10/CHI_fec!Y$10)</f>
        <v>0.60615229186211372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0.46525094085168806</v>
      </c>
      <c r="C224" s="308">
        <f>IF(C$25=0,0,C$25/CHI_fec!C$25)</f>
        <v>0.46399530386799781</v>
      </c>
      <c r="D224" s="308">
        <f>IF(D$25=0,0,D$25/CHI_fec!D$25)</f>
        <v>0.4661242092842276</v>
      </c>
      <c r="E224" s="308">
        <f>IF(E$25=0,0,E$25/CHI_fec!E$25)</f>
        <v>0.46691714246811294</v>
      </c>
      <c r="F224" s="308">
        <f>IF(F$25=0,0,F$25/CHI_fec!F$25)</f>
        <v>0.4654817121716594</v>
      </c>
      <c r="G224" s="308">
        <f>IF(G$25=0,0,G$25/CHI_fec!G$25)</f>
        <v>0.46944409480103327</v>
      </c>
      <c r="H224" s="308">
        <f>IF(H$25=0,0,H$25/CHI_fec!H$25)</f>
        <v>0.47323154551254643</v>
      </c>
      <c r="I224" s="308">
        <f>IF(I$25=0,0,I$25/CHI_fec!I$25)</f>
        <v>0.47571744220616724</v>
      </c>
      <c r="J224" s="308">
        <f>IF(J$25=0,0,J$25/CHI_fec!J$25)</f>
        <v>0.47652340996198517</v>
      </c>
      <c r="K224" s="308">
        <f>IF(K$25=0,0,K$25/CHI_fec!K$25)</f>
        <v>0.48242744732552068</v>
      </c>
      <c r="L224" s="308">
        <f>IF(L$25=0,0,L$25/CHI_fec!L$25)</f>
        <v>0.47945430190133809</v>
      </c>
      <c r="M224" s="308">
        <f>IF(M$25=0,0,M$25/CHI_fec!M$25)</f>
        <v>0.45383759185230249</v>
      </c>
      <c r="N224" s="308">
        <f>IF(N$25=0,0,N$25/CHI_fec!N$25)</f>
        <v>0.46089977513803643</v>
      </c>
      <c r="O224" s="308">
        <f>IF(O$25=0,0,O$25/CHI_fec!O$25)</f>
        <v>0.46456239636179941</v>
      </c>
      <c r="P224" s="308">
        <f>IF(P$25=0,0,P$25/CHI_fec!P$25)</f>
        <v>0.46831576542433789</v>
      </c>
      <c r="Q224" s="308">
        <f>IF(Q$25=0,0,Q$25/CHI_fec!Q$25)</f>
        <v>0.48386235244228648</v>
      </c>
      <c r="R224" s="308">
        <f>IF(R$25=0,0,R$25/CHI_fec!R$25)</f>
        <v>0.4932740727812816</v>
      </c>
      <c r="S224" s="308">
        <f>IF(S$25=0,0,S$25/CHI_fec!S$25)</f>
        <v>0.49778475858766413</v>
      </c>
      <c r="T224" s="308">
        <f>IF(T$25=0,0,T$25/CHI_fec!T$25)</f>
        <v>0.49614872056835402</v>
      </c>
      <c r="U224" s="308">
        <f>IF(U$25=0,0,U$25/CHI_fec!U$25)</f>
        <v>0.50151785933885873</v>
      </c>
      <c r="V224" s="308">
        <f>IF(V$25=0,0,V$25/CHI_fec!V$25)</f>
        <v>0.49701880366023921</v>
      </c>
      <c r="W224" s="308">
        <f>IF(W$25=0,0,W$25/CHI_fec!W$25)</f>
        <v>0.52002104131269855</v>
      </c>
      <c r="X224" s="308">
        <f>IF(X$25=0,0,X$25/CHI_fec!X$25)</f>
        <v>0.52334142180586918</v>
      </c>
      <c r="Y224" s="308">
        <f>IF(Y$25=0,0,Y$25/CHI_fec!Y$25)</f>
        <v>0.52097802856736741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0.28743696948430342</v>
      </c>
      <c r="C225" s="308">
        <f>IF(C$36=0,0,C$36/CHI_fec!C$36)</f>
        <v>0.28924218538150581</v>
      </c>
      <c r="D225" s="308">
        <f>IF(D$36=0,0,D$36/CHI_fec!D$36)</f>
        <v>0.29272160663424562</v>
      </c>
      <c r="E225" s="308">
        <f>IF(E$36=0,0,E$36/CHI_fec!E$36)</f>
        <v>0.28828812072750432</v>
      </c>
      <c r="F225" s="308">
        <f>IF(F$36=0,0,F$36/CHI_fec!F$36)</f>
        <v>0.2941178001340477</v>
      </c>
      <c r="G225" s="308">
        <f>IF(G$36=0,0,G$36/CHI_fec!G$36)</f>
        <v>0.29229160895392242</v>
      </c>
      <c r="H225" s="308">
        <f>IF(H$36=0,0,H$36/CHI_fec!H$36)</f>
        <v>0.2946301906294167</v>
      </c>
      <c r="I225" s="308">
        <f>IF(I$36=0,0,I$36/CHI_fec!I$36)</f>
        <v>0.29706362062272162</v>
      </c>
      <c r="J225" s="308">
        <f>IF(J$36=0,0,J$36/CHI_fec!J$36)</f>
        <v>0.30260088604515878</v>
      </c>
      <c r="K225" s="308">
        <f>IF(K$36=0,0,K$36/CHI_fec!K$36)</f>
        <v>0.30710048796133677</v>
      </c>
      <c r="L225" s="308">
        <f>IF(L$36=0,0,L$36/CHI_fec!L$36)</f>
        <v>0.30594023242059398</v>
      </c>
      <c r="M225" s="308">
        <f>IF(M$36=0,0,M$36/CHI_fec!M$36)</f>
        <v>0.3098153765824927</v>
      </c>
      <c r="N225" s="308">
        <f>IF(N$36=0,0,N$36/CHI_fec!N$36)</f>
        <v>0.31381755845998072</v>
      </c>
      <c r="O225" s="308">
        <f>IF(O$36=0,0,O$36/CHI_fec!O$36)</f>
        <v>0.31162734610202419</v>
      </c>
      <c r="P225" s="308">
        <f>IF(P$36=0,0,P$36/CHI_fec!P$36)</f>
        <v>0.31049940584839741</v>
      </c>
      <c r="Q225" s="308">
        <f>IF(Q$36=0,0,Q$36/CHI_fec!Q$36)</f>
        <v>0.32386316017252048</v>
      </c>
      <c r="R225" s="308">
        <f>IF(R$36=0,0,R$36/CHI_fec!R$36)</f>
        <v>0.32908024183032819</v>
      </c>
      <c r="S225" s="308">
        <f>IF(S$36=0,0,S$36/CHI_fec!S$36)</f>
        <v>0.33212302578702119</v>
      </c>
      <c r="T225" s="308">
        <f>IF(T$36=0,0,T$36/CHI_fec!T$36)</f>
        <v>0.33216143208458393</v>
      </c>
      <c r="U225" s="308">
        <f>IF(U$36=0,0,U$36/CHI_fec!U$36)</f>
        <v>0.33257402378231649</v>
      </c>
      <c r="V225" s="308">
        <f>IF(V$36=0,0,V$36/CHI_fec!V$36)</f>
        <v>0.33246263487760613</v>
      </c>
      <c r="W225" s="308">
        <f>IF(W$36=0,0,W$36/CHI_fec!W$36)</f>
        <v>0.34687996575787505</v>
      </c>
      <c r="X225" s="308">
        <f>IF(X$36=0,0,X$36/CHI_fec!X$36)</f>
        <v>0.34831935815125592</v>
      </c>
      <c r="Y225" s="308">
        <f>IF(Y$36=0,0,Y$36/CHI_fec!Y$36)</f>
        <v>0.34902373448627555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0.42983105473682087</v>
      </c>
      <c r="C226" s="308">
        <f>IF(C$44=0,0,C$44/CHI_fec!C$44)</f>
        <v>0.44253353497326459</v>
      </c>
      <c r="D226" s="308">
        <f>IF(D$44=0,0,D$44/CHI_fec!D$44)</f>
        <v>0.45199766261659829</v>
      </c>
      <c r="E226" s="308">
        <f>IF(E$44=0,0,E$44/CHI_fec!E$44)</f>
        <v>0.42207369086033164</v>
      </c>
      <c r="F226" s="308">
        <f>IF(F$44=0,0,F$44/CHI_fec!F$44)</f>
        <v>0.45404156780045318</v>
      </c>
      <c r="G226" s="308">
        <f>IF(G$44=0,0,G$44/CHI_fec!G$44)</f>
        <v>0.43262027626881322</v>
      </c>
      <c r="H226" s="308">
        <f>IF(H$44=0,0,H$44/CHI_fec!H$44)</f>
        <v>0.44519572251628958</v>
      </c>
      <c r="I226" s="308">
        <f>IF(I$44=0,0,I$44/CHI_fec!I$44)</f>
        <v>0.44334479058470605</v>
      </c>
      <c r="J226" s="308">
        <f>IF(J$44=0,0,J$44/CHI_fec!J$44)</f>
        <v>0.45720964972744255</v>
      </c>
      <c r="K226" s="308">
        <f>IF(K$44=0,0,K$44/CHI_fec!K$44)</f>
        <v>0.47582228293895257</v>
      </c>
      <c r="L226" s="308">
        <f>IF(L$44=0,0,L$44/CHI_fec!L$44)</f>
        <v>0.47612804196790598</v>
      </c>
      <c r="M226" s="308">
        <f>IF(M$44=0,0,M$44/CHI_fec!M$44)</f>
        <v>0.43076065529712992</v>
      </c>
      <c r="N226" s="308">
        <f>IF(N$44=0,0,N$44/CHI_fec!N$44)</f>
        <v>0.46983052246942747</v>
      </c>
      <c r="O226" s="308">
        <f>IF(O$44=0,0,O$44/CHI_fec!O$44)</f>
        <v>0.43446953447346204</v>
      </c>
      <c r="P226" s="308">
        <f>IF(P$44=0,0,P$44/CHI_fec!P$44)</f>
        <v>0.44303411916631619</v>
      </c>
      <c r="Q226" s="308">
        <f>IF(Q$44=0,0,Q$44/CHI_fec!Q$44)</f>
        <v>0.45806941280674512</v>
      </c>
      <c r="R226" s="308">
        <f>IF(R$44=0,0,R$44/CHI_fec!R$44)</f>
        <v>0.46303158367429359</v>
      </c>
      <c r="S226" s="308">
        <f>IF(S$44=0,0,S$44/CHI_fec!S$44)</f>
        <v>0.46048649077025994</v>
      </c>
      <c r="T226" s="308">
        <f>IF(T$44=0,0,T$44/CHI_fec!T$44)</f>
        <v>0.45445920030589071</v>
      </c>
      <c r="U226" s="308">
        <f>IF(U$44=0,0,U$44/CHI_fec!U$44)</f>
        <v>0.45871435548966982</v>
      </c>
      <c r="V226" s="308">
        <f>IF(V$44=0,0,V$44/CHI_fec!V$44)</f>
        <v>0.46066695946610253</v>
      </c>
      <c r="W226" s="308">
        <f>IF(W$44=0,0,W$44/CHI_fec!W$44)</f>
        <v>0.4857556472482808</v>
      </c>
      <c r="X226" s="308">
        <f>IF(X$44=0,0,X$44/CHI_fec!X$44)</f>
        <v>0.49272386768845988</v>
      </c>
      <c r="Y226" s="308">
        <f>IF(Y$44=0,0,Y$44/CHI_fec!Y$44)</f>
        <v>0.49213274690311676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0.44046345570763301</v>
      </c>
      <c r="C227" s="309">
        <f>IF(C$58=0,0,C$58/CHI_fec!C$58)</f>
        <v>0.44046345570763329</v>
      </c>
      <c r="D227" s="309">
        <f>IF(D$58=0,0,D$58/CHI_fec!D$58)</f>
        <v>0.44046345570763301</v>
      </c>
      <c r="E227" s="309">
        <f>IF(E$58=0,0,E$58/CHI_fec!E$58)</f>
        <v>0.44046345570763301</v>
      </c>
      <c r="F227" s="309">
        <f>IF(F$58=0,0,F$58/CHI_fec!F$58)</f>
        <v>0.44046345570763301</v>
      </c>
      <c r="G227" s="309">
        <f>IF(G$58=0,0,G$58/CHI_fec!G$58)</f>
        <v>0.44649724261407681</v>
      </c>
      <c r="H227" s="309">
        <f>IF(H$58=0,0,H$58/CHI_fec!H$58)</f>
        <v>0.44936834736599512</v>
      </c>
      <c r="I227" s="309">
        <f>IF(I$58=0,0,I$58/CHI_fec!I$58)</f>
        <v>0.45259843967044422</v>
      </c>
      <c r="J227" s="309">
        <f>IF(J$58=0,0,J$58/CHI_fec!J$58)</f>
        <v>0.45259843967044422</v>
      </c>
      <c r="K227" s="309">
        <f>IF(K$58=0,0,K$58/CHI_fec!K$58)</f>
        <v>0.45259843967044422</v>
      </c>
      <c r="L227" s="309">
        <f>IF(L$58=0,0,L$58/CHI_fec!L$58)</f>
        <v>0.45259843967044416</v>
      </c>
      <c r="M227" s="309">
        <f>IF(M$58=0,0,M$58/CHI_fec!M$58)</f>
        <v>0.4744383252744192</v>
      </c>
      <c r="N227" s="309">
        <f>IF(N$58=0,0,N$58/CHI_fec!N$58)</f>
        <v>0.47443832527441926</v>
      </c>
      <c r="O227" s="309">
        <f>IF(O$58=0,0,O$58/CHI_fec!O$58)</f>
        <v>0.4744383252744192</v>
      </c>
      <c r="P227" s="309">
        <f>IF(P$58=0,0,P$58/CHI_fec!P$58)</f>
        <v>0.47443832527441915</v>
      </c>
      <c r="Q227" s="309">
        <f>IF(Q$58=0,0,Q$58/CHI_fec!Q$58)</f>
        <v>0.49450597793744688</v>
      </c>
      <c r="R227" s="309">
        <f>IF(R$58=0,0,R$58/CHI_fec!R$58)</f>
        <v>0.50100161462191439</v>
      </c>
      <c r="S227" s="309">
        <f>IF(S$58=0,0,S$58/CHI_fec!S$58)</f>
        <v>0.50710110886868953</v>
      </c>
      <c r="T227" s="309">
        <f>IF(T$58=0,0,T$58/CHI_fec!T$58)</f>
        <v>0.50710110886868942</v>
      </c>
      <c r="U227" s="309">
        <f>IF(U$58=0,0,U$58/CHI_fec!U$58)</f>
        <v>0.50710110886868975</v>
      </c>
      <c r="V227" s="309">
        <f>IF(V$58=0,0,V$58/CHI_fec!V$58)</f>
        <v>0.50710110886868975</v>
      </c>
      <c r="W227" s="309">
        <f>IF(W$58=0,0,W$58/CHI_fec!W$58)</f>
        <v>0.52929802563310691</v>
      </c>
      <c r="X227" s="309">
        <f>IF(X$58=0,0,X$58/CHI_fec!X$58)</f>
        <v>0.52929802563310702</v>
      </c>
      <c r="Y227" s="309">
        <f>IF(Y$58=0,0,Y$58/CHI_fec!Y$58)</f>
        <v>0.52929802563310691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0.56736720345701841</v>
      </c>
      <c r="C229" s="322">
        <f>IF(C$61=0,0,C$61/CHI_fec!C$61)</f>
        <v>0.56383567500849352</v>
      </c>
      <c r="D229" s="322">
        <f>IF(D$61=0,0,D$61/CHI_fec!D$61)</f>
        <v>0.56573887591767935</v>
      </c>
      <c r="E229" s="322">
        <f>IF(E$61=0,0,E$61/CHI_fec!E$61)</f>
        <v>0.5770676604355387</v>
      </c>
      <c r="F229" s="322">
        <f>IF(F$61=0,0,F$61/CHI_fec!F$61)</f>
        <v>0.5727942215049836</v>
      </c>
      <c r="G229" s="322">
        <f>IF(G$61=0,0,G$61/CHI_fec!G$61)</f>
        <v>0.58284427863021493</v>
      </c>
      <c r="H229" s="322">
        <f>IF(H$61=0,0,H$61/CHI_fec!H$61)</f>
        <v>0.59110587842680729</v>
      </c>
      <c r="I229" s="322">
        <f>IF(I$61=0,0,I$61/CHI_fec!I$61)</f>
        <v>0.59547625570232243</v>
      </c>
      <c r="J229" s="322">
        <f>IF(J$61=0,0,J$61/CHI_fec!J$61)</f>
        <v>0.59745114549885037</v>
      </c>
      <c r="K229" s="322">
        <f>IF(K$61=0,0,K$61/CHI_fec!K$61)</f>
        <v>0.60367563755725051</v>
      </c>
      <c r="L229" s="322">
        <f>IF(L$61=0,0,L$61/CHI_fec!L$61)</f>
        <v>0.59319338019757561</v>
      </c>
      <c r="M229" s="322">
        <f>IF(M$61=0,0,M$61/CHI_fec!M$61)</f>
        <v>0.58054471769507099</v>
      </c>
      <c r="N229" s="322">
        <f>IF(N$61=0,0,N$61/CHI_fec!N$61)</f>
        <v>0.58797809017208802</v>
      </c>
      <c r="O229" s="322">
        <f>IF(O$61=0,0,O$61/CHI_fec!O$61)</f>
        <v>0.58590092436062913</v>
      </c>
      <c r="P229" s="322">
        <f>IF(P$61=0,0,P$61/CHI_fec!P$61)</f>
        <v>0.58330245433201799</v>
      </c>
      <c r="Q229" s="322">
        <f>IF(Q$61=0,0,Q$61/CHI_fec!Q$61)</f>
        <v>0.58268082012000377</v>
      </c>
      <c r="R229" s="322">
        <f>IF(R$61=0,0,R$61/CHI_fec!R$61)</f>
        <v>0.58637159176181064</v>
      </c>
      <c r="S229" s="322">
        <f>IF(S$61=0,0,S$61/CHI_fec!S$61)</f>
        <v>0.58731008249709871</v>
      </c>
      <c r="T229" s="322">
        <f>IF(T$61=0,0,T$61/CHI_fec!T$61)</f>
        <v>0.58821447021152495</v>
      </c>
      <c r="U229" s="322">
        <f>IF(U$61=0,0,U$61/CHI_fec!U$61)</f>
        <v>0.59144565379242842</v>
      </c>
      <c r="V229" s="322">
        <f>IF(V$61=0,0,V$61/CHI_fec!V$61)</f>
        <v>0.58962387485011181</v>
      </c>
      <c r="W229" s="322">
        <f>IF(W$61=0,0,W$61/CHI_fec!W$61)</f>
        <v>0.59092502598216734</v>
      </c>
      <c r="X229" s="322">
        <f>IF(X$61=0,0,X$61/CHI_fec!X$61)</f>
        <v>0.59325112140143588</v>
      </c>
      <c r="Y229" s="322">
        <f>IF(Y$61=0,0,Y$61/CHI_fec!Y$61)</f>
        <v>0.59015444055676003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0.43607547479311887</v>
      </c>
      <c r="C230" s="305">
        <f>IF(C$62=0,0,C$62/CHI_fec!C$62)</f>
        <v>0.43829678968811875</v>
      </c>
      <c r="D230" s="305">
        <f>IF(D$62=0,0,D$62/CHI_fec!D$62)</f>
        <v>0.43829678968811869</v>
      </c>
      <c r="E230" s="305">
        <f>IF(E$62=0,0,E$62/CHI_fec!E$62)</f>
        <v>0.43829678968811869</v>
      </c>
      <c r="F230" s="305">
        <f>IF(F$62=0,0,F$62/CHI_fec!F$62)</f>
        <v>0.44488189255503158</v>
      </c>
      <c r="G230" s="305">
        <f>IF(G$62=0,0,G$62/CHI_fec!G$62)</f>
        <v>0.45174061845661356</v>
      </c>
      <c r="H230" s="305">
        <f>IF(H$62=0,0,H$62/CHI_fec!H$62)</f>
        <v>0.45737768510074905</v>
      </c>
      <c r="I230" s="305">
        <f>IF(I$62=0,0,I$62/CHI_fec!I$62)</f>
        <v>0.46170385349624843</v>
      </c>
      <c r="J230" s="305">
        <f>IF(J$62=0,0,J$62/CHI_fec!J$62)</f>
        <v>0.4617038534962486</v>
      </c>
      <c r="K230" s="305">
        <f>IF(K$62=0,0,K$62/CHI_fec!K$62)</f>
        <v>0.46170385349624837</v>
      </c>
      <c r="L230" s="305">
        <f>IF(L$62=0,0,L$62/CHI_fec!L$62)</f>
        <v>0.4617038534962486</v>
      </c>
      <c r="M230" s="305">
        <f>IF(M$62=0,0,M$62/CHI_fec!M$62)</f>
        <v>0.46170385349624854</v>
      </c>
      <c r="N230" s="305">
        <f>IF(N$62=0,0,N$62/CHI_fec!N$62)</f>
        <v>0.46170385349624837</v>
      </c>
      <c r="O230" s="305">
        <f>IF(O$62=0,0,O$62/CHI_fec!O$62)</f>
        <v>0.46170385349624848</v>
      </c>
      <c r="P230" s="305">
        <f>IF(P$62=0,0,P$62/CHI_fec!P$62)</f>
        <v>0.46170385349624826</v>
      </c>
      <c r="Q230" s="305">
        <f>IF(Q$62=0,0,Q$62/CHI_fec!Q$62)</f>
        <v>0.46170385349624826</v>
      </c>
      <c r="R230" s="305">
        <f>IF(R$62=0,0,R$62/CHI_fec!R$62)</f>
        <v>0.4617038534962486</v>
      </c>
      <c r="S230" s="305">
        <f>IF(S$62=0,0,S$62/CHI_fec!S$62)</f>
        <v>0.46170385349624843</v>
      </c>
      <c r="T230" s="305">
        <f>IF(T$62=0,0,T$62/CHI_fec!T$62)</f>
        <v>0.46170385349624848</v>
      </c>
      <c r="U230" s="305">
        <f>IF(U$62=0,0,U$62/CHI_fec!U$62)</f>
        <v>0.46170385349624854</v>
      </c>
      <c r="V230" s="305">
        <f>IF(V$62=0,0,V$62/CHI_fec!V$62)</f>
        <v>0.46170385349624826</v>
      </c>
      <c r="W230" s="305">
        <f>IF(W$62=0,0,W$62/CHI_fec!W$62)</f>
        <v>0.46170385349624848</v>
      </c>
      <c r="X230" s="305">
        <f>IF(X$62=0,0,X$62/CHI_fec!X$62)</f>
        <v>0.46170385349624826</v>
      </c>
      <c r="Y230" s="305">
        <f>IF(Y$62=0,0,Y$62/CHI_fec!Y$62)</f>
        <v>0.46170385349624837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0.11599632525401887</v>
      </c>
      <c r="C231" s="306">
        <f>IF(C$63=0,0,C$63/CHI_fec!C$63)</f>
        <v>0.11658719628425562</v>
      </c>
      <c r="D231" s="306">
        <f>IF(D$63=0,0,D$63/CHI_fec!D$63)</f>
        <v>0.11658719628425568</v>
      </c>
      <c r="E231" s="306">
        <f>IF(E$63=0,0,E$63/CHI_fec!E$63)</f>
        <v>0.11658719628425569</v>
      </c>
      <c r="F231" s="306">
        <f>IF(F$63=0,0,F$63/CHI_fec!F$63)</f>
        <v>0.11833883740634341</v>
      </c>
      <c r="G231" s="306">
        <f>IF(G$63=0,0,G$63/CHI_fec!G$63)</f>
        <v>0.12016326241186681</v>
      </c>
      <c r="H231" s="306">
        <f>IF(H$63=0,0,H$63/CHI_fec!H$63)</f>
        <v>0.12166272535745429</v>
      </c>
      <c r="I231" s="306">
        <f>IF(I$63=0,0,I$63/CHI_fec!I$63)</f>
        <v>0.12281348862050208</v>
      </c>
      <c r="J231" s="306">
        <f>IF(J$63=0,0,J$63/CHI_fec!J$63)</f>
        <v>0.12281348862050201</v>
      </c>
      <c r="K231" s="306">
        <f>IF(K$63=0,0,K$63/CHI_fec!K$63)</f>
        <v>0.122813488620502</v>
      </c>
      <c r="L231" s="306">
        <f>IF(L$63=0,0,L$63/CHI_fec!L$63)</f>
        <v>0.12281348862050201</v>
      </c>
      <c r="M231" s="306">
        <f>IF(M$63=0,0,M$63/CHI_fec!M$63)</f>
        <v>0.12281348862050201</v>
      </c>
      <c r="N231" s="306">
        <f>IF(N$63=0,0,N$63/CHI_fec!N$63)</f>
        <v>0.12281348862050194</v>
      </c>
      <c r="O231" s="306">
        <f>IF(O$63=0,0,O$63/CHI_fec!O$63)</f>
        <v>0.12281348862050201</v>
      </c>
      <c r="P231" s="306">
        <f>IF(P$63=0,0,P$63/CHI_fec!P$63)</f>
        <v>0.12281348862050191</v>
      </c>
      <c r="Q231" s="306">
        <f>IF(Q$63=0,0,Q$63/CHI_fec!Q$63)</f>
        <v>0.12281348862050197</v>
      </c>
      <c r="R231" s="306">
        <f>IF(R$63=0,0,R$63/CHI_fec!R$63)</f>
        <v>0.12281348862050201</v>
      </c>
      <c r="S231" s="306">
        <f>IF(S$63=0,0,S$63/CHI_fec!S$63)</f>
        <v>0.122813488620502</v>
      </c>
      <c r="T231" s="306">
        <f>IF(T$63=0,0,T$63/CHI_fec!T$63)</f>
        <v>0.12281348862050202</v>
      </c>
      <c r="U231" s="306">
        <f>IF(U$63=0,0,U$63/CHI_fec!U$63)</f>
        <v>0.122813488620502</v>
      </c>
      <c r="V231" s="306">
        <f>IF(V$63=0,0,V$63/CHI_fec!V$63)</f>
        <v>0.12281348862050204</v>
      </c>
      <c r="W231" s="306">
        <f>IF(W$63=0,0,W$63/CHI_fec!W$63)</f>
        <v>0.12281348862050202</v>
      </c>
      <c r="X231" s="306">
        <f>IF(X$63=0,0,X$63/CHI_fec!X$63)</f>
        <v>0.12281348862050197</v>
      </c>
      <c r="Y231" s="306">
        <f>IF(Y$63=0,0,Y$63/CHI_fec!Y$63)</f>
        <v>0.12281348862050204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0.61689356970330611</v>
      </c>
      <c r="C232" s="306">
        <f>IF(C$64=0,0,C$64/CHI_fec!C$64)</f>
        <v>0.62003594975956045</v>
      </c>
      <c r="D232" s="306">
        <f>IF(D$64=0,0,D$64/CHI_fec!D$64)</f>
        <v>0.62003594975956045</v>
      </c>
      <c r="E232" s="306">
        <f>IF(E$64=0,0,E$64/CHI_fec!E$64)</f>
        <v>0.62003594975956056</v>
      </c>
      <c r="F232" s="306">
        <f>IF(F$64=0,0,F$64/CHI_fec!F$64)</f>
        <v>0.62935155645897523</v>
      </c>
      <c r="G232" s="306">
        <f>IF(G$64=0,0,G$64/CHI_fec!G$64)</f>
        <v>0.63905424360745722</v>
      </c>
      <c r="H232" s="306">
        <f>IF(H$64=0,0,H$64/CHI_fec!H$64)</f>
        <v>0.64702871217028135</v>
      </c>
      <c r="I232" s="306">
        <f>IF(I$64=0,0,I$64/CHI_fec!I$64)</f>
        <v>0.65314872033149107</v>
      </c>
      <c r="J232" s="306">
        <f>IF(J$64=0,0,J$64/CHI_fec!J$64)</f>
        <v>0.65314872033149118</v>
      </c>
      <c r="K232" s="306">
        <f>IF(K$64=0,0,K$64/CHI_fec!K$64)</f>
        <v>0.65314872033149118</v>
      </c>
      <c r="L232" s="306">
        <f>IF(L$64=0,0,L$64/CHI_fec!L$64)</f>
        <v>0.65314872033149085</v>
      </c>
      <c r="M232" s="306">
        <f>IF(M$64=0,0,M$64/CHI_fec!M$64)</f>
        <v>0.65314872033149085</v>
      </c>
      <c r="N232" s="306">
        <f>IF(N$64=0,0,N$64/CHI_fec!N$64)</f>
        <v>0.65314872033149118</v>
      </c>
      <c r="O232" s="306">
        <f>IF(O$64=0,0,O$64/CHI_fec!O$64)</f>
        <v>0.65314872033149085</v>
      </c>
      <c r="P232" s="306">
        <f>IF(P$64=0,0,P$64/CHI_fec!P$64)</f>
        <v>0.65314872033149074</v>
      </c>
      <c r="Q232" s="306">
        <f>IF(Q$64=0,0,Q$64/CHI_fec!Q$64)</f>
        <v>0.65314872033149085</v>
      </c>
      <c r="R232" s="306">
        <f>IF(R$64=0,0,R$64/CHI_fec!R$64)</f>
        <v>0.65314872033149085</v>
      </c>
      <c r="S232" s="306">
        <f>IF(S$64=0,0,S$64/CHI_fec!S$64)</f>
        <v>0.65314872033149085</v>
      </c>
      <c r="T232" s="306">
        <f>IF(T$64=0,0,T$64/CHI_fec!T$64)</f>
        <v>0.65314872033149096</v>
      </c>
      <c r="U232" s="306">
        <f>IF(U$64=0,0,U$64/CHI_fec!U$64)</f>
        <v>0.65314872033149096</v>
      </c>
      <c r="V232" s="306">
        <f>IF(V$64=0,0,V$64/CHI_fec!V$64)</f>
        <v>0.65314872033149107</v>
      </c>
      <c r="W232" s="306">
        <f>IF(W$64=0,0,W$64/CHI_fec!W$64)</f>
        <v>0.65314872033149085</v>
      </c>
      <c r="X232" s="306">
        <f>IF(X$64=0,0,X$64/CHI_fec!X$64)</f>
        <v>0.65314872033149107</v>
      </c>
      <c r="Y232" s="306">
        <f>IF(Y$64=0,0,Y$64/CHI_fec!Y$64)</f>
        <v>0.65314872033149118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0.45348619721249084</v>
      </c>
      <c r="C233" s="306">
        <f>IF(C$65=0,0,C$65/CHI_fec!C$65)</f>
        <v>0.45579620018851874</v>
      </c>
      <c r="D233" s="306">
        <f>IF(D$65=0,0,D$65/CHI_fec!D$65)</f>
        <v>0.45579620018851885</v>
      </c>
      <c r="E233" s="306">
        <f>IF(E$65=0,0,E$65/CHI_fec!E$65)</f>
        <v>0.45579620018851896</v>
      </c>
      <c r="F233" s="306">
        <f>IF(F$65=0,0,F$65/CHI_fec!F$65)</f>
        <v>0.46264421946496659</v>
      </c>
      <c r="G233" s="306">
        <f>IF(G$65=0,0,G$65/CHI_fec!G$65)</f>
        <v>0.4697767864324317</v>
      </c>
      <c r="H233" s="306">
        <f>IF(H$65=0,0,H$65/CHI_fec!H$65)</f>
        <v>0.47563891825054261</v>
      </c>
      <c r="I233" s="306">
        <f>IF(I$65=0,0,I$65/CHI_fec!I$65)</f>
        <v>0.48013781297766889</v>
      </c>
      <c r="J233" s="306">
        <f>IF(J$65=0,0,J$65/CHI_fec!J$65)</f>
        <v>0.48013781297766911</v>
      </c>
      <c r="K233" s="306">
        <f>IF(K$65=0,0,K$65/CHI_fec!K$65)</f>
        <v>0.48013781297766905</v>
      </c>
      <c r="L233" s="306">
        <f>IF(L$65=0,0,L$65/CHI_fec!L$65)</f>
        <v>0.48013781297766894</v>
      </c>
      <c r="M233" s="306">
        <f>IF(M$65=0,0,M$65/CHI_fec!M$65)</f>
        <v>0.48013781297766889</v>
      </c>
      <c r="N233" s="306">
        <f>IF(N$65=0,0,N$65/CHI_fec!N$65)</f>
        <v>0.48013781297766883</v>
      </c>
      <c r="O233" s="306">
        <f>IF(O$65=0,0,O$65/CHI_fec!O$65)</f>
        <v>0.480137812977669</v>
      </c>
      <c r="P233" s="306">
        <f>IF(P$65=0,0,P$65/CHI_fec!P$65)</f>
        <v>0.48013781297766894</v>
      </c>
      <c r="Q233" s="306">
        <f>IF(Q$65=0,0,Q$65/CHI_fec!Q$65)</f>
        <v>0.48013781297766911</v>
      </c>
      <c r="R233" s="306">
        <f>IF(R$65=0,0,R$65/CHI_fec!R$65)</f>
        <v>0.48013781297766883</v>
      </c>
      <c r="S233" s="306">
        <f>IF(S$65=0,0,S$65/CHI_fec!S$65)</f>
        <v>0.48013781297766905</v>
      </c>
      <c r="T233" s="306">
        <f>IF(T$65=0,0,T$65/CHI_fec!T$65)</f>
        <v>0.480137812977669</v>
      </c>
      <c r="U233" s="306">
        <f>IF(U$65=0,0,U$65/CHI_fec!U$65)</f>
        <v>0.48013781297766911</v>
      </c>
      <c r="V233" s="306">
        <f>IF(V$65=0,0,V$65/CHI_fec!V$65)</f>
        <v>0.48013781297766883</v>
      </c>
      <c r="W233" s="306">
        <f>IF(W$65=0,0,W$65/CHI_fec!W$65)</f>
        <v>0.48013781297766878</v>
      </c>
      <c r="X233" s="306">
        <f>IF(X$65=0,0,X$65/CHI_fec!X$65)</f>
        <v>0.480137812977669</v>
      </c>
      <c r="Y233" s="306">
        <f>IF(Y$65=0,0,Y$65/CHI_fec!Y$65)</f>
        <v>0.48013781297766883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0.67285157605138757</v>
      </c>
      <c r="C234" s="307">
        <f>IF(C$66=0,0,C$66/CHI_fec!C$66)</f>
        <v>0.68798173569932974</v>
      </c>
      <c r="D234" s="307">
        <f>IF(D$66=0,0,D$66/CHI_fec!D$66)</f>
        <v>0.69702751352303938</v>
      </c>
      <c r="E234" s="307">
        <f>IF(E$66=0,0,E$66/CHI_fec!E$66)</f>
        <v>0.66890363715643064</v>
      </c>
      <c r="F234" s="307">
        <f>IF(F$66=0,0,F$66/CHI_fec!F$66)</f>
        <v>0.70920080483088266</v>
      </c>
      <c r="G234" s="307">
        <f>IF(G$66=0,0,G$66/CHI_fec!G$66)</f>
        <v>0.69301960610509339</v>
      </c>
      <c r="H234" s="307">
        <f>IF(H$66=0,0,H$66/CHI_fec!H$66)</f>
        <v>0.71228568931344005</v>
      </c>
      <c r="I234" s="307">
        <f>IF(I$66=0,0,I$66/CHI_fec!I$66)</f>
        <v>0.71345329650682043</v>
      </c>
      <c r="J234" s="307">
        <f>IF(J$66=0,0,J$66/CHI_fec!J$66)</f>
        <v>0.72827115695262135</v>
      </c>
      <c r="K234" s="307">
        <f>IF(K$66=0,0,K$66/CHI_fec!K$66)</f>
        <v>0.74692539374070777</v>
      </c>
      <c r="L234" s="307">
        <f>IF(L$66=0,0,L$66/CHI_fec!L$66)</f>
        <v>0.74421316798485804</v>
      </c>
      <c r="M234" s="307">
        <f>IF(M$66=0,0,M$66/CHI_fec!M$66)</f>
        <v>0.69445419334061809</v>
      </c>
      <c r="N234" s="307">
        <f>IF(N$66=0,0,N$66/CHI_fec!N$66)</f>
        <v>0.74493774599788831</v>
      </c>
      <c r="O234" s="307">
        <f>IF(O$66=0,0,O$66/CHI_fec!O$66)</f>
        <v>0.69717723737748738</v>
      </c>
      <c r="P234" s="307">
        <f>IF(P$66=0,0,P$66/CHI_fec!P$66)</f>
        <v>0.70461087317013027</v>
      </c>
      <c r="Q234" s="307">
        <f>IF(Q$66=0,0,Q$66/CHI_fec!Q$66)</f>
        <v>0.70284130038438952</v>
      </c>
      <c r="R234" s="307">
        <f>IF(R$66=0,0,R$66/CHI_fec!R$66)</f>
        <v>0.701063307334861</v>
      </c>
      <c r="S234" s="307">
        <f>IF(S$66=0,0,S$66/CHI_fec!S$66)</f>
        <v>0.69597797480096779</v>
      </c>
      <c r="T234" s="307">
        <f>IF(T$66=0,0,T$66/CHI_fec!T$66)</f>
        <v>0.6906691452218342</v>
      </c>
      <c r="U234" s="307">
        <f>IF(U$66=0,0,U$66/CHI_fec!U$66)</f>
        <v>0.69393792101715546</v>
      </c>
      <c r="V234" s="307">
        <f>IF(V$66=0,0,V$66/CHI_fec!V$66)</f>
        <v>0.70113047669666195</v>
      </c>
      <c r="W234" s="307">
        <f>IF(W$66=0,0,W$66/CHI_fec!W$66)</f>
        <v>0.70739330039875825</v>
      </c>
      <c r="X234" s="307">
        <f>IF(X$66=0,0,X$66/CHI_fec!X$66)</f>
        <v>0.73510142332652717</v>
      </c>
      <c r="Y234" s="307">
        <f>IF(Y$66=0,0,Y$66/CHI_fec!Y$66)</f>
        <v>0.75191969550735471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0.68904161843075196</v>
      </c>
      <c r="C235" s="308">
        <f>IF(C$72=0,0,C$72/CHI_fec!C$72)</f>
        <v>0.69026579349475914</v>
      </c>
      <c r="D235" s="308">
        <f>IF(D$72=0,0,D$72/CHI_fec!D$72)</f>
        <v>0.69374953590672905</v>
      </c>
      <c r="E235" s="308">
        <f>IF(E$72=0,0,E$72/CHI_fec!E$72)</f>
        <v>0.69540793451273919</v>
      </c>
      <c r="F235" s="308">
        <f>IF(F$72=0,0,F$72/CHI_fec!F$72)</f>
        <v>0.70296820270649252</v>
      </c>
      <c r="G235" s="308">
        <f>IF(G$72=0,0,G$72/CHI_fec!G$72)</f>
        <v>0.70971745134124553</v>
      </c>
      <c r="H235" s="308">
        <f>IF(H$72=0,0,H$72/CHI_fec!H$72)</f>
        <v>0.72007936268866435</v>
      </c>
      <c r="I235" s="308">
        <f>IF(I$72=0,0,I$72/CHI_fec!I$72)</f>
        <v>0.72508258458071617</v>
      </c>
      <c r="J235" s="308">
        <f>IF(J$72=0,0,J$72/CHI_fec!J$72)</f>
        <v>0.72659691043551355</v>
      </c>
      <c r="K235" s="308">
        <f>IF(K$72=0,0,K$72/CHI_fec!K$72)</f>
        <v>0.73678160468312714</v>
      </c>
      <c r="L235" s="308">
        <f>IF(L$72=0,0,L$72/CHI_fec!L$72)</f>
        <v>0.73121371606001118</v>
      </c>
      <c r="M235" s="308">
        <f>IF(M$72=0,0,M$72/CHI_fec!M$72)</f>
        <v>0.6565466696091824</v>
      </c>
      <c r="N235" s="308">
        <f>IF(N$72=0,0,N$72/CHI_fec!N$72)</f>
        <v>0.6678590312324223</v>
      </c>
      <c r="O235" s="308">
        <f>IF(O$72=0,0,O$72/CHI_fec!O$72)</f>
        <v>0.67298291760439188</v>
      </c>
      <c r="P235" s="308">
        <f>IF(P$72=0,0,P$72/CHI_fec!P$72)</f>
        <v>0.67838190488710282</v>
      </c>
      <c r="Q235" s="308">
        <f>IF(Q$72=0,0,Q$72/CHI_fec!Q$72)</f>
        <v>0.67224666650568388</v>
      </c>
      <c r="R235" s="308">
        <f>IF(R$72=0,0,R$72/CHI_fec!R$72)</f>
        <v>0.6768473773775755</v>
      </c>
      <c r="S235" s="308">
        <f>IF(S$72=0,0,S$72/CHI_fec!S$72)</f>
        <v>0.67468454477267747</v>
      </c>
      <c r="T235" s="308">
        <f>IF(T$72=0,0,T$72/CHI_fec!T$72)</f>
        <v>0.67233278707292643</v>
      </c>
      <c r="U235" s="308">
        <f>IF(U$72=0,0,U$72/CHI_fec!U$72)</f>
        <v>0.68011020139850853</v>
      </c>
      <c r="V235" s="308">
        <f>IF(V$72=0,0,V$72/CHI_fec!V$72)</f>
        <v>0.67375307751576785</v>
      </c>
      <c r="W235" s="308">
        <f>IF(W$72=0,0,W$72/CHI_fec!W$72)</f>
        <v>0.67557182221296619</v>
      </c>
      <c r="X235" s="308">
        <f>IF(X$72=0,0,X$72/CHI_fec!X$72)</f>
        <v>0.68021708420215587</v>
      </c>
      <c r="Y235" s="308">
        <f>IF(Y$72=0,0,Y$72/CHI_fec!Y$72)</f>
        <v>0.6768047023316317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0.42302320149015171</v>
      </c>
      <c r="C236" s="308">
        <f>IF(C$85=0,0,C$85/CHI_fec!C$85)</f>
        <v>0.42784831300483184</v>
      </c>
      <c r="D236" s="308">
        <f>IF(D$85=0,0,D$85/CHI_fec!D$85)</f>
        <v>0.43299508822800448</v>
      </c>
      <c r="E236" s="308">
        <f>IF(E$85=0,0,E$85/CHI_fec!E$85)</f>
        <v>0.42643705637166235</v>
      </c>
      <c r="F236" s="308">
        <f>IF(F$85=0,0,F$85/CHI_fec!F$85)</f>
        <v>0.44159682132467926</v>
      </c>
      <c r="G236" s="308">
        <f>IF(G$85=0,0,G$85/CHI_fec!G$85)</f>
        <v>0.43959879228639626</v>
      </c>
      <c r="H236" s="308">
        <f>IF(H$85=0,0,H$85/CHI_fec!H$85)</f>
        <v>0.44577891451842855</v>
      </c>
      <c r="I236" s="308">
        <f>IF(I$85=0,0,I$85/CHI_fec!I$85)</f>
        <v>0.45047396763368536</v>
      </c>
      <c r="J236" s="308">
        <f>IF(J$85=0,0,J$85/CHI_fec!J$85)</f>
        <v>0.45887080168376931</v>
      </c>
      <c r="K236" s="308">
        <f>IF(K$85=0,0,K$85/CHI_fec!K$85)</f>
        <v>0.46569409941273304</v>
      </c>
      <c r="L236" s="308">
        <f>IF(L$85=0,0,L$85/CHI_fec!L$85)</f>
        <v>0.46393466176832654</v>
      </c>
      <c r="M236" s="308">
        <f>IF(M$85=0,0,M$85/CHI_fec!M$85)</f>
        <v>0.44818414158021941</v>
      </c>
      <c r="N236" s="308">
        <f>IF(N$85=0,0,N$85/CHI_fec!N$85)</f>
        <v>0.4539737652877191</v>
      </c>
      <c r="O236" s="308">
        <f>IF(O$85=0,0,O$85/CHI_fec!O$85)</f>
        <v>0.45080536720381092</v>
      </c>
      <c r="P236" s="308">
        <f>IF(P$85=0,0,P$85/CHI_fec!P$85)</f>
        <v>0.44917366983648926</v>
      </c>
      <c r="Q236" s="308">
        <f>IF(Q$85=0,0,Q$85/CHI_fec!Q$85)</f>
        <v>0.44949336388304673</v>
      </c>
      <c r="R236" s="308">
        <f>IF(R$85=0,0,R$85/CHI_fec!R$85)</f>
        <v>0.45081251438452835</v>
      </c>
      <c r="S236" s="308">
        <f>IF(S$85=0,0,S$85/CHI_fec!S$85)</f>
        <v>0.44950829126599062</v>
      </c>
      <c r="T236" s="308">
        <f>IF(T$85=0,0,T$85/CHI_fec!T$85)</f>
        <v>0.44956027185104713</v>
      </c>
      <c r="U236" s="308">
        <f>IF(U$85=0,0,U$85/CHI_fec!U$85)</f>
        <v>0.45011868958977153</v>
      </c>
      <c r="V236" s="308">
        <f>IF(V$85=0,0,V$85/CHI_fec!V$85)</f>
        <v>0.44996793149010761</v>
      </c>
      <c r="W236" s="308">
        <f>IF(W$85=0,0,W$85/CHI_fec!W$85)</f>
        <v>0.44979251572447415</v>
      </c>
      <c r="X236" s="308">
        <f>IF(X$85=0,0,X$85/CHI_fec!X$85)</f>
        <v>0.4516589478901914</v>
      </c>
      <c r="Y236" s="308">
        <f>IF(Y$85=0,0,Y$85/CHI_fec!Y$85)</f>
        <v>0.45257229900590978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0.63637562407390469</v>
      </c>
      <c r="C237" s="308">
        <f>IF(C$93=0,0,C$93/CHI_fec!C$93)</f>
        <v>0.65971042570520144</v>
      </c>
      <c r="D237" s="308">
        <f>IF(D$93=0,0,D$93/CHI_fec!D$93)</f>
        <v>0.67478239134609408</v>
      </c>
      <c r="E237" s="308">
        <f>IF(E$93=0,0,E$93/CHI_fec!E$93)</f>
        <v>0.62724562456703259</v>
      </c>
      <c r="F237" s="308">
        <f>IF(F$93=0,0,F$93/CHI_fec!F$93)</f>
        <v>0.68811343499827993</v>
      </c>
      <c r="G237" s="308">
        <f>IF(G$93=0,0,G$93/CHI_fec!G$93)</f>
        <v>0.65383824429832604</v>
      </c>
      <c r="H237" s="308">
        <f>IF(H$93=0,0,H$93/CHI_fec!H$93)</f>
        <v>0.67833448270176955</v>
      </c>
      <c r="I237" s="308">
        <f>IF(I$93=0,0,I$93/CHI_fec!I$93)</f>
        <v>0.67625301251877823</v>
      </c>
      <c r="J237" s="308">
        <f>IF(J$93=0,0,J$93/CHI_fec!J$93)</f>
        <v>0.69933015701166734</v>
      </c>
      <c r="K237" s="308">
        <f>IF(K$93=0,0,K$93/CHI_fec!K$93)</f>
        <v>0.72990120051743101</v>
      </c>
      <c r="L237" s="308">
        <f>IF(L$93=0,0,L$93/CHI_fec!L$93)</f>
        <v>0.72932969838242667</v>
      </c>
      <c r="M237" s="308">
        <f>IF(M$93=0,0,M$93/CHI_fec!M$93)</f>
        <v>0.63016734943537001</v>
      </c>
      <c r="N237" s="308">
        <f>IF(N$93=0,0,N$93/CHI_fec!N$93)</f>
        <v>0.69363019447172425</v>
      </c>
      <c r="O237" s="308">
        <f>IF(O$93=0,0,O$93/CHI_fec!O$93)</f>
        <v>0.63387876962674949</v>
      </c>
      <c r="P237" s="308">
        <f>IF(P$93=0,0,P$93/CHI_fec!P$93)</f>
        <v>0.64650712748742178</v>
      </c>
      <c r="Q237" s="308">
        <f>IF(Q$93=0,0,Q$93/CHI_fec!Q$93)</f>
        <v>0.64170016278511</v>
      </c>
      <c r="R237" s="308">
        <f>IF(R$93=0,0,R$93/CHI_fec!R$93)</f>
        <v>0.63983503290812938</v>
      </c>
      <c r="S237" s="308">
        <f>IF(S$93=0,0,S$93/CHI_fec!S$93)</f>
        <v>0.62781522069223339</v>
      </c>
      <c r="T237" s="308">
        <f>IF(T$93=0,0,T$93/CHI_fec!T$93)</f>
        <v>0.61904627865659723</v>
      </c>
      <c r="U237" s="308">
        <f>IF(U$93=0,0,U$93/CHI_fec!U$93)</f>
        <v>0.62473619395261804</v>
      </c>
      <c r="V237" s="308">
        <f>IF(V$93=0,0,V$93/CHI_fec!V$93)</f>
        <v>0.62865217723951761</v>
      </c>
      <c r="W237" s="308">
        <f>IF(W$93=0,0,W$93/CHI_fec!W$93)</f>
        <v>0.63588366923399309</v>
      </c>
      <c r="X237" s="308">
        <f>IF(X$93=0,0,X$93/CHI_fec!X$93)</f>
        <v>0.64552128409389131</v>
      </c>
      <c r="Y237" s="308">
        <f>IF(Y$93=0,0,Y$93/CHI_fec!Y$93)</f>
        <v>0.64452330325662111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0.62717438170318296</v>
      </c>
      <c r="C238" s="309">
        <f>IF(C$107=0,0,C$107/CHI_fec!C$107)</f>
        <v>0.63036913095272595</v>
      </c>
      <c r="D238" s="309">
        <f>IF(D$107=0,0,D$107/CHI_fec!D$107)</f>
        <v>0.63036913095272629</v>
      </c>
      <c r="E238" s="309">
        <f>IF(E$107=0,0,E$107/CHI_fec!E$107)</f>
        <v>0.63036913095272618</v>
      </c>
      <c r="F238" s="309">
        <f>IF(F$107=0,0,F$107/CHI_fec!F$107)</f>
        <v>0.63983998647599782</v>
      </c>
      <c r="G238" s="309">
        <f>IF(G$107=0,0,G$107/CHI_fec!G$107)</f>
        <v>0.64970437332012621</v>
      </c>
      <c r="H238" s="309">
        <f>IF(H$107=0,0,H$107/CHI_fec!H$107)</f>
        <v>0.6578117400295993</v>
      </c>
      <c r="I238" s="309">
        <f>IF(I$107=0,0,I$107/CHI_fec!I$107)</f>
        <v>0.66403374091116352</v>
      </c>
      <c r="J238" s="309">
        <f>IF(J$107=0,0,J$107/CHI_fec!J$107)</f>
        <v>0.66403374091116341</v>
      </c>
      <c r="K238" s="309">
        <f>IF(K$107=0,0,K$107/CHI_fec!K$107)</f>
        <v>0.66403374091116352</v>
      </c>
      <c r="L238" s="309">
        <f>IF(L$107=0,0,L$107/CHI_fec!L$107)</f>
        <v>0.66403374091116352</v>
      </c>
      <c r="M238" s="309">
        <f>IF(M$107=0,0,M$107/CHI_fec!M$107)</f>
        <v>0.66403374091116307</v>
      </c>
      <c r="N238" s="309">
        <f>IF(N$107=0,0,N$107/CHI_fec!N$107)</f>
        <v>0.66403374091116341</v>
      </c>
      <c r="O238" s="309">
        <f>IF(O$107=0,0,O$107/CHI_fec!O$107)</f>
        <v>0.66403374091116341</v>
      </c>
      <c r="P238" s="309">
        <f>IF(P$107=0,0,P$107/CHI_fec!P$107)</f>
        <v>0.66403374091116341</v>
      </c>
      <c r="Q238" s="309">
        <f>IF(Q$107=0,0,Q$107/CHI_fec!Q$107)</f>
        <v>0.66403374091116329</v>
      </c>
      <c r="R238" s="309">
        <f>IF(R$107=0,0,R$107/CHI_fec!R$107)</f>
        <v>0.66403374091116363</v>
      </c>
      <c r="S238" s="309">
        <f>IF(S$107=0,0,S$107/CHI_fec!S$107)</f>
        <v>0.66403374091116307</v>
      </c>
      <c r="T238" s="309">
        <f>IF(T$107=0,0,T$107/CHI_fec!T$107)</f>
        <v>0.66403374091116318</v>
      </c>
      <c r="U238" s="309">
        <f>IF(U$107=0,0,U$107/CHI_fec!U$107)</f>
        <v>0.66403374091116385</v>
      </c>
      <c r="V238" s="309">
        <f>IF(V$107=0,0,V$107/CHI_fec!V$107)</f>
        <v>0.66403374091116352</v>
      </c>
      <c r="W238" s="309">
        <f>IF(W$107=0,0,W$107/CHI_fec!W$107)</f>
        <v>0.66403374091116329</v>
      </c>
      <c r="X238" s="309">
        <f>IF(X$107=0,0,X$107/CHI_fec!X$107)</f>
        <v>0.66403374091116352</v>
      </c>
      <c r="Y238" s="309">
        <f>IF(Y$107=0,0,Y$107/CHI_fec!Y$107)</f>
        <v>0.66403374091116318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0.412204247607797</v>
      </c>
      <c r="C240" s="322">
        <f>IF(C$110=0,0,C$110/CHI_fec!C$110)</f>
        <v>0.41224307790601722</v>
      </c>
      <c r="D240" s="322">
        <f>IF(D$110=0,0,D$110/CHI_fec!D$110)</f>
        <v>0.41686853026746018</v>
      </c>
      <c r="E240" s="322">
        <f>IF(E$110=0,0,E$110/CHI_fec!E$110)</f>
        <v>0.4173044049563831</v>
      </c>
      <c r="F240" s="322">
        <f>IF(F$110=0,0,F$110/CHI_fec!F$110)</f>
        <v>0.42345879610515713</v>
      </c>
      <c r="G240" s="322">
        <f>IF(G$110=0,0,G$110/CHI_fec!G$110)</f>
        <v>0.42443450156780244</v>
      </c>
      <c r="H240" s="322">
        <f>IF(H$110=0,0,H$110/CHI_fec!H$110)</f>
        <v>0.42906083693835706</v>
      </c>
      <c r="I240" s="322">
        <f>IF(I$110=0,0,I$110/CHI_fec!I$110)</f>
        <v>0.42703471855032271</v>
      </c>
      <c r="J240" s="322">
        <f>IF(J$110=0,0,J$110/CHI_fec!J$110)</f>
        <v>0.43171915473785166</v>
      </c>
      <c r="K240" s="322">
        <f>IF(K$110=0,0,K$110/CHI_fec!K$110)</f>
        <v>0.45040958008578952</v>
      </c>
      <c r="L240" s="322">
        <f>IF(L$110=0,0,L$110/CHI_fec!L$110)</f>
        <v>0.44472884763041437</v>
      </c>
      <c r="M240" s="322">
        <f>IF(M$110=0,0,M$110/CHI_fec!M$110)</f>
        <v>0.4178666283880193</v>
      </c>
      <c r="N240" s="322">
        <f>IF(N$110=0,0,N$110/CHI_fec!N$110)</f>
        <v>0.43060394156215642</v>
      </c>
      <c r="O240" s="322">
        <f>IF(O$110=0,0,O$110/CHI_fec!O$110)</f>
        <v>0.42259548817377623</v>
      </c>
      <c r="P240" s="322">
        <f>IF(P$110=0,0,P$110/CHI_fec!P$110)</f>
        <v>0.42272616881404135</v>
      </c>
      <c r="Q240" s="322">
        <f>IF(Q$110=0,0,Q$110/CHI_fec!Q$110)</f>
        <v>0.42105733511274801</v>
      </c>
      <c r="R240" s="322">
        <f>IF(R$110=0,0,R$110/CHI_fec!R$110)</f>
        <v>0.42313170234975572</v>
      </c>
      <c r="S240" s="322">
        <f>IF(S$110=0,0,S$110/CHI_fec!S$110)</f>
        <v>0.42219268804983506</v>
      </c>
      <c r="T240" s="322">
        <f>IF(T$110=0,0,T$110/CHI_fec!T$110)</f>
        <v>0.42065238240776437</v>
      </c>
      <c r="U240" s="322">
        <f>IF(U$110=0,0,U$110/CHI_fec!U$110)</f>
        <v>0.42341231866114926</v>
      </c>
      <c r="V240" s="322">
        <f>IF(V$110=0,0,V$110/CHI_fec!V$110)</f>
        <v>0.42288737183891767</v>
      </c>
      <c r="W240" s="322">
        <f>IF(W$110=0,0,W$110/CHI_fec!W$110)</f>
        <v>0.42447931559162699</v>
      </c>
      <c r="X240" s="322">
        <f>IF(X$110=0,0,X$110/CHI_fec!X$110)</f>
        <v>0.42224168523361499</v>
      </c>
      <c r="Y240" s="322">
        <f>IF(Y$110=0,0,Y$110/CHI_fec!Y$110)</f>
        <v>0.4264947067180056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0.29598007589520575</v>
      </c>
      <c r="C241" s="305">
        <f>IF(C$111=0,0,C$111/CHI_fec!C$111)</f>
        <v>0.29636764668459786</v>
      </c>
      <c r="D241" s="305">
        <f>IF(D$111=0,0,D$111/CHI_fec!D$111)</f>
        <v>0.29711536425078167</v>
      </c>
      <c r="E241" s="305">
        <f>IF(E$111=0,0,E$111/CHI_fec!E$111)</f>
        <v>0.29811251078889944</v>
      </c>
      <c r="F241" s="305">
        <f>IF(F$111=0,0,F$111/CHI_fec!F$111)</f>
        <v>0.30203630844775159</v>
      </c>
      <c r="G241" s="305">
        <f>IF(G$111=0,0,G$111/CHI_fec!G$111)</f>
        <v>0.30734972471177235</v>
      </c>
      <c r="H241" s="305">
        <f>IF(H$111=0,0,H$111/CHI_fec!H$111)</f>
        <v>0.30870784011617647</v>
      </c>
      <c r="I241" s="305">
        <f>IF(I$111=0,0,I$111/CHI_fec!I$111)</f>
        <v>0.30870784011617652</v>
      </c>
      <c r="J241" s="305">
        <f>IF(J$111=0,0,J$111/CHI_fec!J$111)</f>
        <v>0.30870784011617641</v>
      </c>
      <c r="K241" s="305">
        <f>IF(K$111=0,0,K$111/CHI_fec!K$111)</f>
        <v>0.31588957290460457</v>
      </c>
      <c r="L241" s="305">
        <f>IF(L$111=0,0,L$111/CHI_fec!L$111)</f>
        <v>0.31588957290460451</v>
      </c>
      <c r="M241" s="305">
        <f>IF(M$111=0,0,M$111/CHI_fec!M$111)</f>
        <v>0.31588957290460445</v>
      </c>
      <c r="N241" s="305">
        <f>IF(N$111=0,0,N$111/CHI_fec!N$111)</f>
        <v>0.31588957290460451</v>
      </c>
      <c r="O241" s="305">
        <f>IF(O$111=0,0,O$111/CHI_fec!O$111)</f>
        <v>0.31588957290460451</v>
      </c>
      <c r="P241" s="305">
        <f>IF(P$111=0,0,P$111/CHI_fec!P$111)</f>
        <v>0.31588957290460451</v>
      </c>
      <c r="Q241" s="305">
        <f>IF(Q$111=0,0,Q$111/CHI_fec!Q$111)</f>
        <v>0.31588957290460451</v>
      </c>
      <c r="R241" s="305">
        <f>IF(R$111=0,0,R$111/CHI_fec!R$111)</f>
        <v>0.31588957290460468</v>
      </c>
      <c r="S241" s="305">
        <f>IF(S$111=0,0,S$111/CHI_fec!S$111)</f>
        <v>0.31588957290460451</v>
      </c>
      <c r="T241" s="305">
        <f>IF(T$111=0,0,T$111/CHI_fec!T$111)</f>
        <v>0.31588957290460451</v>
      </c>
      <c r="U241" s="305">
        <f>IF(U$111=0,0,U$111/CHI_fec!U$111)</f>
        <v>0.31588957290460468</v>
      </c>
      <c r="V241" s="305">
        <f>IF(V$111=0,0,V$111/CHI_fec!V$111)</f>
        <v>0.31588957290460468</v>
      </c>
      <c r="W241" s="305">
        <f>IF(W$111=0,0,W$111/CHI_fec!W$111)</f>
        <v>0.31588957290460462</v>
      </c>
      <c r="X241" s="305">
        <f>IF(X$111=0,0,X$111/CHI_fec!X$111)</f>
        <v>0.31588957290460451</v>
      </c>
      <c r="Y241" s="305">
        <f>IF(Y$111=0,0,Y$111/CHI_fec!Y$111)</f>
        <v>0.32007660220820744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7.9764652113275103E-2</v>
      </c>
      <c r="C242" s="306">
        <f>IF(C$112=0,0,C$112/CHI_fec!C$112)</f>
        <v>7.9869099850480491E-2</v>
      </c>
      <c r="D242" s="306">
        <f>IF(D$112=0,0,D$112/CHI_fec!D$112)</f>
        <v>8.0070604736798431E-2</v>
      </c>
      <c r="E242" s="306">
        <f>IF(E$112=0,0,E$112/CHI_fec!E$112)</f>
        <v>8.0339329063861167E-2</v>
      </c>
      <c r="F242" s="306">
        <f>IF(F$112=0,0,F$112/CHI_fec!F$112)</f>
        <v>8.1396766306130228E-2</v>
      </c>
      <c r="G242" s="306">
        <f>IF(G$112=0,0,G$112/CHI_fec!G$112)</f>
        <v>8.2828696474236158E-2</v>
      </c>
      <c r="H242" s="306">
        <f>IF(H$112=0,0,H$112/CHI_fec!H$112)</f>
        <v>8.3194699498035485E-2</v>
      </c>
      <c r="I242" s="306">
        <f>IF(I$112=0,0,I$112/CHI_fec!I$112)</f>
        <v>8.3194699498035443E-2</v>
      </c>
      <c r="J242" s="306">
        <f>IF(J$112=0,0,J$112/CHI_fec!J$112)</f>
        <v>8.3194699498035457E-2</v>
      </c>
      <c r="K242" s="306">
        <f>IF(K$112=0,0,K$112/CHI_fec!K$112)</f>
        <v>8.5130128481580608E-2</v>
      </c>
      <c r="L242" s="306">
        <f>IF(L$112=0,0,L$112/CHI_fec!L$112)</f>
        <v>8.5130128481580622E-2</v>
      </c>
      <c r="M242" s="306">
        <f>IF(M$112=0,0,M$112/CHI_fec!M$112)</f>
        <v>8.5130128481580622E-2</v>
      </c>
      <c r="N242" s="306">
        <f>IF(N$112=0,0,N$112/CHI_fec!N$112)</f>
        <v>8.5130128481580622E-2</v>
      </c>
      <c r="O242" s="306">
        <f>IF(O$112=0,0,O$112/CHI_fec!O$112)</f>
        <v>8.513012848158058E-2</v>
      </c>
      <c r="P242" s="306">
        <f>IF(P$112=0,0,P$112/CHI_fec!P$112)</f>
        <v>8.5130128481580566E-2</v>
      </c>
      <c r="Q242" s="306">
        <f>IF(Q$112=0,0,Q$112/CHI_fec!Q$112)</f>
        <v>8.513012848158058E-2</v>
      </c>
      <c r="R242" s="306">
        <f>IF(R$112=0,0,R$112/CHI_fec!R$112)</f>
        <v>8.5130128481580608E-2</v>
      </c>
      <c r="S242" s="306">
        <f>IF(S$112=0,0,S$112/CHI_fec!S$112)</f>
        <v>8.513012848158058E-2</v>
      </c>
      <c r="T242" s="306">
        <f>IF(T$112=0,0,T$112/CHI_fec!T$112)</f>
        <v>8.5130128481580608E-2</v>
      </c>
      <c r="U242" s="306">
        <f>IF(U$112=0,0,U$112/CHI_fec!U$112)</f>
        <v>8.5130128481580608E-2</v>
      </c>
      <c r="V242" s="306">
        <f>IF(V$112=0,0,V$112/CHI_fec!V$112)</f>
        <v>8.513012848158058E-2</v>
      </c>
      <c r="W242" s="306">
        <f>IF(W$112=0,0,W$112/CHI_fec!W$112)</f>
        <v>8.5130128481580566E-2</v>
      </c>
      <c r="X242" s="306">
        <f>IF(X$112=0,0,X$112/CHI_fec!X$112)</f>
        <v>8.513012848158058E-2</v>
      </c>
      <c r="Y242" s="306">
        <f>IF(Y$112=0,0,Y$112/CHI_fec!Y$112)</f>
        <v>8.6258504892661098E-2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0.41846392583580955</v>
      </c>
      <c r="C243" s="306">
        <f>IF(C$113=0,0,C$113/CHI_fec!C$113)</f>
        <v>0.41901188296967312</v>
      </c>
      <c r="D243" s="306">
        <f>IF(D$113=0,0,D$113/CHI_fec!D$113)</f>
        <v>0.42006902449251166</v>
      </c>
      <c r="E243" s="306">
        <f>IF(E$113=0,0,E$113/CHI_fec!E$113)</f>
        <v>0.42147881484313665</v>
      </c>
      <c r="F243" s="306">
        <f>IF(F$113=0,0,F$113/CHI_fec!F$113)</f>
        <v>0.42702637667662297</v>
      </c>
      <c r="G243" s="306">
        <f>IF(G$113=0,0,G$113/CHI_fec!G$113)</f>
        <v>0.43453861554174578</v>
      </c>
      <c r="H243" s="306">
        <f>IF(H$113=0,0,H$113/CHI_fec!H$113)</f>
        <v>0.43645875257173378</v>
      </c>
      <c r="I243" s="306">
        <f>IF(I$113=0,0,I$113/CHI_fec!I$113)</f>
        <v>0.43645875257173383</v>
      </c>
      <c r="J243" s="306">
        <f>IF(J$113=0,0,J$113/CHI_fec!J$113)</f>
        <v>0.43645875257173372</v>
      </c>
      <c r="K243" s="306">
        <f>IF(K$113=0,0,K$113/CHI_fec!K$113)</f>
        <v>0.44661246338439486</v>
      </c>
      <c r="L243" s="306">
        <f>IF(L$113=0,0,L$113/CHI_fec!L$113)</f>
        <v>0.44661246338439481</v>
      </c>
      <c r="M243" s="306">
        <f>IF(M$113=0,0,M$113/CHI_fec!M$113)</f>
        <v>0.4466124633843947</v>
      </c>
      <c r="N243" s="306">
        <f>IF(N$113=0,0,N$113/CHI_fec!N$113)</f>
        <v>0.44661246338439481</v>
      </c>
      <c r="O243" s="306">
        <f>IF(O$113=0,0,O$113/CHI_fec!O$113)</f>
        <v>0.44661246338439475</v>
      </c>
      <c r="P243" s="306">
        <f>IF(P$113=0,0,P$113/CHI_fec!P$113)</f>
        <v>0.44661246338439492</v>
      </c>
      <c r="Q243" s="306">
        <f>IF(Q$113=0,0,Q$113/CHI_fec!Q$113)</f>
        <v>0.44661246338439486</v>
      </c>
      <c r="R243" s="306">
        <f>IF(R$113=0,0,R$113/CHI_fec!R$113)</f>
        <v>0.44661246338439475</v>
      </c>
      <c r="S243" s="306">
        <f>IF(S$113=0,0,S$113/CHI_fec!S$113)</f>
        <v>0.44661246338439464</v>
      </c>
      <c r="T243" s="306">
        <f>IF(T$113=0,0,T$113/CHI_fec!T$113)</f>
        <v>0.4466124633843947</v>
      </c>
      <c r="U243" s="306">
        <f>IF(U$113=0,0,U$113/CHI_fec!U$113)</f>
        <v>0.4466124633843947</v>
      </c>
      <c r="V243" s="306">
        <f>IF(V$113=0,0,V$113/CHI_fec!V$113)</f>
        <v>0.44661246338439486</v>
      </c>
      <c r="W243" s="306">
        <f>IF(W$113=0,0,W$113/CHI_fec!W$113)</f>
        <v>0.44661246338439492</v>
      </c>
      <c r="X243" s="306">
        <f>IF(X$113=0,0,X$113/CHI_fec!X$113)</f>
        <v>0.44661246338439486</v>
      </c>
      <c r="Y243" s="306">
        <f>IF(Y$113=0,0,Y$113/CHI_fec!Y$113)</f>
        <v>0.45253218860466815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0.31516594098032907</v>
      </c>
      <c r="C244" s="306">
        <f>IF(C$114=0,0,C$114/CHI_fec!C$114)</f>
        <v>0.31557863467995012</v>
      </c>
      <c r="D244" s="306">
        <f>IF(D$114=0,0,D$114/CHI_fec!D$114)</f>
        <v>0.3163748204016445</v>
      </c>
      <c r="E244" s="306">
        <f>IF(E$114=0,0,E$114/CHI_fec!E$114)</f>
        <v>0.31743660344913749</v>
      </c>
      <c r="F244" s="306">
        <f>IF(F$114=0,0,F$114/CHI_fec!F$114)</f>
        <v>0.3216147474597712</v>
      </c>
      <c r="G244" s="306">
        <f>IF(G$114=0,0,G$114/CHI_fec!G$114)</f>
        <v>0.32727258720322489</v>
      </c>
      <c r="H244" s="306">
        <f>IF(H$114=0,0,H$114/CHI_fec!H$114)</f>
        <v>0.32871873765133958</v>
      </c>
      <c r="I244" s="306">
        <f>IF(I$114=0,0,I$114/CHI_fec!I$114)</f>
        <v>0.32871873765133974</v>
      </c>
      <c r="J244" s="306">
        <f>IF(J$114=0,0,J$114/CHI_fec!J$114)</f>
        <v>0.32871873765133963</v>
      </c>
      <c r="K244" s="306">
        <f>IF(K$114=0,0,K$114/CHI_fec!K$114)</f>
        <v>0.33636600095204794</v>
      </c>
      <c r="L244" s="306">
        <f>IF(L$114=0,0,L$114/CHI_fec!L$114)</f>
        <v>0.33636600095204794</v>
      </c>
      <c r="M244" s="306">
        <f>IF(M$114=0,0,M$114/CHI_fec!M$114)</f>
        <v>0.33636600095204783</v>
      </c>
      <c r="N244" s="306">
        <f>IF(N$114=0,0,N$114/CHI_fec!N$114)</f>
        <v>0.33636600095204783</v>
      </c>
      <c r="O244" s="306">
        <f>IF(O$114=0,0,O$114/CHI_fec!O$114)</f>
        <v>0.33636600095204799</v>
      </c>
      <c r="P244" s="306">
        <f>IF(P$114=0,0,P$114/CHI_fec!P$114)</f>
        <v>0.33636600095204788</v>
      </c>
      <c r="Q244" s="306">
        <f>IF(Q$114=0,0,Q$114/CHI_fec!Q$114)</f>
        <v>0.33636600095204794</v>
      </c>
      <c r="R244" s="306">
        <f>IF(R$114=0,0,R$114/CHI_fec!R$114)</f>
        <v>0.33636600095204788</v>
      </c>
      <c r="S244" s="306">
        <f>IF(S$114=0,0,S$114/CHI_fec!S$114)</f>
        <v>0.33636600095204783</v>
      </c>
      <c r="T244" s="306">
        <f>IF(T$114=0,0,T$114/CHI_fec!T$114)</f>
        <v>0.33636600095204777</v>
      </c>
      <c r="U244" s="306">
        <f>IF(U$114=0,0,U$114/CHI_fec!U$114)</f>
        <v>0.33636600095204788</v>
      </c>
      <c r="V244" s="306">
        <f>IF(V$114=0,0,V$114/CHI_fec!V$114)</f>
        <v>0.33636600095204777</v>
      </c>
      <c r="W244" s="306">
        <f>IF(W$114=0,0,W$114/CHI_fec!W$114)</f>
        <v>0.33636600095204777</v>
      </c>
      <c r="X244" s="306">
        <f>IF(X$114=0,0,X$114/CHI_fec!X$114)</f>
        <v>0.33636600095204783</v>
      </c>
      <c r="Y244" s="306">
        <f>IF(Y$114=0,0,Y$114/CHI_fec!Y$114)</f>
        <v>0.34082443967090748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0.45643699642183538</v>
      </c>
      <c r="C245" s="307">
        <f>IF(C$115=0,0,C$115/CHI_fec!C$115)</f>
        <v>0.46494347882557568</v>
      </c>
      <c r="D245" s="307">
        <f>IF(D$115=0,0,D$115/CHI_fec!D$115)</f>
        <v>0.47224513416745267</v>
      </c>
      <c r="E245" s="307">
        <f>IF(E$115=0,0,E$115/CHI_fec!E$115)</f>
        <v>0.45471179527850214</v>
      </c>
      <c r="F245" s="307">
        <f>IF(F$115=0,0,F$115/CHI_fec!F$115)</f>
        <v>0.48122080327893452</v>
      </c>
      <c r="G245" s="307">
        <f>IF(G$115=0,0,G$115/CHI_fec!G$115)</f>
        <v>0.47124847482661947</v>
      </c>
      <c r="H245" s="307">
        <f>IF(H$115=0,0,H$115/CHI_fec!H$115)</f>
        <v>0.48049365374601943</v>
      </c>
      <c r="I245" s="307">
        <f>IF(I$115=0,0,I$115/CHI_fec!I$115)</f>
        <v>0.47677168897154942</v>
      </c>
      <c r="J245" s="307">
        <f>IF(J$115=0,0,J$115/CHI_fec!J$115)</f>
        <v>0.48667385970406885</v>
      </c>
      <c r="K245" s="307">
        <f>IF(K$115=0,0,K$115/CHI_fec!K$115)</f>
        <v>0.51075163551596559</v>
      </c>
      <c r="L245" s="307">
        <f>IF(L$115=0,0,L$115/CHI_fec!L$115)</f>
        <v>0.50889700083317491</v>
      </c>
      <c r="M245" s="307">
        <f>IF(M$115=0,0,M$115/CHI_fec!M$115)</f>
        <v>0.4748715440819139</v>
      </c>
      <c r="N245" s="307">
        <f>IF(N$115=0,0,N$115/CHI_fec!N$115)</f>
        <v>0.50939247120855025</v>
      </c>
      <c r="O245" s="307">
        <f>IF(O$115=0,0,O$115/CHI_fec!O$115)</f>
        <v>0.47673357636394359</v>
      </c>
      <c r="P245" s="307">
        <f>IF(P$115=0,0,P$115/CHI_fec!P$115)</f>
        <v>0.48181673683852305</v>
      </c>
      <c r="Q245" s="307">
        <f>IF(Q$115=0,0,Q$115/CHI_fec!Q$115)</f>
        <v>0.48060669336958267</v>
      </c>
      <c r="R245" s="307">
        <f>IF(R$115=0,0,R$115/CHI_fec!R$115)</f>
        <v>0.47939089207859342</v>
      </c>
      <c r="S245" s="307">
        <f>IF(S$115=0,0,S$115/CHI_fec!S$115)</f>
        <v>0.47591351410939509</v>
      </c>
      <c r="T245" s="307">
        <f>IF(T$115=0,0,T$115/CHI_fec!T$115)</f>
        <v>0.47228330764842807</v>
      </c>
      <c r="U245" s="307">
        <f>IF(U$115=0,0,U$115/CHI_fec!U$115)</f>
        <v>0.47451851426690156</v>
      </c>
      <c r="V245" s="307">
        <f>IF(V$115=0,0,V$115/CHI_fec!V$115)</f>
        <v>0.47943682285251532</v>
      </c>
      <c r="W245" s="307">
        <f>IF(W$115=0,0,W$115/CHI_fec!W$115)</f>
        <v>0.48371937566916817</v>
      </c>
      <c r="X245" s="307">
        <f>IF(X$115=0,0,X$115/CHI_fec!X$115)</f>
        <v>0.50266634041428171</v>
      </c>
      <c r="Y245" s="307">
        <f>IF(Y$115=0,0,Y$115/CHI_fec!Y$115)</f>
        <v>0.52098190505408593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0.48058406613627169</v>
      </c>
      <c r="C246" s="308">
        <f>IF(C$121=0,0,C$121/CHI_fec!C$121)</f>
        <v>0.47962591991623543</v>
      </c>
      <c r="D246" s="308">
        <f>IF(D$121=0,0,D$121/CHI_fec!D$121)</f>
        <v>0.48325623033248166</v>
      </c>
      <c r="E246" s="308">
        <f>IF(E$121=0,0,E$121/CHI_fec!E$121)</f>
        <v>0.486041111578152</v>
      </c>
      <c r="F246" s="308">
        <f>IF(F$121=0,0,F$121/CHI_fec!F$121)</f>
        <v>0.49042202506617472</v>
      </c>
      <c r="G246" s="308">
        <f>IF(G$121=0,0,G$121/CHI_fec!G$121)</f>
        <v>0.4962044046048753</v>
      </c>
      <c r="H246" s="308">
        <f>IF(H$121=0,0,H$121/CHI_fec!H$121)</f>
        <v>0.49943569551832889</v>
      </c>
      <c r="I246" s="308">
        <f>IF(I$121=0,0,I$121/CHI_fec!I$121)</f>
        <v>0.49819974492748154</v>
      </c>
      <c r="J246" s="308">
        <f>IF(J$121=0,0,J$121/CHI_fec!J$121)</f>
        <v>0.49923417051344726</v>
      </c>
      <c r="K246" s="308">
        <f>IF(K$121=0,0,K$121/CHI_fec!K$121)</f>
        <v>0.51798899203859727</v>
      </c>
      <c r="L246" s="308">
        <f>IF(L$121=0,0,L$121/CHI_fec!L$121)</f>
        <v>0.51408358693492628</v>
      </c>
      <c r="M246" s="308">
        <f>IF(M$121=0,0,M$121/CHI_fec!M$121)</f>
        <v>0.46166637601614458</v>
      </c>
      <c r="N246" s="308">
        <f>IF(N$121=0,0,N$121/CHI_fec!N$121)</f>
        <v>0.46960306470996777</v>
      </c>
      <c r="O246" s="308">
        <f>IF(O$121=0,0,O$121/CHI_fec!O$121)</f>
        <v>0.4732086205221972</v>
      </c>
      <c r="P246" s="308">
        <f>IF(P$121=0,0,P$121/CHI_fec!P$121)</f>
        <v>0.47700291562681008</v>
      </c>
      <c r="Q246" s="308">
        <f>IF(Q$121=0,0,Q$121/CHI_fec!Q$121)</f>
        <v>0.47269342710446322</v>
      </c>
      <c r="R246" s="308">
        <f>IF(R$121=0,0,R$121/CHI_fec!R$121)</f>
        <v>0.47592272521995305</v>
      </c>
      <c r="S246" s="308">
        <f>IF(S$121=0,0,S$121/CHI_fec!S$121)</f>
        <v>0.47440539126177594</v>
      </c>
      <c r="T246" s="308">
        <f>IF(T$121=0,0,T$121/CHI_fec!T$121)</f>
        <v>0.4727548784218345</v>
      </c>
      <c r="U246" s="308">
        <f>IF(U$121=0,0,U$121/CHI_fec!U$121)</f>
        <v>0.47821564730065785</v>
      </c>
      <c r="V246" s="308">
        <f>IF(V$121=0,0,V$121/CHI_fec!V$121)</f>
        <v>0.47374987264430485</v>
      </c>
      <c r="W246" s="308">
        <f>IF(W$121=0,0,W$121/CHI_fec!W$121)</f>
        <v>0.47502571830749435</v>
      </c>
      <c r="X246" s="308">
        <f>IF(X$121=0,0,X$121/CHI_fec!X$121)</f>
        <v>0.47828632216760825</v>
      </c>
      <c r="Y246" s="308">
        <f>IF(Y$121=0,0,Y$121/CHI_fec!Y$121)</f>
        <v>0.48219888081601214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0.27876060330022601</v>
      </c>
      <c r="C247" s="308">
        <f>IF(C$134=0,0,C$134/CHI_fec!C$134)</f>
        <v>0.28087864349978353</v>
      </c>
      <c r="D247" s="308">
        <f>IF(D$134=0,0,D$134/CHI_fec!D$134)</f>
        <v>0.28497462032579168</v>
      </c>
      <c r="E247" s="308">
        <f>IF(E$134=0,0,E$134/CHI_fec!E$134)</f>
        <v>0.28160038395320097</v>
      </c>
      <c r="F247" s="308">
        <f>IF(F$134=0,0,F$134/CHI_fec!F$134)</f>
        <v>0.29107623968120394</v>
      </c>
      <c r="G247" s="308">
        <f>IF(G$134=0,0,G$134/CHI_fec!G$134)</f>
        <v>0.29037991256311468</v>
      </c>
      <c r="H247" s="308">
        <f>IF(H$134=0,0,H$134/CHI_fec!H$134)</f>
        <v>0.29211819107835674</v>
      </c>
      <c r="I247" s="308">
        <f>IF(I$134=0,0,I$134/CHI_fec!I$134)</f>
        <v>0.29242887381673144</v>
      </c>
      <c r="J247" s="308">
        <f>IF(J$134=0,0,J$134/CHI_fec!J$134)</f>
        <v>0.29787974756597507</v>
      </c>
      <c r="K247" s="308">
        <f>IF(K$134=0,0,K$134/CHI_fec!K$134)</f>
        <v>0.30934202185644011</v>
      </c>
      <c r="L247" s="308">
        <f>IF(L$134=0,0,L$134/CHI_fec!L$134)</f>
        <v>0.30817329758242096</v>
      </c>
      <c r="M247" s="308">
        <f>IF(M$134=0,0,M$134/CHI_fec!M$134)</f>
        <v>0.29771085503392403</v>
      </c>
      <c r="N247" s="308">
        <f>IF(N$134=0,0,N$134/CHI_fec!N$134)</f>
        <v>0.30155667121610114</v>
      </c>
      <c r="O247" s="308">
        <f>IF(O$134=0,0,O$134/CHI_fec!O$134)</f>
        <v>0.29945203070088289</v>
      </c>
      <c r="P247" s="308">
        <f>IF(P$134=0,0,P$134/CHI_fec!P$134)</f>
        <v>0.29836815919960835</v>
      </c>
      <c r="Q247" s="308">
        <f>IF(Q$134=0,0,Q$134/CHI_fec!Q$134)</f>
        <v>0.29858051920773881</v>
      </c>
      <c r="R247" s="308">
        <f>IF(R$134=0,0,R$134/CHI_fec!R$134)</f>
        <v>0.2994567782880575</v>
      </c>
      <c r="S247" s="308">
        <f>IF(S$134=0,0,S$134/CHI_fec!S$134)</f>
        <v>0.29859043487303627</v>
      </c>
      <c r="T247" s="308">
        <f>IF(T$134=0,0,T$134/CHI_fec!T$134)</f>
        <v>0.29862496350309414</v>
      </c>
      <c r="U247" s="308">
        <f>IF(U$134=0,0,U$134/CHI_fec!U$134)</f>
        <v>0.29899589814142297</v>
      </c>
      <c r="V247" s="308">
        <f>IF(V$134=0,0,V$134/CHI_fec!V$134)</f>
        <v>0.29889575554691689</v>
      </c>
      <c r="W247" s="308">
        <f>IF(W$134=0,0,W$134/CHI_fec!W$134)</f>
        <v>0.29877923384807015</v>
      </c>
      <c r="X247" s="308">
        <f>IF(X$134=0,0,X$134/CHI_fec!X$134)</f>
        <v>0.30001903031645788</v>
      </c>
      <c r="Y247" s="308">
        <f>IF(Y$134=0,0,Y$134/CHI_fec!Y$134)</f>
        <v>0.30461044435445311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0.43733462425968644</v>
      </c>
      <c r="C248" s="308">
        <f>IF(C$142=0,0,C$142/CHI_fec!C$142)</f>
        <v>0.45110992157084695</v>
      </c>
      <c r="D248" s="308">
        <f>IF(D$142=0,0,D$142/CHI_fec!D$142)</f>
        <v>0.46217952371438448</v>
      </c>
      <c r="E248" s="308">
        <f>IF(E$142=0,0,E$142/CHI_fec!E$142)</f>
        <v>0.432364181755237</v>
      </c>
      <c r="F248" s="308">
        <f>IF(F$142=0,0,F$142/CHI_fec!F$142)</f>
        <v>0.47196525455358701</v>
      </c>
      <c r="G248" s="308">
        <f>IF(G$142=0,0,G$142/CHI_fec!G$142)</f>
        <v>0.45067965978856528</v>
      </c>
      <c r="H248" s="308">
        <f>IF(H$142=0,0,H$142/CHI_fec!H$142)</f>
        <v>0.46321219813793868</v>
      </c>
      <c r="I248" s="308">
        <f>IF(I$142=0,0,I$142/CHI_fec!I$142)</f>
        <v>0.45777970575903337</v>
      </c>
      <c r="J248" s="308">
        <f>IF(J$142=0,0,J$142/CHI_fec!J$142)</f>
        <v>0.47255790609209225</v>
      </c>
      <c r="K248" s="308">
        <f>IF(K$142=0,0,K$142/CHI_fec!K$142)</f>
        <v>0.5038550878667879</v>
      </c>
      <c r="L248" s="308">
        <f>IF(L$142=0,0,L$142/CHI_fec!L$142)</f>
        <v>0.50388908595481519</v>
      </c>
      <c r="M248" s="308">
        <f>IF(M$142=0,0,M$142/CHI_fec!M$142)</f>
        <v>0.43416622522366943</v>
      </c>
      <c r="N248" s="308">
        <f>IF(N$142=0,0,N$142/CHI_fec!N$142)</f>
        <v>0.47514124457766654</v>
      </c>
      <c r="O248" s="308">
        <f>IF(O$142=0,0,O$142/CHI_fec!O$142)</f>
        <v>0.43775679175966636</v>
      </c>
      <c r="P248" s="308">
        <f>IF(P$142=0,0,P$142/CHI_fec!P$142)</f>
        <v>0.446491289315119</v>
      </c>
      <c r="Q248" s="308">
        <f>IF(Q$142=0,0,Q$142/CHI_fec!Q$142)</f>
        <v>0.44292243411457988</v>
      </c>
      <c r="R248" s="308">
        <f>IF(R$142=0,0,R$142/CHI_fec!R$142)</f>
        <v>0.44187016132506862</v>
      </c>
      <c r="S248" s="308">
        <f>IF(S$142=0,0,S$142/CHI_fec!S$142)</f>
        <v>0.43391388384596796</v>
      </c>
      <c r="T248" s="308">
        <f>IF(T$142=0,0,T$142/CHI_fec!T$142)</f>
        <v>0.42806134223408299</v>
      </c>
      <c r="U248" s="308">
        <f>IF(U$142=0,0,U$142/CHI_fec!U$142)</f>
        <v>0.43213726206871883</v>
      </c>
      <c r="V248" s="308">
        <f>IF(V$142=0,0,V$142/CHI_fec!V$142)</f>
        <v>0.4341807250453435</v>
      </c>
      <c r="W248" s="308">
        <f>IF(W$142=0,0,W$142/CHI_fec!W$142)</f>
        <v>0.43882078791367041</v>
      </c>
      <c r="X248" s="308">
        <f>IF(X$142=0,0,X$142/CHI_fec!X$142)</f>
        <v>0.44530396052169086</v>
      </c>
      <c r="Y248" s="308">
        <f>IF(Y$142=0,0,Y$142/CHI_fec!Y$142)</f>
        <v>0.45060387475630015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0.43539811366015529</v>
      </c>
      <c r="C249" s="309">
        <f>IF(C$156=0,0,C$156/CHI_fec!C$156)</f>
        <v>0.43596824524790062</v>
      </c>
      <c r="D249" s="309">
        <f>IF(D$156=0,0,D$156/CHI_fec!D$156)</f>
        <v>0.43706816664254955</v>
      </c>
      <c r="E249" s="309">
        <f>IF(E$156=0,0,E$156/CHI_fec!E$156)</f>
        <v>0.43853500768050169</v>
      </c>
      <c r="F249" s="309">
        <f>IF(F$156=0,0,F$156/CHI_fec!F$156)</f>
        <v>0.44430706545797582</v>
      </c>
      <c r="G249" s="309">
        <f>IF(G$156=0,0,G$156/CHI_fec!G$156)</f>
        <v>0.4521233058297261</v>
      </c>
      <c r="H249" s="309">
        <f>IF(H$156=0,0,H$156/CHI_fec!H$156)</f>
        <v>0.4541211459999534</v>
      </c>
      <c r="I249" s="309">
        <f>IF(I$156=0,0,I$156/CHI_fec!I$156)</f>
        <v>0.45412114599995346</v>
      </c>
      <c r="J249" s="309">
        <f>IF(J$156=0,0,J$156/CHI_fec!J$156)</f>
        <v>0.45412114599995346</v>
      </c>
      <c r="K249" s="309">
        <f>IF(K$156=0,0,K$156/CHI_fec!K$156)</f>
        <v>0.46468575207837076</v>
      </c>
      <c r="L249" s="309">
        <f>IF(L$156=0,0,L$156/CHI_fec!L$156)</f>
        <v>0.46468575207837065</v>
      </c>
      <c r="M249" s="309">
        <f>IF(M$156=0,0,M$156/CHI_fec!M$156)</f>
        <v>0.46468575207837071</v>
      </c>
      <c r="N249" s="309">
        <f>IF(N$156=0,0,N$156/CHI_fec!N$156)</f>
        <v>0.46468575207837065</v>
      </c>
      <c r="O249" s="309">
        <f>IF(O$156=0,0,O$156/CHI_fec!O$156)</f>
        <v>0.46468575207837071</v>
      </c>
      <c r="P249" s="309">
        <f>IF(P$156=0,0,P$156/CHI_fec!P$156)</f>
        <v>0.46468575207837065</v>
      </c>
      <c r="Q249" s="309">
        <f>IF(Q$156=0,0,Q$156/CHI_fec!Q$156)</f>
        <v>0.46468575207837054</v>
      </c>
      <c r="R249" s="309">
        <f>IF(R$156=0,0,R$156/CHI_fec!R$156)</f>
        <v>0.46468575207837071</v>
      </c>
      <c r="S249" s="309">
        <f>IF(S$156=0,0,S$156/CHI_fec!S$156)</f>
        <v>0.46468575207837076</v>
      </c>
      <c r="T249" s="309">
        <f>IF(T$156=0,0,T$156/CHI_fec!T$156)</f>
        <v>0.46468575207837054</v>
      </c>
      <c r="U249" s="309">
        <f>IF(U$156=0,0,U$156/CHI_fec!U$156)</f>
        <v>0.4646857520783706</v>
      </c>
      <c r="V249" s="309">
        <f>IF(V$156=0,0,V$156/CHI_fec!V$156)</f>
        <v>0.4646857520783706</v>
      </c>
      <c r="W249" s="309">
        <f>IF(W$156=0,0,W$156/CHI_fec!W$156)</f>
        <v>0.4646857520783706</v>
      </c>
      <c r="X249" s="309">
        <f>IF(X$156=0,0,X$156/CHI_fec!X$156)</f>
        <v>0.4646857520783706</v>
      </c>
      <c r="Y249" s="309">
        <f>IF(Y$156=0,0,Y$156/CHI_fec!Y$156)</f>
        <v>0.47084503376351333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HU: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2322.9409354573736</v>
      </c>
      <c r="C5" s="223">
        <f t="shared" si="0"/>
        <v>2174.1893750300746</v>
      </c>
      <c r="D5" s="223">
        <f t="shared" si="0"/>
        <v>1984.7355312876109</v>
      </c>
      <c r="E5" s="223">
        <f t="shared" si="0"/>
        <v>1917.720998819289</v>
      </c>
      <c r="F5" s="223">
        <f t="shared" si="0"/>
        <v>1953.3172000535271</v>
      </c>
      <c r="G5" s="223">
        <f t="shared" si="0"/>
        <v>2528.783126973723</v>
      </c>
      <c r="H5" s="223">
        <f t="shared" si="0"/>
        <v>2468.3769149345644</v>
      </c>
      <c r="I5" s="223">
        <f t="shared" si="0"/>
        <v>2678.3788518396768</v>
      </c>
      <c r="J5" s="223">
        <f t="shared" si="0"/>
        <v>2354.4467066776056</v>
      </c>
      <c r="K5" s="223">
        <f t="shared" si="0"/>
        <v>2113.1872462781485</v>
      </c>
      <c r="L5" s="223">
        <f t="shared" si="0"/>
        <v>2373.6419325398747</v>
      </c>
      <c r="M5" s="223">
        <f t="shared" si="0"/>
        <v>3306.0638829889194</v>
      </c>
      <c r="N5" s="223">
        <f t="shared" si="0"/>
        <v>2716.7382869122866</v>
      </c>
      <c r="O5" s="223">
        <f t="shared" si="0"/>
        <v>2901.2826053350118</v>
      </c>
      <c r="P5" s="223">
        <f t="shared" si="0"/>
        <v>3215.8567069591268</v>
      </c>
      <c r="Q5" s="223">
        <f t="shared" si="0"/>
        <v>3400.245990779119</v>
      </c>
      <c r="R5" s="223">
        <f t="shared" si="0"/>
        <v>3457.9844925287316</v>
      </c>
      <c r="S5" s="223">
        <f t="shared" si="0"/>
        <v>3712.160853501302</v>
      </c>
      <c r="T5" s="223">
        <f t="shared" si="0"/>
        <v>3768.8572328943201</v>
      </c>
      <c r="U5" s="223">
        <f t="shared" si="0"/>
        <v>3488.7173794690152</v>
      </c>
      <c r="V5" s="223">
        <f t="shared" si="0"/>
        <v>3637.9643781506047</v>
      </c>
      <c r="W5" s="223">
        <f t="shared" si="0"/>
        <v>3781.821725846617</v>
      </c>
      <c r="X5" s="223">
        <f t="shared" si="0"/>
        <v>2705.4952155534243</v>
      </c>
      <c r="Y5" s="223">
        <f t="shared" si="0"/>
        <v>3134.1371860675017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21.201961599288381</v>
      </c>
      <c r="C10" s="260">
        <v>16.978079705926401</v>
      </c>
      <c r="D10" s="260">
        <v>15.93787355850352</v>
      </c>
      <c r="E10" s="260">
        <v>17.33013715862343</v>
      </c>
      <c r="F10" s="260">
        <v>7.8213817150774538</v>
      </c>
      <c r="G10" s="260">
        <v>10.76859823470236</v>
      </c>
      <c r="H10" s="260">
        <v>9.2012797667935864</v>
      </c>
      <c r="I10" s="260">
        <v>9.7808082567428514</v>
      </c>
      <c r="J10" s="260">
        <v>8.7641046320293281</v>
      </c>
      <c r="K10" s="260">
        <v>3.9059622774355729</v>
      </c>
      <c r="L10" s="260">
        <v>5.3332238782069226</v>
      </c>
      <c r="M10" s="260">
        <v>18.352825311622329</v>
      </c>
      <c r="N10" s="260">
        <v>7.7406230118339003</v>
      </c>
      <c r="O10" s="260">
        <v>19.429759173066259</v>
      </c>
      <c r="P10" s="260">
        <v>21.172950794721199</v>
      </c>
      <c r="Q10" s="260">
        <v>24.65017657630883</v>
      </c>
      <c r="R10" s="260">
        <v>28.298043387737408</v>
      </c>
      <c r="S10" s="260">
        <v>28.671748345021431</v>
      </c>
      <c r="T10" s="260">
        <v>30.834852207741729</v>
      </c>
      <c r="U10" s="260">
        <v>28.206930925384661</v>
      </c>
      <c r="V10" s="260">
        <v>24.263519409380208</v>
      </c>
      <c r="W10" s="260">
        <v>25.773238485869939</v>
      </c>
      <c r="X10" s="260">
        <v>16.890967922841849</v>
      </c>
      <c r="Y10" s="260">
        <v>17.70532431466463</v>
      </c>
      <c r="DA10" s="68" t="s">
        <v>1272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2.4306773526753238</v>
      </c>
      <c r="N11" s="226">
        <v>0.50015523633073766</v>
      </c>
      <c r="O11" s="226">
        <v>0.68714946327391435</v>
      </c>
      <c r="P11" s="226">
        <v>0.13560880275202811</v>
      </c>
      <c r="Q11" s="226">
        <v>0.45703996675294423</v>
      </c>
      <c r="R11" s="226">
        <v>0.50571669802343888</v>
      </c>
      <c r="S11" s="226">
        <v>0.9625822544913929</v>
      </c>
      <c r="T11" s="226">
        <v>0.53078553440712428</v>
      </c>
      <c r="U11" s="226">
        <v>0.1615282324109871</v>
      </c>
      <c r="V11" s="226">
        <v>0.73419416766165224</v>
      </c>
      <c r="W11" s="226">
        <v>0.80409620572932572</v>
      </c>
      <c r="X11" s="226">
        <v>0.12634538293289499</v>
      </c>
      <c r="Y11" s="226">
        <v>0.1168428614367959</v>
      </c>
      <c r="DA11" s="69" t="s">
        <v>1273</v>
      </c>
    </row>
    <row r="12" spans="1:105" ht="12" customHeight="1" x14ac:dyDescent="0.25">
      <c r="A12" s="37" t="s">
        <v>35</v>
      </c>
      <c r="B12" s="226">
        <v>21.201961599288381</v>
      </c>
      <c r="C12" s="226">
        <v>16.978079705926401</v>
      </c>
      <c r="D12" s="226">
        <v>15.93787355850352</v>
      </c>
      <c r="E12" s="226">
        <v>17.33013715862343</v>
      </c>
      <c r="F12" s="226">
        <v>7.8213817150774538</v>
      </c>
      <c r="G12" s="226">
        <v>10.76859823470236</v>
      </c>
      <c r="H12" s="226">
        <v>9.2012797667935864</v>
      </c>
      <c r="I12" s="226">
        <v>9.7808082567428514</v>
      </c>
      <c r="J12" s="226">
        <v>8.7641046320293281</v>
      </c>
      <c r="K12" s="226">
        <v>3.9059622774355729</v>
      </c>
      <c r="L12" s="226">
        <v>5.3332238782069226</v>
      </c>
      <c r="M12" s="226">
        <v>15.922147958947001</v>
      </c>
      <c r="N12" s="226">
        <v>7.2404677755031628</v>
      </c>
      <c r="O12" s="226">
        <v>18.74260970979234</v>
      </c>
      <c r="P12" s="226">
        <v>21.037341991969171</v>
      </c>
      <c r="Q12" s="226">
        <v>24.193136609555889</v>
      </c>
      <c r="R12" s="226">
        <v>27.79232668971397</v>
      </c>
      <c r="S12" s="226">
        <v>27.70916609053004</v>
      </c>
      <c r="T12" s="226">
        <v>30.30406667333461</v>
      </c>
      <c r="U12" s="226">
        <v>28.045402692973681</v>
      </c>
      <c r="V12" s="226">
        <v>23.52932524171856</v>
      </c>
      <c r="W12" s="226">
        <v>24.96914228014062</v>
      </c>
      <c r="X12" s="226">
        <v>16.764622539908949</v>
      </c>
      <c r="Y12" s="226">
        <v>17.588481453227839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182.70773312774051</v>
      </c>
      <c r="C25" s="294">
        <v>175.71393970007739</v>
      </c>
      <c r="D25" s="294">
        <v>159.3837990978997</v>
      </c>
      <c r="E25" s="294">
        <v>123.67031406939</v>
      </c>
      <c r="F25" s="294">
        <v>82.323719724832088</v>
      </c>
      <c r="G25" s="294">
        <v>107.1453591554744</v>
      </c>
      <c r="H25" s="294">
        <v>94.764783203497942</v>
      </c>
      <c r="I25" s="294">
        <v>104.1807918174141</v>
      </c>
      <c r="J25" s="294">
        <v>101.2145363639676</v>
      </c>
      <c r="K25" s="294">
        <v>35.149412295998253</v>
      </c>
      <c r="L25" s="294">
        <v>61.130457762516507</v>
      </c>
      <c r="M25" s="294">
        <v>614.43158085641937</v>
      </c>
      <c r="N25" s="294">
        <v>399.56159711388523</v>
      </c>
      <c r="O25" s="294">
        <v>507.83531285987777</v>
      </c>
      <c r="P25" s="294">
        <v>529.04152488929617</v>
      </c>
      <c r="Q25" s="294">
        <v>670.35219627356275</v>
      </c>
      <c r="R25" s="294">
        <v>718.57391736060708</v>
      </c>
      <c r="S25" s="294">
        <v>722.51420844336894</v>
      </c>
      <c r="T25" s="294">
        <v>791.66598061873924</v>
      </c>
      <c r="U25" s="294">
        <v>662.39828218688194</v>
      </c>
      <c r="V25" s="294">
        <v>665.27929177428132</v>
      </c>
      <c r="W25" s="294">
        <v>736.89174712006525</v>
      </c>
      <c r="X25" s="294">
        <v>519.41336342621537</v>
      </c>
      <c r="Y25" s="294">
        <v>556.35801784462114</v>
      </c>
      <c r="DA25" s="70" t="s">
        <v>1278</v>
      </c>
    </row>
    <row r="26" spans="1:105" ht="12" customHeight="1" x14ac:dyDescent="0.25">
      <c r="A26" s="46" t="s">
        <v>28</v>
      </c>
      <c r="B26" s="229">
        <v>0</v>
      </c>
      <c r="C26" s="229">
        <v>0.38057957981835872</v>
      </c>
      <c r="D26" s="229">
        <v>0.45868839825220181</v>
      </c>
      <c r="E26" s="229">
        <v>0</v>
      </c>
      <c r="F26" s="229">
        <v>0</v>
      </c>
      <c r="G26" s="229">
        <v>0</v>
      </c>
      <c r="H26" s="229">
        <v>0</v>
      </c>
      <c r="I26" s="229">
        <v>0.60712271804214413</v>
      </c>
      <c r="J26" s="229">
        <v>0.64604770928502186</v>
      </c>
      <c r="K26" s="229">
        <v>0</v>
      </c>
      <c r="L26" s="229">
        <v>0.56420124979926545</v>
      </c>
      <c r="M26" s="229">
        <v>0.58288030573291882</v>
      </c>
      <c r="N26" s="229">
        <v>0.37258038554175188</v>
      </c>
      <c r="O26" s="229">
        <v>0.52299856067652373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27.06774482892968</v>
      </c>
      <c r="N28" s="229">
        <v>18.74366985313209</v>
      </c>
      <c r="O28" s="229">
        <v>30.864668219640851</v>
      </c>
      <c r="P28" s="229">
        <v>76.513702120022913</v>
      </c>
      <c r="Q28" s="229">
        <v>71.782322432767216</v>
      </c>
      <c r="R28" s="229">
        <v>59.894459207023132</v>
      </c>
      <c r="S28" s="229">
        <v>59.983101113358337</v>
      </c>
      <c r="T28" s="229">
        <v>62.798074799201942</v>
      </c>
      <c r="U28" s="229">
        <v>58.238435339992748</v>
      </c>
      <c r="V28" s="229">
        <v>47.232250922988243</v>
      </c>
      <c r="W28" s="229">
        <v>56.233690105429453</v>
      </c>
      <c r="X28" s="229">
        <v>36.540161096382143</v>
      </c>
      <c r="Y28" s="229">
        <v>33.037205032921847</v>
      </c>
      <c r="DA28" s="73" t="s">
        <v>1281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8.6185905960900353</v>
      </c>
      <c r="N29" s="229">
        <v>1.743112667780468</v>
      </c>
      <c r="O29" s="229">
        <v>2.9236317453562428</v>
      </c>
      <c r="P29" s="229">
        <v>0.63721830708054206</v>
      </c>
      <c r="Q29" s="229">
        <v>1.9859597425092419</v>
      </c>
      <c r="R29" s="229">
        <v>2.254761456869105</v>
      </c>
      <c r="S29" s="229">
        <v>4.0887650198301806</v>
      </c>
      <c r="T29" s="229">
        <v>2.1629087255970929</v>
      </c>
      <c r="U29" s="229">
        <v>0.6941153387339557</v>
      </c>
      <c r="V29" s="229">
        <v>2.9164320060192228</v>
      </c>
      <c r="W29" s="229">
        <v>3.058246128896736</v>
      </c>
      <c r="X29" s="229">
        <v>0.55295781792132159</v>
      </c>
      <c r="Y29" s="229">
        <v>0.59291086438562079</v>
      </c>
      <c r="DA29" s="73" t="s">
        <v>1282</v>
      </c>
    </row>
    <row r="30" spans="1:105" ht="12" customHeight="1" x14ac:dyDescent="0.25">
      <c r="A30" s="46" t="s">
        <v>32</v>
      </c>
      <c r="B30" s="229">
        <v>37.865235873345497</v>
      </c>
      <c r="C30" s="229">
        <v>33.276187455214838</v>
      </c>
      <c r="D30" s="229">
        <v>19.525502860608519</v>
      </c>
      <c r="E30" s="229">
        <v>20.11459366682552</v>
      </c>
      <c r="F30" s="229">
        <v>7.4780166019182461</v>
      </c>
      <c r="G30" s="229">
        <v>18.236297188062149</v>
      </c>
      <c r="H30" s="229">
        <v>17.38585698784302</v>
      </c>
      <c r="I30" s="229">
        <v>16.02213378103087</v>
      </c>
      <c r="J30" s="229">
        <v>3.27871013114353</v>
      </c>
      <c r="K30" s="229">
        <v>0</v>
      </c>
      <c r="L30" s="229">
        <v>0.57268792719085382</v>
      </c>
      <c r="M30" s="229">
        <v>0.59164795223215227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0.72848253223296877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13.95426890067068</v>
      </c>
      <c r="K31" s="229">
        <v>0</v>
      </c>
      <c r="L31" s="229">
        <v>0</v>
      </c>
      <c r="M31" s="229">
        <v>519.97369975866548</v>
      </c>
      <c r="N31" s="229">
        <v>352.80705880363348</v>
      </c>
      <c r="O31" s="229">
        <v>392.80406259353572</v>
      </c>
      <c r="P31" s="229">
        <v>352.02645436017929</v>
      </c>
      <c r="Q31" s="229">
        <v>490.51284921112051</v>
      </c>
      <c r="R31" s="229">
        <v>530.65883858070367</v>
      </c>
      <c r="S31" s="229">
        <v>538.62405444755359</v>
      </c>
      <c r="T31" s="229">
        <v>601.61219642761796</v>
      </c>
      <c r="U31" s="229">
        <v>481.84290573489233</v>
      </c>
      <c r="V31" s="229">
        <v>518.74774363728545</v>
      </c>
      <c r="W31" s="229">
        <v>577.00461013543668</v>
      </c>
      <c r="X31" s="229">
        <v>400.14013044473239</v>
      </c>
      <c r="Y31" s="229">
        <v>425.28568801203448</v>
      </c>
      <c r="DA31" s="73" t="s">
        <v>1284</v>
      </c>
    </row>
    <row r="32" spans="1:105" ht="12" customHeight="1" x14ac:dyDescent="0.25">
      <c r="A32" s="46" t="s">
        <v>35</v>
      </c>
      <c r="B32" s="229">
        <v>144.842497254395</v>
      </c>
      <c r="C32" s="229">
        <v>142.05717266504419</v>
      </c>
      <c r="D32" s="229">
        <v>139.39960783903891</v>
      </c>
      <c r="E32" s="229">
        <v>103.5557204025645</v>
      </c>
      <c r="F32" s="229">
        <v>74.845703122913847</v>
      </c>
      <c r="G32" s="229">
        <v>88.909061967412214</v>
      </c>
      <c r="H32" s="229">
        <v>75.797565776390485</v>
      </c>
      <c r="I32" s="229">
        <v>86.864148482256439</v>
      </c>
      <c r="J32" s="229">
        <v>82.54735835974283</v>
      </c>
      <c r="K32" s="229">
        <v>34.593689737486677</v>
      </c>
      <c r="L32" s="229">
        <v>59.268715148384601</v>
      </c>
      <c r="M32" s="229">
        <v>56.456063375707409</v>
      </c>
      <c r="N32" s="229">
        <v>25.23406771210923</v>
      </c>
      <c r="O32" s="229">
        <v>79.744643148368212</v>
      </c>
      <c r="P32" s="229">
        <v>98.853313188745133</v>
      </c>
      <c r="Q32" s="229">
        <v>105.1255882345546</v>
      </c>
      <c r="R32" s="229">
        <v>123.9133832471895</v>
      </c>
      <c r="S32" s="229">
        <v>117.7003508126036</v>
      </c>
      <c r="T32" s="229">
        <v>123.48665511776569</v>
      </c>
      <c r="U32" s="229">
        <v>120.5160478734954</v>
      </c>
      <c r="V32" s="229">
        <v>93.465298741800638</v>
      </c>
      <c r="W32" s="229">
        <v>94.965978170299593</v>
      </c>
      <c r="X32" s="229">
        <v>73.371332475728309</v>
      </c>
      <c r="Y32" s="229">
        <v>89.251509364179995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1.581360439264434</v>
      </c>
      <c r="I34" s="229">
        <v>0.68738683608462914</v>
      </c>
      <c r="J34" s="229">
        <v>0.78815126312555916</v>
      </c>
      <c r="K34" s="229">
        <v>0.55572255851156771</v>
      </c>
      <c r="L34" s="229">
        <v>0.72485343714178474</v>
      </c>
      <c r="M34" s="229">
        <v>1.14095403906157</v>
      </c>
      <c r="N34" s="229">
        <v>0.6611076916881129</v>
      </c>
      <c r="O34" s="229">
        <v>0.97530859230030809</v>
      </c>
      <c r="P34" s="229">
        <v>1.0108369132683861</v>
      </c>
      <c r="Q34" s="229">
        <v>0.94547665261130054</v>
      </c>
      <c r="R34" s="229">
        <v>1.852474868821705</v>
      </c>
      <c r="S34" s="229">
        <v>1.3894545177901241</v>
      </c>
      <c r="T34" s="229">
        <v>1.6061455485564879</v>
      </c>
      <c r="U34" s="229">
        <v>1.106777899767599</v>
      </c>
      <c r="V34" s="229">
        <v>2.917566466187703</v>
      </c>
      <c r="W34" s="229">
        <v>5.6292225800027271</v>
      </c>
      <c r="X34" s="229">
        <v>8.8087815914511616</v>
      </c>
      <c r="Y34" s="229">
        <v>8.1907045710990776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288.78394117562272</v>
      </c>
      <c r="C36" s="261">
        <v>247.4818822784305</v>
      </c>
      <c r="D36" s="261">
        <v>241.6297816184512</v>
      </c>
      <c r="E36" s="261">
        <v>221.42043583793119</v>
      </c>
      <c r="F36" s="261">
        <v>118.4584687387467</v>
      </c>
      <c r="G36" s="261">
        <v>140.52576515122661</v>
      </c>
      <c r="H36" s="261">
        <v>130.9987815409564</v>
      </c>
      <c r="I36" s="261">
        <v>133.3467313221764</v>
      </c>
      <c r="J36" s="261">
        <v>126.4305246393142</v>
      </c>
      <c r="K36" s="261">
        <v>63.348180592594382</v>
      </c>
      <c r="L36" s="261">
        <v>83.391935519664429</v>
      </c>
      <c r="M36" s="261">
        <v>243.9548493268895</v>
      </c>
      <c r="N36" s="261">
        <v>157.75988344348809</v>
      </c>
      <c r="O36" s="261">
        <v>251.41929762347459</v>
      </c>
      <c r="P36" s="261">
        <v>302.09422096348533</v>
      </c>
      <c r="Q36" s="261">
        <v>345.47676007406199</v>
      </c>
      <c r="R36" s="261">
        <v>380.09261229978171</v>
      </c>
      <c r="S36" s="261">
        <v>374.9990848366225</v>
      </c>
      <c r="T36" s="261">
        <v>396.34201152448969</v>
      </c>
      <c r="U36" s="261">
        <v>366.61132692666132</v>
      </c>
      <c r="V36" s="261">
        <v>329.73876304937869</v>
      </c>
      <c r="W36" s="261">
        <v>369.786635633424</v>
      </c>
      <c r="X36" s="261">
        <v>266.77083089038831</v>
      </c>
      <c r="Y36" s="261">
        <v>279.41224155485031</v>
      </c>
      <c r="DA36" s="70" t="s">
        <v>1289</v>
      </c>
    </row>
    <row r="37" spans="1:105" ht="12" customHeight="1" x14ac:dyDescent="0.25">
      <c r="A37" s="60" t="s">
        <v>1012</v>
      </c>
      <c r="B37" s="262">
        <v>288.78394117562272</v>
      </c>
      <c r="C37" s="262">
        <v>247.4818822784305</v>
      </c>
      <c r="D37" s="262">
        <v>241.6297816184512</v>
      </c>
      <c r="E37" s="262">
        <v>221.42043583793119</v>
      </c>
      <c r="F37" s="262">
        <v>118.4584687387467</v>
      </c>
      <c r="G37" s="262">
        <v>140.52576515122661</v>
      </c>
      <c r="H37" s="262">
        <v>130.9987815409564</v>
      </c>
      <c r="I37" s="262">
        <v>133.3467313221764</v>
      </c>
      <c r="J37" s="262">
        <v>126.4305246393142</v>
      </c>
      <c r="K37" s="262">
        <v>63.348180592594382</v>
      </c>
      <c r="L37" s="262">
        <v>83.391935519664429</v>
      </c>
      <c r="M37" s="262">
        <v>243.9548493268895</v>
      </c>
      <c r="N37" s="262">
        <v>157.75988344348809</v>
      </c>
      <c r="O37" s="262">
        <v>251.41929762347459</v>
      </c>
      <c r="P37" s="262">
        <v>302.09422096348533</v>
      </c>
      <c r="Q37" s="262">
        <v>345.47676007406199</v>
      </c>
      <c r="R37" s="262">
        <v>380.09261229978171</v>
      </c>
      <c r="S37" s="262">
        <v>374.9990848366225</v>
      </c>
      <c r="T37" s="262">
        <v>396.34201152448969</v>
      </c>
      <c r="U37" s="262">
        <v>366.61132692666132</v>
      </c>
      <c r="V37" s="262">
        <v>329.73876304937869</v>
      </c>
      <c r="W37" s="262">
        <v>369.786635633424</v>
      </c>
      <c r="X37" s="262">
        <v>266.77083089038831</v>
      </c>
      <c r="Y37" s="262">
        <v>279.41224155485031</v>
      </c>
      <c r="DA37" s="72" t="s">
        <v>1290</v>
      </c>
    </row>
    <row r="38" spans="1:105" ht="12" customHeight="1" x14ac:dyDescent="0.25">
      <c r="A38" s="59" t="s">
        <v>28</v>
      </c>
      <c r="B38" s="230">
        <v>0</v>
      </c>
      <c r="C38" s="230">
        <v>0.53602207617077358</v>
      </c>
      <c r="D38" s="230">
        <v>0.69538295691219465</v>
      </c>
      <c r="E38" s="230">
        <v>0</v>
      </c>
      <c r="F38" s="230">
        <v>0</v>
      </c>
      <c r="G38" s="230">
        <v>0</v>
      </c>
      <c r="H38" s="230">
        <v>0</v>
      </c>
      <c r="I38" s="230">
        <v>0.78225110070501869</v>
      </c>
      <c r="J38" s="230">
        <v>0.94458369259581676</v>
      </c>
      <c r="K38" s="230">
        <v>0</v>
      </c>
      <c r="L38" s="230">
        <v>0.7788984940857564</v>
      </c>
      <c r="M38" s="230">
        <v>1.5238015400062439</v>
      </c>
      <c r="N38" s="230">
        <v>1.2751977322496031</v>
      </c>
      <c r="O38" s="230">
        <v>1.1528722559598681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70.762163087593393</v>
      </c>
      <c r="N39" s="295">
        <v>64.152290937148152</v>
      </c>
      <c r="O39" s="295">
        <v>68.036553740801608</v>
      </c>
      <c r="P39" s="295">
        <v>131.32835932475621</v>
      </c>
      <c r="Q39" s="295">
        <v>138.6247842245871</v>
      </c>
      <c r="R39" s="295">
        <v>122.35366475446941</v>
      </c>
      <c r="S39" s="295">
        <v>123.2521743067643</v>
      </c>
      <c r="T39" s="295">
        <v>132.07655699517619</v>
      </c>
      <c r="U39" s="295">
        <v>118.9804224183668</v>
      </c>
      <c r="V39" s="295">
        <v>108.4455971082498</v>
      </c>
      <c r="W39" s="295">
        <v>134.80324269647821</v>
      </c>
      <c r="X39" s="295">
        <v>88.24421806190351</v>
      </c>
      <c r="Y39" s="295">
        <v>75.121072766678111</v>
      </c>
      <c r="DA39" s="122" t="s">
        <v>1292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22.531249544435632</v>
      </c>
      <c r="N40" s="295">
        <v>5.9659966205067922</v>
      </c>
      <c r="O40" s="295">
        <v>6.4447097550416528</v>
      </c>
      <c r="P40" s="295">
        <v>1.093723509408999</v>
      </c>
      <c r="Q40" s="295">
        <v>3.835251235315142</v>
      </c>
      <c r="R40" s="295">
        <v>4.6060742687649583</v>
      </c>
      <c r="S40" s="295">
        <v>8.4015192540833823</v>
      </c>
      <c r="T40" s="295">
        <v>4.5490174417786289</v>
      </c>
      <c r="U40" s="295">
        <v>1.418069282381996</v>
      </c>
      <c r="V40" s="295">
        <v>6.6961494347167037</v>
      </c>
      <c r="W40" s="295">
        <v>7.3312189608454501</v>
      </c>
      <c r="X40" s="295">
        <v>1.3353890294839079</v>
      </c>
      <c r="Y40" s="295">
        <v>1.348180033488962</v>
      </c>
      <c r="DA40" s="122" t="s">
        <v>1293</v>
      </c>
    </row>
    <row r="41" spans="1:105" ht="12" customHeight="1" x14ac:dyDescent="0.25">
      <c r="A41" s="59" t="s">
        <v>32</v>
      </c>
      <c r="B41" s="295">
        <v>59.848983192211954</v>
      </c>
      <c r="C41" s="295">
        <v>46.86738866889592</v>
      </c>
      <c r="D41" s="295">
        <v>29.601145278895871</v>
      </c>
      <c r="E41" s="295">
        <v>36.013348311806112</v>
      </c>
      <c r="F41" s="295">
        <v>10.760378646969221</v>
      </c>
      <c r="G41" s="295">
        <v>23.917691219448979</v>
      </c>
      <c r="H41" s="295">
        <v>24.441322435807109</v>
      </c>
      <c r="I41" s="295">
        <v>20.643819467458059</v>
      </c>
      <c r="J41" s="295">
        <v>4.7937885671854259</v>
      </c>
      <c r="K41" s="295">
        <v>0</v>
      </c>
      <c r="L41" s="295">
        <v>0.79061463303874824</v>
      </c>
      <c r="M41" s="295">
        <v>1.5467224606590071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1.4968725253555659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228.9349579834107</v>
      </c>
      <c r="C42" s="295">
        <v>200.07847153336391</v>
      </c>
      <c r="D42" s="295">
        <v>211.33325338264311</v>
      </c>
      <c r="E42" s="295">
        <v>185.40708752612511</v>
      </c>
      <c r="F42" s="295">
        <v>107.6980900917775</v>
      </c>
      <c r="G42" s="295">
        <v>116.6080739317776</v>
      </c>
      <c r="H42" s="295">
        <v>106.55745910514931</v>
      </c>
      <c r="I42" s="295">
        <v>111.9206607540133</v>
      </c>
      <c r="J42" s="295">
        <v>120.6921523795329</v>
      </c>
      <c r="K42" s="295">
        <v>63.348180592594382</v>
      </c>
      <c r="L42" s="295">
        <v>81.82242239253992</v>
      </c>
      <c r="M42" s="295">
        <v>147.59091269419531</v>
      </c>
      <c r="N42" s="295">
        <v>86.36639815358356</v>
      </c>
      <c r="O42" s="295">
        <v>175.78516187167139</v>
      </c>
      <c r="P42" s="295">
        <v>169.6721381293201</v>
      </c>
      <c r="Q42" s="295">
        <v>203.01672461415981</v>
      </c>
      <c r="R42" s="295">
        <v>253.13287327654729</v>
      </c>
      <c r="S42" s="295">
        <v>241.84851875041929</v>
      </c>
      <c r="T42" s="295">
        <v>259.71643708753493</v>
      </c>
      <c r="U42" s="295">
        <v>246.2128352259125</v>
      </c>
      <c r="V42" s="295">
        <v>214.59701650641219</v>
      </c>
      <c r="W42" s="295">
        <v>227.65217397610041</v>
      </c>
      <c r="X42" s="295">
        <v>177.19122379900091</v>
      </c>
      <c r="Y42" s="295">
        <v>202.94298875468331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24.892309554721862</v>
      </c>
      <c r="C44" s="261">
        <f t="shared" si="1"/>
        <v>20.667653345640339</v>
      </c>
      <c r="D44" s="261">
        <f t="shared" si="1"/>
        <v>19.262417012756298</v>
      </c>
      <c r="E44" s="261">
        <f t="shared" si="1"/>
        <v>19.705391753344227</v>
      </c>
      <c r="F44" s="261">
        <f t="shared" si="1"/>
        <v>9.5554598748708948</v>
      </c>
      <c r="G44" s="261">
        <f t="shared" si="1"/>
        <v>13.001274432319612</v>
      </c>
      <c r="H44" s="261">
        <f t="shared" si="1"/>
        <v>11.189270423316316</v>
      </c>
      <c r="I44" s="261">
        <f t="shared" si="1"/>
        <v>11.980110443343579</v>
      </c>
      <c r="J44" s="261">
        <f t="shared" si="1"/>
        <v>10.931181042294154</v>
      </c>
      <c r="K44" s="261">
        <f t="shared" si="1"/>
        <v>4.6230311121203309</v>
      </c>
      <c r="L44" s="261">
        <f t="shared" si="1"/>
        <v>6.6404253794869321</v>
      </c>
      <c r="M44" s="261">
        <f t="shared" si="1"/>
        <v>31.563297493988458</v>
      </c>
      <c r="N44" s="261">
        <f t="shared" si="1"/>
        <v>17.045883343079371</v>
      </c>
      <c r="O44" s="261">
        <f t="shared" si="1"/>
        <v>30.94024567859325</v>
      </c>
      <c r="P44" s="261">
        <f t="shared" si="1"/>
        <v>33.437900311623949</v>
      </c>
      <c r="Q44" s="261">
        <f t="shared" si="1"/>
        <v>40.121017855185499</v>
      </c>
      <c r="R44" s="261">
        <f t="shared" si="1"/>
        <v>44.800549480605554</v>
      </c>
      <c r="S44" s="261">
        <f t="shared" si="1"/>
        <v>45.21577187628894</v>
      </c>
      <c r="T44" s="261">
        <f t="shared" si="1"/>
        <v>49.187298543348973</v>
      </c>
      <c r="U44" s="261">
        <f t="shared" si="1"/>
        <v>43.649609430087054</v>
      </c>
      <c r="V44" s="261">
        <f t="shared" si="1"/>
        <v>39.786953917564482</v>
      </c>
      <c r="W44" s="261">
        <f t="shared" si="1"/>
        <v>43.049184607257772</v>
      </c>
      <c r="X44" s="261">
        <f t="shared" si="1"/>
        <v>30.264503313978981</v>
      </c>
      <c r="Y44" s="261">
        <f t="shared" si="1"/>
        <v>32.984512353365382</v>
      </c>
      <c r="DA44" s="70"/>
    </row>
    <row r="45" spans="1:105" ht="12" customHeight="1" x14ac:dyDescent="0.25">
      <c r="A45" s="60" t="s">
        <v>1022</v>
      </c>
      <c r="B45" s="262">
        <v>20.329060956066471</v>
      </c>
      <c r="C45" s="262">
        <v>16.279079444720679</v>
      </c>
      <c r="D45" s="262">
        <v>15.28169936369344</v>
      </c>
      <c r="E45" s="262">
        <v>16.61664242833422</v>
      </c>
      <c r="F45" s="262">
        <v>7.4993695702104262</v>
      </c>
      <c r="G45" s="262">
        <v>10.325246977713681</v>
      </c>
      <c r="H45" s="262">
        <v>8.8224561853392842</v>
      </c>
      <c r="I45" s="262">
        <v>9.3781250531836271</v>
      </c>
      <c r="J45" s="262">
        <v>8.4032798783980684</v>
      </c>
      <c r="K45" s="262">
        <v>3.7451508841874839</v>
      </c>
      <c r="L45" s="262">
        <v>5.1136510555729293</v>
      </c>
      <c r="M45" s="262">
        <v>16.217455244649258</v>
      </c>
      <c r="N45" s="262">
        <v>7.0665635469562149</v>
      </c>
      <c r="O45" s="262">
        <v>18.256716962622811</v>
      </c>
      <c r="P45" s="262">
        <v>20.224732178265661</v>
      </c>
      <c r="Q45" s="262">
        <v>23.378520600774241</v>
      </c>
      <c r="R45" s="262">
        <v>26.85368228843496</v>
      </c>
      <c r="S45" s="262">
        <v>27.170493262478431</v>
      </c>
      <c r="T45" s="262">
        <v>29.414907879753621</v>
      </c>
      <c r="U45" s="262">
        <v>27.10576653303951</v>
      </c>
      <c r="V45" s="262">
        <v>23.171155867128761</v>
      </c>
      <c r="W45" s="262">
        <v>24.644817288796329</v>
      </c>
      <c r="X45" s="262">
        <v>17.291804992992081</v>
      </c>
      <c r="Y45" s="262">
        <v>19.089096424225961</v>
      </c>
      <c r="DA45" s="72" t="s">
        <v>1297</v>
      </c>
    </row>
    <row r="46" spans="1:105" ht="12" customHeight="1" x14ac:dyDescent="0.25">
      <c r="A46" s="60" t="s">
        <v>1024</v>
      </c>
      <c r="B46" s="262">
        <v>4.5632485986553926</v>
      </c>
      <c r="C46" s="262">
        <v>4.3885739009196598</v>
      </c>
      <c r="D46" s="262">
        <v>3.9807176490628602</v>
      </c>
      <c r="E46" s="262">
        <v>3.0887493250100051</v>
      </c>
      <c r="F46" s="262">
        <v>2.0560903046604682</v>
      </c>
      <c r="G46" s="262">
        <v>2.6760274546059319</v>
      </c>
      <c r="H46" s="262">
        <v>2.3668142379770321</v>
      </c>
      <c r="I46" s="262">
        <v>2.601985390159951</v>
      </c>
      <c r="J46" s="262">
        <v>2.527901163896086</v>
      </c>
      <c r="K46" s="262">
        <v>0.87788022793284715</v>
      </c>
      <c r="L46" s="262">
        <v>1.526774323914003</v>
      </c>
      <c r="M46" s="262">
        <v>15.345842249339199</v>
      </c>
      <c r="N46" s="262">
        <v>9.9793197961231552</v>
      </c>
      <c r="O46" s="262">
        <v>12.683528715970439</v>
      </c>
      <c r="P46" s="262">
        <v>13.213168133358289</v>
      </c>
      <c r="Q46" s="262">
        <v>16.742497254411258</v>
      </c>
      <c r="R46" s="262">
        <v>17.94686719217059</v>
      </c>
      <c r="S46" s="262">
        <v>18.04527861381051</v>
      </c>
      <c r="T46" s="262">
        <v>19.772390663595349</v>
      </c>
      <c r="U46" s="262">
        <v>16.54384289704754</v>
      </c>
      <c r="V46" s="262">
        <v>16.615798050435721</v>
      </c>
      <c r="W46" s="262">
        <v>18.404367318461439</v>
      </c>
      <c r="X46" s="262">
        <v>12.9726983209869</v>
      </c>
      <c r="Y46" s="262">
        <v>13.895415929139419</v>
      </c>
      <c r="DA46" s="72" t="s">
        <v>1298</v>
      </c>
    </row>
    <row r="47" spans="1:105" ht="12" customHeight="1" x14ac:dyDescent="0.25">
      <c r="A47" s="64" t="s">
        <v>28</v>
      </c>
      <c r="B47" s="229">
        <v>0</v>
      </c>
      <c r="C47" s="229">
        <v>9.505231139115387E-3</v>
      </c>
      <c r="D47" s="229">
        <v>1.1456051447370561E-2</v>
      </c>
      <c r="E47" s="229">
        <v>0</v>
      </c>
      <c r="F47" s="229">
        <v>0</v>
      </c>
      <c r="G47" s="229">
        <v>0</v>
      </c>
      <c r="H47" s="229">
        <v>0</v>
      </c>
      <c r="I47" s="229">
        <v>1.5163298481628579E-2</v>
      </c>
      <c r="J47" s="229">
        <v>1.6135476334755081E-2</v>
      </c>
      <c r="K47" s="229">
        <v>0</v>
      </c>
      <c r="L47" s="229">
        <v>1.4091305925765541E-2</v>
      </c>
      <c r="M47" s="229">
        <v>1.4557827918865059E-2</v>
      </c>
      <c r="N47" s="229">
        <v>9.3054458785343415E-3</v>
      </c>
      <c r="O47" s="229">
        <v>1.306224103518025E-2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0.67603514391488828</v>
      </c>
      <c r="N49" s="229">
        <v>0.46813576922419842</v>
      </c>
      <c r="O49" s="229">
        <v>0.77086586095821674</v>
      </c>
      <c r="P49" s="229">
        <v>1.910981204791266</v>
      </c>
      <c r="Q49" s="229">
        <v>1.792811812845053</v>
      </c>
      <c r="R49" s="229">
        <v>1.4959044281534779</v>
      </c>
      <c r="S49" s="229">
        <v>1.498118319420924</v>
      </c>
      <c r="T49" s="229">
        <v>1.5684241817250479</v>
      </c>
      <c r="U49" s="229">
        <v>1.454544117556865</v>
      </c>
      <c r="V49" s="229">
        <v>1.179657254490569</v>
      </c>
      <c r="W49" s="229">
        <v>1.4044742561138031</v>
      </c>
      <c r="X49" s="229">
        <v>0.91261511520768634</v>
      </c>
      <c r="Y49" s="229">
        <v>0.82512643000485053</v>
      </c>
      <c r="DA49" s="73" t="s">
        <v>1301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0.2152551005189014</v>
      </c>
      <c r="N50" s="229">
        <v>4.3535412006816647E-2</v>
      </c>
      <c r="O50" s="229">
        <v>7.3019670468210146E-2</v>
      </c>
      <c r="P50" s="229">
        <v>1.5914956072438709E-2</v>
      </c>
      <c r="Q50" s="229">
        <v>4.9600681136223769E-2</v>
      </c>
      <c r="R50" s="229">
        <v>5.6314184858100851E-2</v>
      </c>
      <c r="S50" s="229">
        <v>0.10211965814236471</v>
      </c>
      <c r="T50" s="229">
        <v>5.4020101076947331E-2</v>
      </c>
      <c r="U50" s="229">
        <v>1.733599773014767E-2</v>
      </c>
      <c r="V50" s="229">
        <v>7.2839852132784946E-2</v>
      </c>
      <c r="W50" s="229">
        <v>7.638175529370872E-2</v>
      </c>
      <c r="X50" s="229">
        <v>1.381049364769282E-2</v>
      </c>
      <c r="Y50" s="229">
        <v>1.4808347871863839E-2</v>
      </c>
      <c r="DA50" s="73" t="s">
        <v>1302</v>
      </c>
    </row>
    <row r="51" spans="1:105" ht="12" customHeight="1" x14ac:dyDescent="0.25">
      <c r="A51" s="64" t="s">
        <v>32</v>
      </c>
      <c r="B51" s="229">
        <v>0.94570974954844611</v>
      </c>
      <c r="C51" s="229">
        <v>0.83109517683873158</v>
      </c>
      <c r="D51" s="229">
        <v>0.48766257476589359</v>
      </c>
      <c r="E51" s="229">
        <v>0.50237551411406622</v>
      </c>
      <c r="F51" s="229">
        <v>0.18676849739888851</v>
      </c>
      <c r="G51" s="229">
        <v>0.45546379544814752</v>
      </c>
      <c r="H51" s="229">
        <v>0.43422347909450443</v>
      </c>
      <c r="I51" s="229">
        <v>0.40016357420756399</v>
      </c>
      <c r="J51" s="229">
        <v>8.1887992123888587E-2</v>
      </c>
      <c r="K51" s="229">
        <v>0</v>
      </c>
      <c r="L51" s="229">
        <v>1.430326640522336E-2</v>
      </c>
      <c r="M51" s="229">
        <v>1.4776805790880809E-2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1.819434151718621E-2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0.34851725713068887</v>
      </c>
      <c r="K52" s="229">
        <v>0</v>
      </c>
      <c r="L52" s="229">
        <v>0</v>
      </c>
      <c r="M52" s="229">
        <v>12.986693098000741</v>
      </c>
      <c r="N52" s="229">
        <v>8.8115937356401552</v>
      </c>
      <c r="O52" s="229">
        <v>9.8105458236017462</v>
      </c>
      <c r="P52" s="229">
        <v>8.7920976143117446</v>
      </c>
      <c r="Q52" s="229">
        <v>12.250888528183831</v>
      </c>
      <c r="R52" s="229">
        <v>13.253561631266461</v>
      </c>
      <c r="S52" s="229">
        <v>13.452498258196091</v>
      </c>
      <c r="T52" s="229">
        <v>15.02566949567993</v>
      </c>
      <c r="U52" s="229">
        <v>12.03435085492257</v>
      </c>
      <c r="V52" s="229">
        <v>12.95607401879084</v>
      </c>
      <c r="W52" s="229">
        <v>14.411078466927041</v>
      </c>
      <c r="X52" s="229">
        <v>9.9937690554187011</v>
      </c>
      <c r="Y52" s="229">
        <v>10.62179627882678</v>
      </c>
      <c r="DA52" s="73" t="s">
        <v>1304</v>
      </c>
    </row>
    <row r="53" spans="1:105" ht="12" customHeight="1" x14ac:dyDescent="0.25">
      <c r="A53" s="64" t="s">
        <v>35</v>
      </c>
      <c r="B53" s="229">
        <v>3.6175388491069471</v>
      </c>
      <c r="C53" s="229">
        <v>3.547973492941813</v>
      </c>
      <c r="D53" s="229">
        <v>3.4815990228495952</v>
      </c>
      <c r="E53" s="229">
        <v>2.5863738108959389</v>
      </c>
      <c r="F53" s="229">
        <v>1.8693218072615789</v>
      </c>
      <c r="G53" s="229">
        <v>2.2205636591577851</v>
      </c>
      <c r="H53" s="229">
        <v>1.8930952176434639</v>
      </c>
      <c r="I53" s="229">
        <v>2.1694905686226149</v>
      </c>
      <c r="J53" s="229">
        <v>2.0616758300779829</v>
      </c>
      <c r="K53" s="229">
        <v>0.86400068302822008</v>
      </c>
      <c r="L53" s="229">
        <v>1.480276049158141</v>
      </c>
      <c r="M53" s="229">
        <v>1.410028178198014</v>
      </c>
      <c r="N53" s="229">
        <v>0.63023782384268778</v>
      </c>
      <c r="O53" s="229">
        <v>1.991676131423775</v>
      </c>
      <c r="P53" s="229">
        <v>2.4689280259725059</v>
      </c>
      <c r="Q53" s="229">
        <v>2.6255823165337069</v>
      </c>
      <c r="R53" s="229">
        <v>3.094820141313078</v>
      </c>
      <c r="S53" s="229">
        <v>2.9396454748379468</v>
      </c>
      <c r="T53" s="229">
        <v>3.084162319089216</v>
      </c>
      <c r="U53" s="229">
        <v>3.009969403920735</v>
      </c>
      <c r="V53" s="229">
        <v>2.334358738982532</v>
      </c>
      <c r="W53" s="229">
        <v>2.3718392176787519</v>
      </c>
      <c r="X53" s="229">
        <v>1.832498408084686</v>
      </c>
      <c r="Y53" s="229">
        <v>2.2291165133619422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3.9495541239063632E-2</v>
      </c>
      <c r="I55" s="229">
        <v>1.7167948848143749E-2</v>
      </c>
      <c r="J55" s="229">
        <v>1.9684608228769739E-2</v>
      </c>
      <c r="K55" s="229">
        <v>1.387954490462711E-2</v>
      </c>
      <c r="L55" s="229">
        <v>1.8103702424873379E-2</v>
      </c>
      <c r="M55" s="229">
        <v>2.84960949969086E-2</v>
      </c>
      <c r="N55" s="229">
        <v>1.6511609530762889E-2</v>
      </c>
      <c r="O55" s="229">
        <v>2.4358988483313491E-2</v>
      </c>
      <c r="P55" s="229">
        <v>2.5246332210340131E-2</v>
      </c>
      <c r="Q55" s="229">
        <v>2.3613915712442542E-2</v>
      </c>
      <c r="R55" s="229">
        <v>4.6266806579472103E-2</v>
      </c>
      <c r="S55" s="229">
        <v>3.4702561695997107E-2</v>
      </c>
      <c r="T55" s="229">
        <v>4.0114566024212747E-2</v>
      </c>
      <c r="U55" s="229">
        <v>2.7642522917222041E-2</v>
      </c>
      <c r="V55" s="229">
        <v>7.2868186038993657E-2</v>
      </c>
      <c r="W55" s="229">
        <v>0.14059362244813819</v>
      </c>
      <c r="X55" s="229">
        <v>0.22000524862813201</v>
      </c>
      <c r="Y55" s="229">
        <v>0.20456835907397811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1805.35499</v>
      </c>
      <c r="C59" s="279">
        <v>1713.34782</v>
      </c>
      <c r="D59" s="279">
        <v>1548.5216600000001</v>
      </c>
      <c r="E59" s="279">
        <v>1535.5947200000001</v>
      </c>
      <c r="F59" s="279">
        <v>1735.1581699999999</v>
      </c>
      <c r="G59" s="279">
        <v>2257.34213</v>
      </c>
      <c r="H59" s="279">
        <v>2222.2228</v>
      </c>
      <c r="I59" s="279">
        <v>2419.0904099999998</v>
      </c>
      <c r="J59" s="279">
        <v>2107.1063600000002</v>
      </c>
      <c r="K59" s="279">
        <v>2006.16066</v>
      </c>
      <c r="L59" s="279">
        <v>2217.1458899999998</v>
      </c>
      <c r="M59" s="279">
        <v>2397.7613299999998</v>
      </c>
      <c r="N59" s="279">
        <v>2134.6302999999998</v>
      </c>
      <c r="O59" s="279">
        <v>2091.6579900000002</v>
      </c>
      <c r="P59" s="279">
        <v>2330.1101100000001</v>
      </c>
      <c r="Q59" s="279">
        <v>2319.6458400000001</v>
      </c>
      <c r="R59" s="279">
        <v>2286.2193699999998</v>
      </c>
      <c r="S59" s="279">
        <v>2540.7600400000001</v>
      </c>
      <c r="T59" s="279">
        <v>2500.8270900000002</v>
      </c>
      <c r="U59" s="279">
        <v>2387.8512300000002</v>
      </c>
      <c r="V59" s="279">
        <v>2578.8958499999999</v>
      </c>
      <c r="W59" s="279">
        <v>2606.3209200000001</v>
      </c>
      <c r="X59" s="279">
        <v>1872.1555499999999</v>
      </c>
      <c r="Y59" s="279">
        <v>2247.6770900000001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88.153290502204655</v>
      </c>
      <c r="C61" s="223">
        <f t="shared" si="2"/>
        <v>119.03082043139483</v>
      </c>
      <c r="D61" s="223">
        <f t="shared" si="2"/>
        <v>54.374888538973799</v>
      </c>
      <c r="E61" s="223">
        <f t="shared" si="2"/>
        <v>21.612047371365893</v>
      </c>
      <c r="F61" s="223">
        <f t="shared" si="2"/>
        <v>51.274791838816014</v>
      </c>
      <c r="G61" s="223">
        <f t="shared" si="2"/>
        <v>119.24919732690017</v>
      </c>
      <c r="H61" s="223">
        <f t="shared" si="2"/>
        <v>131.23649468538042</v>
      </c>
      <c r="I61" s="223">
        <f t="shared" si="2"/>
        <v>180.66728150033228</v>
      </c>
      <c r="J61" s="223">
        <f t="shared" si="2"/>
        <v>114.45384511087579</v>
      </c>
      <c r="K61" s="223">
        <f t="shared" si="2"/>
        <v>93.518951257426636</v>
      </c>
      <c r="L61" s="223">
        <f t="shared" si="2"/>
        <v>75.332090847282601</v>
      </c>
      <c r="M61" s="223">
        <f t="shared" si="2"/>
        <v>133.0838916829089</v>
      </c>
      <c r="N61" s="223">
        <f t="shared" si="2"/>
        <v>263.25980183749368</v>
      </c>
      <c r="O61" s="223">
        <f t="shared" si="2"/>
        <v>458.00253375093581</v>
      </c>
      <c r="P61" s="223">
        <f t="shared" si="2"/>
        <v>328.87467600911822</v>
      </c>
      <c r="Q61" s="223">
        <f t="shared" si="2"/>
        <v>261.14590856539877</v>
      </c>
      <c r="R61" s="223">
        <f t="shared" si="2"/>
        <v>92.370873501029635</v>
      </c>
      <c r="S61" s="223">
        <f t="shared" si="2"/>
        <v>213.03671969939285</v>
      </c>
      <c r="T61" s="223">
        <f t="shared" si="2"/>
        <v>136.11598834687896</v>
      </c>
      <c r="U61" s="223">
        <f t="shared" si="2"/>
        <v>195.62317774722288</v>
      </c>
      <c r="V61" s="223">
        <f t="shared" si="2"/>
        <v>315.39177176017023</v>
      </c>
      <c r="W61" s="223">
        <f t="shared" si="2"/>
        <v>253.96502527841079</v>
      </c>
      <c r="X61" s="223">
        <f t="shared" si="2"/>
        <v>354.12313346297822</v>
      </c>
      <c r="Y61" s="223">
        <f t="shared" si="2"/>
        <v>352.58059897018495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4.1315996809932836</v>
      </c>
      <c r="C66" s="260">
        <v>5.015274431859817</v>
      </c>
      <c r="D66" s="260">
        <v>2.2757368302973902</v>
      </c>
      <c r="E66" s="260">
        <v>1.121882338989566</v>
      </c>
      <c r="F66" s="260">
        <v>2.104211219109136</v>
      </c>
      <c r="G66" s="260">
        <v>5.3960479771757246</v>
      </c>
      <c r="H66" s="260">
        <v>5.6069692535538849</v>
      </c>
      <c r="I66" s="260">
        <v>7.776190644672206</v>
      </c>
      <c r="J66" s="260">
        <v>4.6297763452291036</v>
      </c>
      <c r="K66" s="260">
        <v>3.922800195028088</v>
      </c>
      <c r="L66" s="260">
        <v>2.9377692590416258</v>
      </c>
      <c r="M66" s="260">
        <v>3.0220977949530128</v>
      </c>
      <c r="N66" s="260">
        <v>3.9434660976959339</v>
      </c>
      <c r="O66" s="260">
        <v>12.37879124386577</v>
      </c>
      <c r="P66" s="260">
        <v>8.8768353385498902</v>
      </c>
      <c r="Q66" s="260">
        <v>6.7168023119656599</v>
      </c>
      <c r="R66" s="260">
        <v>2.5150985570434048</v>
      </c>
      <c r="S66" s="260">
        <v>5.876278430449795</v>
      </c>
      <c r="T66" s="260">
        <v>3.7277093106771488</v>
      </c>
      <c r="U66" s="260">
        <v>5.6523028986353516</v>
      </c>
      <c r="V66" s="260">
        <v>8.1406337683827115</v>
      </c>
      <c r="W66" s="260">
        <v>6.2771387389316606</v>
      </c>
      <c r="X66" s="260">
        <v>8.097259463914547</v>
      </c>
      <c r="Y66" s="260">
        <v>7.9396219097479586</v>
      </c>
      <c r="DA66" s="68" t="s">
        <v>1316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0.40025143502621757</v>
      </c>
      <c r="N67" s="226">
        <v>0.25480445372937438</v>
      </c>
      <c r="O67" s="226">
        <v>0.43778616520339669</v>
      </c>
      <c r="P67" s="226">
        <v>5.6854475512585038E-2</v>
      </c>
      <c r="Q67" s="226">
        <v>0.1245365158275296</v>
      </c>
      <c r="R67" s="226">
        <v>4.4947536479595623E-2</v>
      </c>
      <c r="S67" s="226">
        <v>0.19728135415863771</v>
      </c>
      <c r="T67" s="226">
        <v>6.4168109684839394E-2</v>
      </c>
      <c r="U67" s="226">
        <v>3.2368161523252142E-2</v>
      </c>
      <c r="V67" s="226">
        <v>0.24632889124507909</v>
      </c>
      <c r="W67" s="226">
        <v>0.1958397058087496</v>
      </c>
      <c r="X67" s="226">
        <v>6.0567952786874227E-2</v>
      </c>
      <c r="Y67" s="226">
        <v>5.2395998298255461E-2</v>
      </c>
      <c r="DA67" s="69" t="s">
        <v>1317</v>
      </c>
    </row>
    <row r="68" spans="1:105" ht="12" customHeight="1" x14ac:dyDescent="0.25">
      <c r="A68" s="37" t="s">
        <v>35</v>
      </c>
      <c r="B68" s="226">
        <v>4.1315996809932836</v>
      </c>
      <c r="C68" s="226">
        <v>5.015274431859817</v>
      </c>
      <c r="D68" s="226">
        <v>2.2757368302973902</v>
      </c>
      <c r="E68" s="226">
        <v>1.121882338989566</v>
      </c>
      <c r="F68" s="226">
        <v>2.104211219109136</v>
      </c>
      <c r="G68" s="226">
        <v>5.3960479771757246</v>
      </c>
      <c r="H68" s="226">
        <v>5.6069692535538849</v>
      </c>
      <c r="I68" s="226">
        <v>7.776190644672206</v>
      </c>
      <c r="J68" s="226">
        <v>4.6297763452291036</v>
      </c>
      <c r="K68" s="226">
        <v>3.922800195028088</v>
      </c>
      <c r="L68" s="226">
        <v>2.9377692590416258</v>
      </c>
      <c r="M68" s="226">
        <v>2.621846359926796</v>
      </c>
      <c r="N68" s="226">
        <v>3.6886616439665598</v>
      </c>
      <c r="O68" s="226">
        <v>11.94100507866238</v>
      </c>
      <c r="P68" s="226">
        <v>8.8199808630373049</v>
      </c>
      <c r="Q68" s="226">
        <v>6.5922657961381299</v>
      </c>
      <c r="R68" s="226">
        <v>2.4701510205638102</v>
      </c>
      <c r="S68" s="226">
        <v>5.6789970762911572</v>
      </c>
      <c r="T68" s="226">
        <v>3.6635412009923098</v>
      </c>
      <c r="U68" s="226">
        <v>5.6199347371120991</v>
      </c>
      <c r="V68" s="226">
        <v>7.8943048771376327</v>
      </c>
      <c r="W68" s="226">
        <v>6.0812990331229111</v>
      </c>
      <c r="X68" s="226">
        <v>8.0366915111276729</v>
      </c>
      <c r="Y68" s="226">
        <v>7.8872259114497032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32.310182710709043</v>
      </c>
      <c r="C72" s="261">
        <f t="shared" si="3"/>
        <v>47.103441973702232</v>
      </c>
      <c r="D72" s="261">
        <f t="shared" si="3"/>
        <v>20.652666332496679</v>
      </c>
      <c r="E72" s="261">
        <f t="shared" si="3"/>
        <v>7.2652584464336059</v>
      </c>
      <c r="F72" s="261">
        <f t="shared" si="3"/>
        <v>20.09884627223834</v>
      </c>
      <c r="G72" s="261">
        <f t="shared" si="3"/>
        <v>48.722580984477077</v>
      </c>
      <c r="H72" s="261">
        <f t="shared" si="3"/>
        <v>52.404333914291158</v>
      </c>
      <c r="I72" s="261">
        <f t="shared" si="3"/>
        <v>75.165768355666529</v>
      </c>
      <c r="J72" s="261">
        <f t="shared" si="3"/>
        <v>48.521658944208909</v>
      </c>
      <c r="K72" s="261">
        <f t="shared" si="3"/>
        <v>32.035131012160683</v>
      </c>
      <c r="L72" s="261">
        <f t="shared" si="3"/>
        <v>30.558062023439842</v>
      </c>
      <c r="M72" s="261">
        <f t="shared" si="3"/>
        <v>91.816219264514459</v>
      </c>
      <c r="N72" s="261">
        <f t="shared" si="3"/>
        <v>184.72523519116879</v>
      </c>
      <c r="O72" s="261">
        <f t="shared" si="3"/>
        <v>293.61214179128223</v>
      </c>
      <c r="P72" s="261">
        <f t="shared" si="3"/>
        <v>201.28287648769771</v>
      </c>
      <c r="Q72" s="261">
        <f t="shared" si="3"/>
        <v>165.76233713266311</v>
      </c>
      <c r="R72" s="261">
        <f t="shared" si="3"/>
        <v>57.957593181678071</v>
      </c>
      <c r="S72" s="261">
        <f t="shared" si="3"/>
        <v>134.38007348600661</v>
      </c>
      <c r="T72" s="261">
        <f t="shared" si="3"/>
        <v>86.852523840930971</v>
      </c>
      <c r="U72" s="261">
        <f t="shared" si="3"/>
        <v>120.45617891967851</v>
      </c>
      <c r="V72" s="261">
        <f t="shared" si="3"/>
        <v>202.5576827840386</v>
      </c>
      <c r="W72" s="261">
        <f t="shared" si="3"/>
        <v>162.86835908818671</v>
      </c>
      <c r="X72" s="261">
        <f t="shared" si="3"/>
        <v>225.96279109915289</v>
      </c>
      <c r="Y72" s="261">
        <f t="shared" si="3"/>
        <v>226.407380165738</v>
      </c>
      <c r="DA72" s="70"/>
    </row>
    <row r="73" spans="1:105" ht="12" customHeight="1" x14ac:dyDescent="0.25">
      <c r="A73" s="60" t="s">
        <v>1052</v>
      </c>
      <c r="B73" s="262">
        <v>32.310182710709043</v>
      </c>
      <c r="C73" s="262">
        <v>47.103441973702232</v>
      </c>
      <c r="D73" s="262">
        <v>20.652666332496679</v>
      </c>
      <c r="E73" s="262">
        <v>7.2652584464336059</v>
      </c>
      <c r="F73" s="262">
        <v>20.09884627223834</v>
      </c>
      <c r="G73" s="262">
        <v>48.722580984477077</v>
      </c>
      <c r="H73" s="262">
        <v>52.404333914291158</v>
      </c>
      <c r="I73" s="262">
        <v>75.165768355666529</v>
      </c>
      <c r="J73" s="262">
        <v>48.521658944208909</v>
      </c>
      <c r="K73" s="262">
        <v>32.035131012160683</v>
      </c>
      <c r="L73" s="262">
        <v>30.558062023439842</v>
      </c>
      <c r="M73" s="262">
        <v>91.816219264514459</v>
      </c>
      <c r="N73" s="262">
        <v>184.72523519116879</v>
      </c>
      <c r="O73" s="262">
        <v>293.61214179128223</v>
      </c>
      <c r="P73" s="262">
        <v>201.28287648769771</v>
      </c>
      <c r="Q73" s="262">
        <v>165.76233713266311</v>
      </c>
      <c r="R73" s="262">
        <v>57.957593181678071</v>
      </c>
      <c r="S73" s="262">
        <v>134.38007348600661</v>
      </c>
      <c r="T73" s="262">
        <v>86.852523840930971</v>
      </c>
      <c r="U73" s="262">
        <v>120.45617891967851</v>
      </c>
      <c r="V73" s="262">
        <v>202.5576827840386</v>
      </c>
      <c r="W73" s="262">
        <v>162.86835908818671</v>
      </c>
      <c r="X73" s="262">
        <v>225.96279109915289</v>
      </c>
      <c r="Y73" s="262">
        <v>226.407380165738</v>
      </c>
      <c r="DA73" s="72" t="s">
        <v>1322</v>
      </c>
    </row>
    <row r="74" spans="1:105" ht="12" customHeight="1" x14ac:dyDescent="0.25">
      <c r="A74" s="64" t="s">
        <v>28</v>
      </c>
      <c r="B74" s="229">
        <v>0</v>
      </c>
      <c r="C74" s="229">
        <v>0.1020215481193387</v>
      </c>
      <c r="D74" s="229">
        <v>5.943601854960999E-2</v>
      </c>
      <c r="E74" s="229">
        <v>0</v>
      </c>
      <c r="F74" s="229">
        <v>0</v>
      </c>
      <c r="G74" s="229">
        <v>0</v>
      </c>
      <c r="H74" s="229">
        <v>0</v>
      </c>
      <c r="I74" s="229">
        <v>0.43803511944694662</v>
      </c>
      <c r="J74" s="229">
        <v>0.30971150723736263</v>
      </c>
      <c r="K74" s="229">
        <v>0</v>
      </c>
      <c r="L74" s="229">
        <v>0.28203447865623321</v>
      </c>
      <c r="M74" s="229">
        <v>8.7101424509374289E-2</v>
      </c>
      <c r="N74" s="229">
        <v>0.172251287020458</v>
      </c>
      <c r="O74" s="229">
        <v>0.30237898717445427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4.0448083588816894</v>
      </c>
      <c r="N76" s="229">
        <v>8.6655695816997262</v>
      </c>
      <c r="O76" s="229">
        <v>17.844842830271102</v>
      </c>
      <c r="P76" s="229">
        <v>29.11094371403787</v>
      </c>
      <c r="Q76" s="229">
        <v>17.7500806253943</v>
      </c>
      <c r="R76" s="229">
        <v>4.8308721158538974</v>
      </c>
      <c r="S76" s="229">
        <v>11.156228405387051</v>
      </c>
      <c r="T76" s="229">
        <v>6.8894854928583138</v>
      </c>
      <c r="U76" s="229">
        <v>10.59057605668292</v>
      </c>
      <c r="V76" s="229">
        <v>14.380810312191089</v>
      </c>
      <c r="W76" s="229">
        <v>12.42881178780882</v>
      </c>
      <c r="X76" s="229">
        <v>15.89623481014671</v>
      </c>
      <c r="Y76" s="229">
        <v>13.44434123279075</v>
      </c>
      <c r="DA76" s="73" t="s">
        <v>1325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1.2878999526988879</v>
      </c>
      <c r="N77" s="229">
        <v>0.80587548915186513</v>
      </c>
      <c r="O77" s="229">
        <v>1.690338889056116</v>
      </c>
      <c r="P77" s="229">
        <v>0.2424405793602529</v>
      </c>
      <c r="Q77" s="229">
        <v>0.49108115137042418</v>
      </c>
      <c r="R77" s="229">
        <v>0.18186096667542551</v>
      </c>
      <c r="S77" s="229">
        <v>0.76046745850930753</v>
      </c>
      <c r="T77" s="229">
        <v>0.23728957193393471</v>
      </c>
      <c r="U77" s="229">
        <v>0.1262238802271555</v>
      </c>
      <c r="V77" s="229">
        <v>0.88796647729851452</v>
      </c>
      <c r="W77" s="229">
        <v>0.67593582184610124</v>
      </c>
      <c r="X77" s="229">
        <v>0.24055578984992429</v>
      </c>
      <c r="Y77" s="229">
        <v>0.24128239581664801</v>
      </c>
      <c r="DA77" s="73" t="s">
        <v>1326</v>
      </c>
    </row>
    <row r="78" spans="1:105" ht="12" customHeight="1" x14ac:dyDescent="0.25">
      <c r="A78" s="64" t="s">
        <v>32</v>
      </c>
      <c r="B78" s="229">
        <v>6.6961188150504931</v>
      </c>
      <c r="C78" s="229">
        <v>8.9203108619506963</v>
      </c>
      <c r="D78" s="229">
        <v>2.5300795804639029</v>
      </c>
      <c r="E78" s="229">
        <v>1.1816717911178569</v>
      </c>
      <c r="F78" s="229">
        <v>1.8257132525787061</v>
      </c>
      <c r="G78" s="229">
        <v>8.2926547039060718</v>
      </c>
      <c r="H78" s="229">
        <v>9.6142704512978607</v>
      </c>
      <c r="I78" s="229">
        <v>11.5598660303824</v>
      </c>
      <c r="J78" s="229">
        <v>1.5717945314513571</v>
      </c>
      <c r="K78" s="229">
        <v>0</v>
      </c>
      <c r="L78" s="229">
        <v>0.28627682238466667</v>
      </c>
      <c r="M78" s="229">
        <v>8.8411598300059527E-2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0.13549011918484841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6.689595197860986</v>
      </c>
      <c r="K79" s="229">
        <v>0</v>
      </c>
      <c r="L79" s="229">
        <v>0</v>
      </c>
      <c r="M79" s="229">
        <v>77.701115496501188</v>
      </c>
      <c r="N79" s="229">
        <v>163.10968667999879</v>
      </c>
      <c r="O79" s="229">
        <v>227.10520360018239</v>
      </c>
      <c r="P79" s="229">
        <v>133.9344720590868</v>
      </c>
      <c r="Q79" s="229">
        <v>121.292294902329</v>
      </c>
      <c r="R79" s="229">
        <v>42.801037362573567</v>
      </c>
      <c r="S79" s="229">
        <v>100.1784313334597</v>
      </c>
      <c r="T79" s="229">
        <v>66.001999470011967</v>
      </c>
      <c r="U79" s="229">
        <v>87.622442305798259</v>
      </c>
      <c r="V79" s="229">
        <v>157.94320099815729</v>
      </c>
      <c r="W79" s="229">
        <v>127.5299857901185</v>
      </c>
      <c r="X79" s="229">
        <v>174.07480645020971</v>
      </c>
      <c r="Y79" s="229">
        <v>173.06808809517199</v>
      </c>
      <c r="DA79" s="73" t="s">
        <v>1328</v>
      </c>
    </row>
    <row r="80" spans="1:105" ht="12" customHeight="1" x14ac:dyDescent="0.25">
      <c r="A80" s="64" t="s">
        <v>35</v>
      </c>
      <c r="B80" s="229">
        <v>25.61406389565855</v>
      </c>
      <c r="C80" s="229">
        <v>38.081109563632197</v>
      </c>
      <c r="D80" s="229">
        <v>18.063150733483159</v>
      </c>
      <c r="E80" s="229">
        <v>6.0835866553157487</v>
      </c>
      <c r="F80" s="229">
        <v>18.273133019659639</v>
      </c>
      <c r="G80" s="229">
        <v>40.42992628057101</v>
      </c>
      <c r="H80" s="229">
        <v>41.915581005516373</v>
      </c>
      <c r="I80" s="229">
        <v>62.671922043676908</v>
      </c>
      <c r="J80" s="229">
        <v>39.57272258476435</v>
      </c>
      <c r="K80" s="229">
        <v>31.528646157779249</v>
      </c>
      <c r="L80" s="229">
        <v>29.627408984731399</v>
      </c>
      <c r="M80" s="229">
        <v>8.4363864996818574</v>
      </c>
      <c r="N80" s="229">
        <v>11.66620898159201</v>
      </c>
      <c r="O80" s="229">
        <v>46.105489079358868</v>
      </c>
      <c r="P80" s="229">
        <v>37.610429981150347</v>
      </c>
      <c r="Q80" s="229">
        <v>25.995086306981339</v>
      </c>
      <c r="R80" s="229">
        <v>9.9944087622678293</v>
      </c>
      <c r="S80" s="229">
        <v>21.891032185516028</v>
      </c>
      <c r="T80" s="229">
        <v>13.547541412945611</v>
      </c>
      <c r="U80" s="229">
        <v>21.915670701040028</v>
      </c>
      <c r="V80" s="229">
        <v>28.457393109840581</v>
      </c>
      <c r="W80" s="229">
        <v>20.989450749380101</v>
      </c>
      <c r="X80" s="229">
        <v>31.919069165871822</v>
      </c>
      <c r="Y80" s="229">
        <v>36.320498245475562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0.87448245747693165</v>
      </c>
      <c r="I82" s="229">
        <v>0.49594516216026041</v>
      </c>
      <c r="J82" s="229">
        <v>0.3778351228948586</v>
      </c>
      <c r="K82" s="229">
        <v>0.50648485438142088</v>
      </c>
      <c r="L82" s="229">
        <v>0.36234173766753708</v>
      </c>
      <c r="M82" s="229">
        <v>0.1704959339414073</v>
      </c>
      <c r="N82" s="229">
        <v>0.3056431717059363</v>
      </c>
      <c r="O82" s="229">
        <v>0.56388840523925354</v>
      </c>
      <c r="P82" s="229">
        <v>0.38459015406244662</v>
      </c>
      <c r="Q82" s="229">
        <v>0.2337941465880703</v>
      </c>
      <c r="R82" s="229">
        <v>0.1494139743073517</v>
      </c>
      <c r="S82" s="229">
        <v>0.25842398394956351</v>
      </c>
      <c r="T82" s="229">
        <v>0.1762078931811378</v>
      </c>
      <c r="U82" s="229">
        <v>0.2012659759300808</v>
      </c>
      <c r="V82" s="229">
        <v>0.8883118865511086</v>
      </c>
      <c r="W82" s="229">
        <v>1.244174939033251</v>
      </c>
      <c r="X82" s="229">
        <v>3.832124883074739</v>
      </c>
      <c r="Y82" s="229">
        <v>3.333170196483052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46.571009430764839</v>
      </c>
      <c r="C85" s="261">
        <v>60.499246444208893</v>
      </c>
      <c r="D85" s="261">
        <v>28.552394999356249</v>
      </c>
      <c r="E85" s="261">
        <v>11.862150594790711</v>
      </c>
      <c r="F85" s="261">
        <v>26.37378036326864</v>
      </c>
      <c r="G85" s="261">
        <v>58.273755509825293</v>
      </c>
      <c r="H85" s="261">
        <v>66.061376042686661</v>
      </c>
      <c r="I85" s="261">
        <v>87.735417980480278</v>
      </c>
      <c r="J85" s="261">
        <v>55.271954044138759</v>
      </c>
      <c r="K85" s="261">
        <v>52.650525513138803</v>
      </c>
      <c r="L85" s="261">
        <v>38.014767763992367</v>
      </c>
      <c r="M85" s="261">
        <v>33.244167297636579</v>
      </c>
      <c r="N85" s="261">
        <v>66.511875184016162</v>
      </c>
      <c r="O85" s="261">
        <v>132.55919279184761</v>
      </c>
      <c r="P85" s="261">
        <v>104.81407687207439</v>
      </c>
      <c r="Q85" s="261">
        <v>77.904364736008603</v>
      </c>
      <c r="R85" s="261">
        <v>27.956863696300118</v>
      </c>
      <c r="S85" s="261">
        <v>63.60317822999717</v>
      </c>
      <c r="T85" s="261">
        <v>39.652511255401997</v>
      </c>
      <c r="U85" s="261">
        <v>60.796123920731553</v>
      </c>
      <c r="V85" s="261">
        <v>91.553477930334395</v>
      </c>
      <c r="W85" s="261">
        <v>74.532273208217788</v>
      </c>
      <c r="X85" s="261">
        <v>105.83328600848741</v>
      </c>
      <c r="Y85" s="261">
        <v>103.69117248748211</v>
      </c>
      <c r="DA85" s="70" t="s">
        <v>1334</v>
      </c>
    </row>
    <row r="86" spans="1:105" ht="12" customHeight="1" x14ac:dyDescent="0.25">
      <c r="A86" s="60" t="s">
        <v>1012</v>
      </c>
      <c r="B86" s="262">
        <v>46.571009430764839</v>
      </c>
      <c r="C86" s="262">
        <v>60.499246444208893</v>
      </c>
      <c r="D86" s="262">
        <v>28.552394999356249</v>
      </c>
      <c r="E86" s="262">
        <v>11.862150594790711</v>
      </c>
      <c r="F86" s="262">
        <v>26.37378036326864</v>
      </c>
      <c r="G86" s="262">
        <v>58.273755509825293</v>
      </c>
      <c r="H86" s="262">
        <v>66.061376042686661</v>
      </c>
      <c r="I86" s="262">
        <v>87.735417980480278</v>
      </c>
      <c r="J86" s="262">
        <v>55.271954044138759</v>
      </c>
      <c r="K86" s="262">
        <v>52.650525513138803</v>
      </c>
      <c r="L86" s="262">
        <v>38.014767763992367</v>
      </c>
      <c r="M86" s="262">
        <v>33.244167297636579</v>
      </c>
      <c r="N86" s="262">
        <v>66.511875184016162</v>
      </c>
      <c r="O86" s="262">
        <v>132.55919279184761</v>
      </c>
      <c r="P86" s="262">
        <v>104.81407687207439</v>
      </c>
      <c r="Q86" s="262">
        <v>77.904364736008603</v>
      </c>
      <c r="R86" s="262">
        <v>27.956863696300118</v>
      </c>
      <c r="S86" s="262">
        <v>63.60317822999717</v>
      </c>
      <c r="T86" s="262">
        <v>39.652511255401997</v>
      </c>
      <c r="U86" s="262">
        <v>60.796123920731553</v>
      </c>
      <c r="V86" s="262">
        <v>91.553477930334395</v>
      </c>
      <c r="W86" s="262">
        <v>74.532273208217788</v>
      </c>
      <c r="X86" s="262">
        <v>105.83328600848741</v>
      </c>
      <c r="Y86" s="262">
        <v>103.69117248748211</v>
      </c>
      <c r="DA86" s="72" t="s">
        <v>1335</v>
      </c>
    </row>
    <row r="87" spans="1:105" ht="12" customHeight="1" x14ac:dyDescent="0.25">
      <c r="A87" s="59" t="s">
        <v>28</v>
      </c>
      <c r="B87" s="230">
        <v>0</v>
      </c>
      <c r="C87" s="230">
        <v>0.13103557879565431</v>
      </c>
      <c r="D87" s="230">
        <v>8.2170536796368043E-2</v>
      </c>
      <c r="E87" s="230">
        <v>0</v>
      </c>
      <c r="F87" s="230">
        <v>0</v>
      </c>
      <c r="G87" s="230">
        <v>0</v>
      </c>
      <c r="H87" s="230">
        <v>0</v>
      </c>
      <c r="I87" s="230">
        <v>0.51468173689407726</v>
      </c>
      <c r="J87" s="230">
        <v>0.41294605552688057</v>
      </c>
      <c r="K87" s="230">
        <v>0</v>
      </c>
      <c r="L87" s="230">
        <v>0.35506605260902302</v>
      </c>
      <c r="M87" s="230">
        <v>0.20765118407826699</v>
      </c>
      <c r="N87" s="230">
        <v>0.53762585614934411</v>
      </c>
      <c r="O87" s="230">
        <v>0.60784441403947154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9.6428875856222049</v>
      </c>
      <c r="N88" s="295">
        <v>27.04673123765809</v>
      </c>
      <c r="O88" s="295">
        <v>35.871831356901183</v>
      </c>
      <c r="P88" s="295">
        <v>45.565455392846523</v>
      </c>
      <c r="Q88" s="295">
        <v>31.259630168372471</v>
      </c>
      <c r="R88" s="295">
        <v>8.9994507064652733</v>
      </c>
      <c r="S88" s="295">
        <v>20.904664375602842</v>
      </c>
      <c r="T88" s="295">
        <v>13.21375733720917</v>
      </c>
      <c r="U88" s="295">
        <v>19.730837467918839</v>
      </c>
      <c r="V88" s="295">
        <v>30.110416772580869</v>
      </c>
      <c r="W88" s="295">
        <v>27.170241284673029</v>
      </c>
      <c r="X88" s="295">
        <v>35.008233612235038</v>
      </c>
      <c r="Y88" s="295">
        <v>27.877776830208099</v>
      </c>
      <c r="DA88" s="122" t="s">
        <v>1337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3.070374011202142</v>
      </c>
      <c r="N89" s="295">
        <v>2.51527583508613</v>
      </c>
      <c r="O89" s="295">
        <v>3.3979313878502482</v>
      </c>
      <c r="P89" s="295">
        <v>0.37947637537179579</v>
      </c>
      <c r="Q89" s="295">
        <v>0.86484199697301345</v>
      </c>
      <c r="R89" s="295">
        <v>0.33878951166073779</v>
      </c>
      <c r="S89" s="295">
        <v>1.424972348273934</v>
      </c>
      <c r="T89" s="295">
        <v>0.45511189847710981</v>
      </c>
      <c r="U89" s="295">
        <v>0.23516217172723949</v>
      </c>
      <c r="V89" s="295">
        <v>1.859216562287374</v>
      </c>
      <c r="W89" s="295">
        <v>1.4776424075008161</v>
      </c>
      <c r="X89" s="295">
        <v>0.52977534544635574</v>
      </c>
      <c r="Y89" s="295">
        <v>0.50031583304570726</v>
      </c>
      <c r="DA89" s="122" t="s">
        <v>1338</v>
      </c>
    </row>
    <row r="90" spans="1:105" ht="12" customHeight="1" x14ac:dyDescent="0.25">
      <c r="A90" s="59" t="s">
        <v>32</v>
      </c>
      <c r="B90" s="295">
        <v>9.6516016414193491</v>
      </c>
      <c r="C90" s="295">
        <v>11.457168788162161</v>
      </c>
      <c r="D90" s="295">
        <v>3.4978452853587512</v>
      </c>
      <c r="E90" s="295">
        <v>1.929342065833445</v>
      </c>
      <c r="F90" s="295">
        <v>2.3957076778246931</v>
      </c>
      <c r="G90" s="295">
        <v>9.9182786087786621</v>
      </c>
      <c r="H90" s="295">
        <v>12.325514584329159</v>
      </c>
      <c r="I90" s="295">
        <v>13.58259112714971</v>
      </c>
      <c r="J90" s="295">
        <v>2.0957127413548622</v>
      </c>
      <c r="K90" s="295">
        <v>0</v>
      </c>
      <c r="L90" s="295">
        <v>0.36040693237890931</v>
      </c>
      <c r="M90" s="295">
        <v>0.2107746592741844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0.25388288629892197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1339</v>
      </c>
    </row>
    <row r="91" spans="1:105" ht="12" customHeight="1" x14ac:dyDescent="0.25">
      <c r="A91" s="59" t="s">
        <v>35</v>
      </c>
      <c r="B91" s="295">
        <v>36.919407789345492</v>
      </c>
      <c r="C91" s="295">
        <v>48.911042077251068</v>
      </c>
      <c r="D91" s="295">
        <v>24.97237917720113</v>
      </c>
      <c r="E91" s="295">
        <v>9.9328085289572687</v>
      </c>
      <c r="F91" s="295">
        <v>23.978072685443951</v>
      </c>
      <c r="G91" s="295">
        <v>48.355476901046622</v>
      </c>
      <c r="H91" s="295">
        <v>53.735861458357498</v>
      </c>
      <c r="I91" s="295">
        <v>73.63814511643649</v>
      </c>
      <c r="J91" s="295">
        <v>52.76329524725702</v>
      </c>
      <c r="K91" s="295">
        <v>52.650525513138803</v>
      </c>
      <c r="L91" s="295">
        <v>37.299294779004441</v>
      </c>
      <c r="M91" s="295">
        <v>20.112479857459778</v>
      </c>
      <c r="N91" s="295">
        <v>36.412242255122599</v>
      </c>
      <c r="O91" s="295">
        <v>92.681585633056713</v>
      </c>
      <c r="P91" s="295">
        <v>58.869145103856113</v>
      </c>
      <c r="Q91" s="295">
        <v>45.779892570663129</v>
      </c>
      <c r="R91" s="295">
        <v>18.618623478174111</v>
      </c>
      <c r="S91" s="295">
        <v>41.019658619821477</v>
      </c>
      <c r="T91" s="295">
        <v>25.98364201971572</v>
      </c>
      <c r="U91" s="295">
        <v>40.830124281085467</v>
      </c>
      <c r="V91" s="295">
        <v>59.583844595466147</v>
      </c>
      <c r="W91" s="295">
        <v>45.884389516043953</v>
      </c>
      <c r="X91" s="295">
        <v>70.295277050805964</v>
      </c>
      <c r="Y91" s="295">
        <v>75.313079824228282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5.1404986797374876</v>
      </c>
      <c r="C93" s="261">
        <f t="shared" si="4"/>
        <v>6.4128575816238849</v>
      </c>
      <c r="D93" s="261">
        <f t="shared" si="4"/>
        <v>2.8940903768234767</v>
      </c>
      <c r="E93" s="261">
        <f t="shared" si="4"/>
        <v>1.3627559911520093</v>
      </c>
      <c r="F93" s="261">
        <f t="shared" si="4"/>
        <v>2.6979539841999003</v>
      </c>
      <c r="G93" s="261">
        <f t="shared" si="4"/>
        <v>6.8568128554220751</v>
      </c>
      <c r="H93" s="261">
        <f t="shared" si="4"/>
        <v>7.1638154748487111</v>
      </c>
      <c r="I93" s="261">
        <f t="shared" si="4"/>
        <v>9.9899045195132725</v>
      </c>
      <c r="J93" s="261">
        <f t="shared" si="4"/>
        <v>6.0304557772990055</v>
      </c>
      <c r="K93" s="261">
        <f t="shared" si="4"/>
        <v>4.9104945370990523</v>
      </c>
      <c r="L93" s="261">
        <f t="shared" si="4"/>
        <v>3.821491800808769</v>
      </c>
      <c r="M93" s="261">
        <f t="shared" si="4"/>
        <v>5.0014073258048608</v>
      </c>
      <c r="N93" s="261">
        <f t="shared" si="4"/>
        <v>8.0792253646128085</v>
      </c>
      <c r="O93" s="261">
        <f t="shared" si="4"/>
        <v>19.452407923940257</v>
      </c>
      <c r="P93" s="261">
        <f t="shared" si="4"/>
        <v>13.900887310796218</v>
      </c>
      <c r="Q93" s="261">
        <f t="shared" si="4"/>
        <v>10.762404384761386</v>
      </c>
      <c r="R93" s="261">
        <f t="shared" si="4"/>
        <v>3.9413180660080398</v>
      </c>
      <c r="S93" s="261">
        <f t="shared" si="4"/>
        <v>9.1771895529392875</v>
      </c>
      <c r="T93" s="261">
        <f t="shared" si="4"/>
        <v>5.8832439398688336</v>
      </c>
      <c r="U93" s="261">
        <f t="shared" si="4"/>
        <v>8.7185720081774658</v>
      </c>
      <c r="V93" s="261">
        <f t="shared" si="4"/>
        <v>13.139977277414527</v>
      </c>
      <c r="W93" s="261">
        <f t="shared" si="4"/>
        <v>10.287254243074633</v>
      </c>
      <c r="X93" s="261">
        <f t="shared" si="4"/>
        <v>14.22979689142336</v>
      </c>
      <c r="Y93" s="261">
        <f t="shared" si="4"/>
        <v>14.542424407216934</v>
      </c>
      <c r="DA93" s="70"/>
    </row>
    <row r="94" spans="1:105" ht="12" customHeight="1" x14ac:dyDescent="0.25">
      <c r="A94" s="60" t="s">
        <v>1022</v>
      </c>
      <c r="B94" s="262">
        <v>4.4318078041277369</v>
      </c>
      <c r="C94" s="262">
        <v>5.379691665000581</v>
      </c>
      <c r="D94" s="262">
        <v>2.4410952230077121</v>
      </c>
      <c r="E94" s="262">
        <v>1.2033999634862289</v>
      </c>
      <c r="F94" s="262">
        <v>2.2571063080678391</v>
      </c>
      <c r="G94" s="262">
        <v>5.7881327774102749</v>
      </c>
      <c r="H94" s="262">
        <v>6.0143799046451596</v>
      </c>
      <c r="I94" s="262">
        <v>8.3412201196506484</v>
      </c>
      <c r="J94" s="262">
        <v>4.9661827191397956</v>
      </c>
      <c r="K94" s="262">
        <v>4.2078366397249081</v>
      </c>
      <c r="L94" s="262">
        <v>3.1512319039140722</v>
      </c>
      <c r="M94" s="262">
        <v>2.9875122819932152</v>
      </c>
      <c r="N94" s="262">
        <v>4.0274658977294413</v>
      </c>
      <c r="O94" s="262">
        <v>13.012325312251679</v>
      </c>
      <c r="P94" s="262">
        <v>9.4859528840702385</v>
      </c>
      <c r="Q94" s="262">
        <v>7.1265767295148086</v>
      </c>
      <c r="R94" s="262">
        <v>2.6700774225268309</v>
      </c>
      <c r="S94" s="262">
        <v>6.2296998158498136</v>
      </c>
      <c r="T94" s="262">
        <v>3.9782224882462391</v>
      </c>
      <c r="U94" s="262">
        <v>6.076488684925395</v>
      </c>
      <c r="V94" s="262">
        <v>8.6970812758972311</v>
      </c>
      <c r="W94" s="262">
        <v>6.7149030420684577</v>
      </c>
      <c r="X94" s="262">
        <v>9.2735337308871273</v>
      </c>
      <c r="Y94" s="262">
        <v>9.5764096393405094</v>
      </c>
      <c r="DA94" s="72" t="s">
        <v>1342</v>
      </c>
    </row>
    <row r="95" spans="1:105" ht="12" customHeight="1" x14ac:dyDescent="0.25">
      <c r="A95" s="60" t="s">
        <v>1024</v>
      </c>
      <c r="B95" s="262">
        <v>0.70869087560975097</v>
      </c>
      <c r="C95" s="262">
        <v>1.033165916623304</v>
      </c>
      <c r="D95" s="262">
        <v>0.45299515381576472</v>
      </c>
      <c r="E95" s="262">
        <v>0.15935602766578039</v>
      </c>
      <c r="F95" s="262">
        <v>0.44084767613206099</v>
      </c>
      <c r="G95" s="262">
        <v>1.0686800780118</v>
      </c>
      <c r="H95" s="262">
        <v>1.149435570203551</v>
      </c>
      <c r="I95" s="262">
        <v>1.6486843998626239</v>
      </c>
      <c r="J95" s="262">
        <v>1.0642730581592099</v>
      </c>
      <c r="K95" s="262">
        <v>0.70265789737414397</v>
      </c>
      <c r="L95" s="262">
        <v>0.67025989689469689</v>
      </c>
      <c r="M95" s="262">
        <v>2.0138950438116452</v>
      </c>
      <c r="N95" s="262">
        <v>4.0517594668833672</v>
      </c>
      <c r="O95" s="262">
        <v>6.4400826116885774</v>
      </c>
      <c r="P95" s="262">
        <v>4.4149344267259787</v>
      </c>
      <c r="Q95" s="262">
        <v>3.6358276552465769</v>
      </c>
      <c r="R95" s="262">
        <v>1.2712406434812089</v>
      </c>
      <c r="S95" s="262">
        <v>2.9474897370894739</v>
      </c>
      <c r="T95" s="262">
        <v>1.9050214516225941</v>
      </c>
      <c r="U95" s="262">
        <v>2.6420833232520708</v>
      </c>
      <c r="V95" s="262">
        <v>4.4428960015172967</v>
      </c>
      <c r="W95" s="262">
        <v>3.572351201006176</v>
      </c>
      <c r="X95" s="262">
        <v>4.9562631605362331</v>
      </c>
      <c r="Y95" s="262">
        <v>4.9660147678764242</v>
      </c>
      <c r="DA95" s="72" t="s">
        <v>1343</v>
      </c>
    </row>
    <row r="96" spans="1:105" ht="12" customHeight="1" x14ac:dyDescent="0.25">
      <c r="A96" s="64" t="s">
        <v>28</v>
      </c>
      <c r="B96" s="229">
        <v>0</v>
      </c>
      <c r="C96" s="229">
        <v>2.2377385146693241E-3</v>
      </c>
      <c r="D96" s="229">
        <v>1.3036683947540619E-3</v>
      </c>
      <c r="E96" s="229">
        <v>0</v>
      </c>
      <c r="F96" s="229">
        <v>0</v>
      </c>
      <c r="G96" s="229">
        <v>0</v>
      </c>
      <c r="H96" s="229">
        <v>0</v>
      </c>
      <c r="I96" s="229">
        <v>9.6078531999692976E-3</v>
      </c>
      <c r="J96" s="229">
        <v>6.7932057585583889E-3</v>
      </c>
      <c r="K96" s="229">
        <v>0</v>
      </c>
      <c r="L96" s="229">
        <v>6.1861383892693996E-3</v>
      </c>
      <c r="M96" s="229">
        <v>1.910480833707748E-3</v>
      </c>
      <c r="N96" s="229">
        <v>3.7781561471323592E-3</v>
      </c>
      <c r="O96" s="229">
        <v>6.6323744159957143E-3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8.8718742422320362E-2</v>
      </c>
      <c r="N98" s="229">
        <v>0.1900704229839138</v>
      </c>
      <c r="O98" s="229">
        <v>0.39140841151330308</v>
      </c>
      <c r="P98" s="229">
        <v>0.63851883399253428</v>
      </c>
      <c r="Q98" s="229">
        <v>0.38932989928234041</v>
      </c>
      <c r="R98" s="229">
        <v>0.1059602485196872</v>
      </c>
      <c r="S98" s="229">
        <v>0.24470048182350959</v>
      </c>
      <c r="T98" s="229">
        <v>0.1511138315171506</v>
      </c>
      <c r="U98" s="229">
        <v>0.2322934749711163</v>
      </c>
      <c r="V98" s="229">
        <v>0.31542839430451453</v>
      </c>
      <c r="W98" s="229">
        <v>0.27261329926715627</v>
      </c>
      <c r="X98" s="229">
        <v>0.34866768372582391</v>
      </c>
      <c r="Y98" s="229">
        <v>0.29488790099304468</v>
      </c>
      <c r="DA98" s="73" t="s">
        <v>1346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2.8248770777560921E-2</v>
      </c>
      <c r="N99" s="229">
        <v>1.7676056218963392E-2</v>
      </c>
      <c r="O99" s="229">
        <v>3.7075858037947447E-2</v>
      </c>
      <c r="P99" s="229">
        <v>5.3176866255604813E-3</v>
      </c>
      <c r="Q99" s="229">
        <v>1.077136376096071E-2</v>
      </c>
      <c r="R99" s="229">
        <v>3.9889346608283169E-3</v>
      </c>
      <c r="S99" s="229">
        <v>1.6680077419217301E-2</v>
      </c>
      <c r="T99" s="229">
        <v>5.2047045357990467E-3</v>
      </c>
      <c r="U99" s="229">
        <v>2.768591963777235E-3</v>
      </c>
      <c r="V99" s="229">
        <v>1.9476638245695031E-2</v>
      </c>
      <c r="W99" s="229">
        <v>1.482596225868257E-2</v>
      </c>
      <c r="X99" s="229">
        <v>5.276345691639605E-3</v>
      </c>
      <c r="Y99" s="229">
        <v>5.2922830518022266E-3</v>
      </c>
      <c r="DA99" s="73" t="s">
        <v>1347</v>
      </c>
    </row>
    <row r="100" spans="1:105" ht="12" customHeight="1" x14ac:dyDescent="0.25">
      <c r="A100" s="64" t="s">
        <v>32</v>
      </c>
      <c r="B100" s="229">
        <v>0.1468725308276328</v>
      </c>
      <c r="C100" s="229">
        <v>0.19565791292698889</v>
      </c>
      <c r="D100" s="229">
        <v>5.5494712898884989E-2</v>
      </c>
      <c r="E100" s="229">
        <v>2.5918764490709359E-2</v>
      </c>
      <c r="F100" s="229">
        <v>4.0045156512020737E-2</v>
      </c>
      <c r="G100" s="229">
        <v>0.18189091581003769</v>
      </c>
      <c r="H100" s="229">
        <v>0.21087920812719271</v>
      </c>
      <c r="I100" s="229">
        <v>0.25355386109555511</v>
      </c>
      <c r="J100" s="229">
        <v>3.447570856365597E-2</v>
      </c>
      <c r="K100" s="229">
        <v>0</v>
      </c>
      <c r="L100" s="229">
        <v>6.2791898683792523E-3</v>
      </c>
      <c r="M100" s="229">
        <v>1.9392181583844639E-3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2.9718374563618378E-3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0.1467294419438723</v>
      </c>
      <c r="K101" s="229">
        <v>0</v>
      </c>
      <c r="L101" s="229">
        <v>0</v>
      </c>
      <c r="M101" s="229">
        <v>1.704294651321129</v>
      </c>
      <c r="N101" s="229">
        <v>3.5776444753860019</v>
      </c>
      <c r="O101" s="229">
        <v>4.9813208125746344</v>
      </c>
      <c r="P101" s="229">
        <v>2.9377159246587561</v>
      </c>
      <c r="Q101" s="229">
        <v>2.6604226738265111</v>
      </c>
      <c r="R101" s="229">
        <v>0.93879706336152435</v>
      </c>
      <c r="S101" s="229">
        <v>2.197311629419842</v>
      </c>
      <c r="T101" s="229">
        <v>1.447686483707002</v>
      </c>
      <c r="U101" s="229">
        <v>1.9219088272187099</v>
      </c>
      <c r="V101" s="229">
        <v>3.464322885889823</v>
      </c>
      <c r="W101" s="229">
        <v>2.7972400560316988</v>
      </c>
      <c r="X101" s="229">
        <v>3.8181531843801149</v>
      </c>
      <c r="Y101" s="229">
        <v>3.796071844917813</v>
      </c>
      <c r="DA101" s="73" t="s">
        <v>1349</v>
      </c>
    </row>
    <row r="102" spans="1:105" ht="12" customHeight="1" x14ac:dyDescent="0.25">
      <c r="A102" s="64" t="s">
        <v>35</v>
      </c>
      <c r="B102" s="229">
        <v>0.56181834478211812</v>
      </c>
      <c r="C102" s="229">
        <v>0.83527026518164604</v>
      </c>
      <c r="D102" s="229">
        <v>0.39619677252212571</v>
      </c>
      <c r="E102" s="229">
        <v>0.1334372631750711</v>
      </c>
      <c r="F102" s="229">
        <v>0.40080251962004032</v>
      </c>
      <c r="G102" s="229">
        <v>0.88678916220176263</v>
      </c>
      <c r="H102" s="229">
        <v>0.91937548204099806</v>
      </c>
      <c r="I102" s="229">
        <v>1.374644634694633</v>
      </c>
      <c r="J102" s="229">
        <v>0.86798727416552546</v>
      </c>
      <c r="K102" s="229">
        <v>0.69154866911169666</v>
      </c>
      <c r="L102" s="229">
        <v>0.64984697249880496</v>
      </c>
      <c r="M102" s="229">
        <v>0.18504352602933991</v>
      </c>
      <c r="N102" s="229">
        <v>0.25588638517573248</v>
      </c>
      <c r="O102" s="229">
        <v>1.011276838593576</v>
      </c>
      <c r="P102" s="229">
        <v>0.82494638900838813</v>
      </c>
      <c r="Q102" s="229">
        <v>0.57017568242780703</v>
      </c>
      <c r="R102" s="229">
        <v>0.2192171539341296</v>
      </c>
      <c r="S102" s="229">
        <v>0.4801574446811338</v>
      </c>
      <c r="T102" s="229">
        <v>0.29715149159826898</v>
      </c>
      <c r="U102" s="229">
        <v>0.48069786536822068</v>
      </c>
      <c r="V102" s="229">
        <v>0.62418386863220687</v>
      </c>
      <c r="W102" s="229">
        <v>0.460382176211454</v>
      </c>
      <c r="X102" s="229">
        <v>0.70011219925142609</v>
      </c>
      <c r="Y102" s="229">
        <v>0.79665305314528956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1.9180880035360649E-2</v>
      </c>
      <c r="I104" s="229">
        <v>1.087805087246633E-2</v>
      </c>
      <c r="J104" s="229">
        <v>8.2874277275976176E-3</v>
      </c>
      <c r="K104" s="229">
        <v>1.110922826244734E-2</v>
      </c>
      <c r="L104" s="229">
        <v>7.9475961382432687E-3</v>
      </c>
      <c r="M104" s="229">
        <v>3.7396542692031908E-3</v>
      </c>
      <c r="N104" s="229">
        <v>6.7039709716227771E-3</v>
      </c>
      <c r="O104" s="229">
        <v>1.236831655311995E-2</v>
      </c>
      <c r="P104" s="229">
        <v>8.4355924407405851E-3</v>
      </c>
      <c r="Q104" s="229">
        <v>5.1280359489585224E-3</v>
      </c>
      <c r="R104" s="229">
        <v>3.2772430050392082E-3</v>
      </c>
      <c r="S104" s="229">
        <v>5.6682662894095839E-3</v>
      </c>
      <c r="T104" s="229">
        <v>3.8649402643736929E-3</v>
      </c>
      <c r="U104" s="229">
        <v>4.414563730246698E-3</v>
      </c>
      <c r="V104" s="229">
        <v>1.9484214445057831E-2</v>
      </c>
      <c r="W104" s="229">
        <v>2.728970723718431E-2</v>
      </c>
      <c r="X104" s="229">
        <v>8.4053747487228436E-2</v>
      </c>
      <c r="Y104" s="229">
        <v>7.310968576847339E-2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101.5324211599408</v>
      </c>
      <c r="C110" s="223">
        <v>115.6445242305081</v>
      </c>
      <c r="D110" s="223">
        <v>102.9783588084015</v>
      </c>
      <c r="E110" s="223">
        <v>125.5671509287962</v>
      </c>
      <c r="F110" s="223">
        <v>119.052466186979</v>
      </c>
      <c r="G110" s="223">
        <v>153.80608761832059</v>
      </c>
      <c r="H110" s="223">
        <v>158.91818005901189</v>
      </c>
      <c r="I110" s="223">
        <v>152.1980149792918</v>
      </c>
      <c r="J110" s="223">
        <v>131.52723381050421</v>
      </c>
      <c r="K110" s="223">
        <v>103.4627912639866</v>
      </c>
      <c r="L110" s="223">
        <v>142.8240902922843</v>
      </c>
      <c r="M110" s="223">
        <v>309.70185956683548</v>
      </c>
      <c r="N110" s="223">
        <v>266.16493860874351</v>
      </c>
      <c r="O110" s="223">
        <v>249.8913165925045</v>
      </c>
      <c r="P110" s="223">
        <v>267.02725231047259</v>
      </c>
      <c r="Q110" s="223">
        <v>268.72739349390429</v>
      </c>
      <c r="R110" s="223">
        <v>255.45928936872059</v>
      </c>
      <c r="S110" s="223">
        <v>281.9929150353388</v>
      </c>
      <c r="T110" s="223">
        <v>268.36867080679212</v>
      </c>
      <c r="U110" s="223">
        <v>248.44591434509789</v>
      </c>
      <c r="V110" s="223">
        <v>260.82653497627717</v>
      </c>
      <c r="W110" s="223">
        <v>244.58084352476121</v>
      </c>
      <c r="X110" s="223">
        <v>134.9628634830959</v>
      </c>
      <c r="Y110" s="223">
        <v>138.39340333555299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7.6232041438535862</v>
      </c>
      <c r="C115" s="260">
        <v>7.9300055114446986</v>
      </c>
      <c r="D115" s="260">
        <v>7.0175436510808868</v>
      </c>
      <c r="E115" s="260">
        <v>10.270711595085791</v>
      </c>
      <c r="F115" s="260">
        <v>7.9784101496547208</v>
      </c>
      <c r="G115" s="260">
        <v>11.21903848594744</v>
      </c>
      <c r="H115" s="260">
        <v>11.030239054211069</v>
      </c>
      <c r="I115" s="260">
        <v>10.63634667105087</v>
      </c>
      <c r="J115" s="260">
        <v>8.7123700326703126</v>
      </c>
      <c r="K115" s="260">
        <v>7.0570767503958169</v>
      </c>
      <c r="L115" s="260">
        <v>9.1589381029171939</v>
      </c>
      <c r="M115" s="260">
        <v>12.36612605151592</v>
      </c>
      <c r="N115" s="260">
        <v>7.1845344481675752</v>
      </c>
      <c r="O115" s="260">
        <v>11.64741630408848</v>
      </c>
      <c r="P115" s="260">
        <v>12.406429063957949</v>
      </c>
      <c r="Q115" s="260">
        <v>11.96218236535031</v>
      </c>
      <c r="R115" s="260">
        <v>11.9743279693584</v>
      </c>
      <c r="S115" s="260">
        <v>13.377134154891429</v>
      </c>
      <c r="T115" s="260">
        <v>12.644956718708791</v>
      </c>
      <c r="U115" s="260">
        <v>12.27379603792413</v>
      </c>
      <c r="V115" s="260">
        <v>11.645039242856781</v>
      </c>
      <c r="W115" s="260">
        <v>10.494358611133739</v>
      </c>
      <c r="X115" s="260">
        <v>5.3680324379992346</v>
      </c>
      <c r="Y115" s="260">
        <v>5.4102524487242469</v>
      </c>
      <c r="DA115" s="68" t="s">
        <v>1362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1.6377893879212779</v>
      </c>
      <c r="N116" s="226">
        <v>0.46422394158144631</v>
      </c>
      <c r="O116" s="226">
        <v>0.41192048705250017</v>
      </c>
      <c r="P116" s="226">
        <v>7.9460865332514743E-2</v>
      </c>
      <c r="Q116" s="226">
        <v>0.22179132930864509</v>
      </c>
      <c r="R116" s="226">
        <v>0.21399421573923261</v>
      </c>
      <c r="S116" s="226">
        <v>0.44910382856666969</v>
      </c>
      <c r="T116" s="226">
        <v>0.21766798375669449</v>
      </c>
      <c r="U116" s="226">
        <v>7.0286433650768587E-2</v>
      </c>
      <c r="V116" s="226">
        <v>0.35236932244014069</v>
      </c>
      <c r="W116" s="226">
        <v>0.32741224760721749</v>
      </c>
      <c r="X116" s="226">
        <v>4.0153182284956138E-2</v>
      </c>
      <c r="Y116" s="226">
        <v>3.5703914030017957E-2</v>
      </c>
      <c r="DA116" s="69" t="s">
        <v>1363</v>
      </c>
    </row>
    <row r="117" spans="1:105" ht="12" customHeight="1" x14ac:dyDescent="0.25">
      <c r="A117" s="37" t="s">
        <v>35</v>
      </c>
      <c r="B117" s="226">
        <v>7.6232041438535862</v>
      </c>
      <c r="C117" s="226">
        <v>7.9300055114446986</v>
      </c>
      <c r="D117" s="226">
        <v>7.0175436510808868</v>
      </c>
      <c r="E117" s="226">
        <v>10.270711595085791</v>
      </c>
      <c r="F117" s="226">
        <v>7.9784101496547208</v>
      </c>
      <c r="G117" s="226">
        <v>11.21903848594744</v>
      </c>
      <c r="H117" s="226">
        <v>11.030239054211069</v>
      </c>
      <c r="I117" s="226">
        <v>10.63634667105087</v>
      </c>
      <c r="J117" s="226">
        <v>8.7123700326703126</v>
      </c>
      <c r="K117" s="226">
        <v>7.0570767503958169</v>
      </c>
      <c r="L117" s="226">
        <v>9.1589381029171939</v>
      </c>
      <c r="M117" s="226">
        <v>10.728336663594639</v>
      </c>
      <c r="N117" s="226">
        <v>6.7203105065861291</v>
      </c>
      <c r="O117" s="226">
        <v>11.23549581703598</v>
      </c>
      <c r="P117" s="226">
        <v>12.32696819862543</v>
      </c>
      <c r="Q117" s="226">
        <v>11.74039103604167</v>
      </c>
      <c r="R117" s="226">
        <v>11.76033375361917</v>
      </c>
      <c r="S117" s="226">
        <v>12.928030326324761</v>
      </c>
      <c r="T117" s="226">
        <v>12.427288734952089</v>
      </c>
      <c r="U117" s="226">
        <v>12.203509604273361</v>
      </c>
      <c r="V117" s="226">
        <v>11.292669920416641</v>
      </c>
      <c r="W117" s="226">
        <v>10.166946363526529</v>
      </c>
      <c r="X117" s="226">
        <v>5.3278792557142793</v>
      </c>
      <c r="Y117" s="226">
        <v>5.3745485346942292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28.585294485462409</v>
      </c>
      <c r="C121" s="261">
        <f t="shared" si="5"/>
        <v>35.712098616791572</v>
      </c>
      <c r="D121" s="261">
        <f t="shared" si="5"/>
        <v>30.53677401497065</v>
      </c>
      <c r="E121" s="261">
        <f t="shared" si="5"/>
        <v>31.892475676214129</v>
      </c>
      <c r="F121" s="261">
        <f t="shared" si="5"/>
        <v>36.541140412598068</v>
      </c>
      <c r="G121" s="261">
        <f t="shared" si="5"/>
        <v>48.572903370981038</v>
      </c>
      <c r="H121" s="261">
        <f t="shared" si="5"/>
        <v>49.431967588951551</v>
      </c>
      <c r="I121" s="261">
        <f t="shared" si="5"/>
        <v>49.298037139698863</v>
      </c>
      <c r="J121" s="261">
        <f t="shared" si="5"/>
        <v>43.78202893993199</v>
      </c>
      <c r="K121" s="261">
        <f t="shared" si="5"/>
        <v>27.633703845513011</v>
      </c>
      <c r="L121" s="261">
        <f t="shared" si="5"/>
        <v>45.681167194022208</v>
      </c>
      <c r="M121" s="261">
        <f t="shared" si="5"/>
        <v>180.14760919677391</v>
      </c>
      <c r="N121" s="261">
        <f t="shared" si="5"/>
        <v>161.37293210136821</v>
      </c>
      <c r="O121" s="261">
        <f t="shared" si="5"/>
        <v>132.4674915249476</v>
      </c>
      <c r="P121" s="261">
        <f t="shared" si="5"/>
        <v>134.88989137024919</v>
      </c>
      <c r="Q121" s="261">
        <f t="shared" si="5"/>
        <v>141.5525364956145</v>
      </c>
      <c r="R121" s="261">
        <f t="shared" si="5"/>
        <v>132.3093162400184</v>
      </c>
      <c r="S121" s="261">
        <f t="shared" si="5"/>
        <v>146.68291543353459</v>
      </c>
      <c r="T121" s="261">
        <f t="shared" si="5"/>
        <v>141.26731597508379</v>
      </c>
      <c r="U121" s="261">
        <f t="shared" si="5"/>
        <v>125.4199142377329</v>
      </c>
      <c r="V121" s="261">
        <f t="shared" si="5"/>
        <v>138.93619518629311</v>
      </c>
      <c r="W121" s="261">
        <f t="shared" si="5"/>
        <v>130.56141129181179</v>
      </c>
      <c r="X121" s="261">
        <f t="shared" si="5"/>
        <v>71.828690382121991</v>
      </c>
      <c r="Y121" s="261">
        <f t="shared" si="5"/>
        <v>73.9762359954385</v>
      </c>
      <c r="DA121" s="70"/>
    </row>
    <row r="122" spans="1:105" ht="12" customHeight="1" x14ac:dyDescent="0.25">
      <c r="A122" s="60" t="s">
        <v>1052</v>
      </c>
      <c r="B122" s="262">
        <v>28.585294485462409</v>
      </c>
      <c r="C122" s="262">
        <v>35.712098616791572</v>
      </c>
      <c r="D122" s="262">
        <v>30.53677401497065</v>
      </c>
      <c r="E122" s="262">
        <v>31.892475676214129</v>
      </c>
      <c r="F122" s="262">
        <v>36.541140412598068</v>
      </c>
      <c r="G122" s="262">
        <v>48.572903370981038</v>
      </c>
      <c r="H122" s="262">
        <v>49.431967588951551</v>
      </c>
      <c r="I122" s="262">
        <v>49.298037139698863</v>
      </c>
      <c r="J122" s="262">
        <v>43.78202893993199</v>
      </c>
      <c r="K122" s="262">
        <v>27.633703845513011</v>
      </c>
      <c r="L122" s="262">
        <v>45.681167194022208</v>
      </c>
      <c r="M122" s="262">
        <v>180.14760919677391</v>
      </c>
      <c r="N122" s="262">
        <v>161.37293210136821</v>
      </c>
      <c r="O122" s="262">
        <v>132.4674915249476</v>
      </c>
      <c r="P122" s="262">
        <v>134.88989137024919</v>
      </c>
      <c r="Q122" s="262">
        <v>141.5525364956145</v>
      </c>
      <c r="R122" s="262">
        <v>132.3093162400184</v>
      </c>
      <c r="S122" s="262">
        <v>146.68291543353459</v>
      </c>
      <c r="T122" s="262">
        <v>141.26731597508379</v>
      </c>
      <c r="U122" s="262">
        <v>125.4199142377329</v>
      </c>
      <c r="V122" s="262">
        <v>138.93619518629311</v>
      </c>
      <c r="W122" s="262">
        <v>130.56141129181179</v>
      </c>
      <c r="X122" s="262">
        <v>71.828690382121991</v>
      </c>
      <c r="Y122" s="262">
        <v>73.9762359954385</v>
      </c>
      <c r="DA122" s="72" t="s">
        <v>1368</v>
      </c>
    </row>
    <row r="123" spans="1:105" ht="12" customHeight="1" x14ac:dyDescent="0.25">
      <c r="A123" s="64" t="s">
        <v>28</v>
      </c>
      <c r="B123" s="229">
        <v>0</v>
      </c>
      <c r="C123" s="229">
        <v>7.7348988413833461E-2</v>
      </c>
      <c r="D123" s="229">
        <v>8.7881353311905872E-2</v>
      </c>
      <c r="E123" s="229">
        <v>0</v>
      </c>
      <c r="F123" s="229">
        <v>0</v>
      </c>
      <c r="G123" s="229">
        <v>0</v>
      </c>
      <c r="H123" s="229">
        <v>0</v>
      </c>
      <c r="I123" s="229">
        <v>0.28728864294726608</v>
      </c>
      <c r="J123" s="229">
        <v>0.27945866790101848</v>
      </c>
      <c r="K123" s="229">
        <v>0</v>
      </c>
      <c r="L123" s="229">
        <v>0.42161260632600811</v>
      </c>
      <c r="M123" s="229">
        <v>0.17089696688329481</v>
      </c>
      <c r="N123" s="229">
        <v>0.1504758958133651</v>
      </c>
      <c r="O123" s="229">
        <v>0.13642278441375949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7.9360984513253623</v>
      </c>
      <c r="N125" s="229">
        <v>7.5700992897919193</v>
      </c>
      <c r="O125" s="229">
        <v>8.0509666663013526</v>
      </c>
      <c r="P125" s="229">
        <v>19.508723761268431</v>
      </c>
      <c r="Q125" s="229">
        <v>15.15765872385936</v>
      </c>
      <c r="R125" s="229">
        <v>11.02822514537506</v>
      </c>
      <c r="S125" s="229">
        <v>12.177609859061381</v>
      </c>
      <c r="T125" s="229">
        <v>11.20588189017834</v>
      </c>
      <c r="U125" s="229">
        <v>11.026990501193509</v>
      </c>
      <c r="V125" s="229">
        <v>9.8639313059375109</v>
      </c>
      <c r="W125" s="229">
        <v>9.9634036763272409</v>
      </c>
      <c r="X125" s="229">
        <v>5.0530696795938921</v>
      </c>
      <c r="Y125" s="229">
        <v>4.3927974393417717</v>
      </c>
      <c r="DA125" s="73" t="s">
        <v>1371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2.526918437960687</v>
      </c>
      <c r="N126" s="229">
        <v>0.70399959409161461</v>
      </c>
      <c r="O126" s="229">
        <v>0.7626215697152714</v>
      </c>
      <c r="P126" s="229">
        <v>0.1624717610573474</v>
      </c>
      <c r="Q126" s="229">
        <v>0.41935812322697302</v>
      </c>
      <c r="R126" s="229">
        <v>0.4151638953699846</v>
      </c>
      <c r="S126" s="229">
        <v>0.83009021362152757</v>
      </c>
      <c r="T126" s="229">
        <v>0.38595609492450889</v>
      </c>
      <c r="U126" s="229">
        <v>0.13142528988404989</v>
      </c>
      <c r="V126" s="229">
        <v>0.60906445074396887</v>
      </c>
      <c r="W126" s="229">
        <v>0.5418556147860073</v>
      </c>
      <c r="X126" s="229">
        <v>7.6467489468985378E-2</v>
      </c>
      <c r="Y126" s="229">
        <v>7.8836491290217456E-2</v>
      </c>
      <c r="DA126" s="73" t="s">
        <v>1372</v>
      </c>
    </row>
    <row r="127" spans="1:105" ht="12" customHeight="1" x14ac:dyDescent="0.25">
      <c r="A127" s="64" t="s">
        <v>32</v>
      </c>
      <c r="B127" s="229">
        <v>5.9241549313313531</v>
      </c>
      <c r="C127" s="229">
        <v>6.7630518672557622</v>
      </c>
      <c r="D127" s="229">
        <v>3.7409440091011259</v>
      </c>
      <c r="E127" s="229">
        <v>5.1872124210521768</v>
      </c>
      <c r="F127" s="229">
        <v>3.319277306367991</v>
      </c>
      <c r="G127" s="229">
        <v>8.2671793546830319</v>
      </c>
      <c r="H127" s="229">
        <v>9.0689504062251718</v>
      </c>
      <c r="I127" s="229">
        <v>7.5816254840794643</v>
      </c>
      <c r="J127" s="229">
        <v>1.418260528617878</v>
      </c>
      <c r="K127" s="229">
        <v>0</v>
      </c>
      <c r="L127" s="229">
        <v>0.42795447489753041</v>
      </c>
      <c r="M127" s="229">
        <v>0.1734675876071155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0.1478945886760526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6.0361508019736743</v>
      </c>
      <c r="K128" s="229">
        <v>0</v>
      </c>
      <c r="L128" s="229">
        <v>0</v>
      </c>
      <c r="M128" s="229">
        <v>152.45313192749779</v>
      </c>
      <c r="N128" s="229">
        <v>142.48994386959239</v>
      </c>
      <c r="O128" s="229">
        <v>102.46189564791329</v>
      </c>
      <c r="P128" s="229">
        <v>89.756300694987871</v>
      </c>
      <c r="Q128" s="229">
        <v>103.5774006194052</v>
      </c>
      <c r="R128" s="229">
        <v>97.708957134469244</v>
      </c>
      <c r="S128" s="229">
        <v>109.35002482403181</v>
      </c>
      <c r="T128" s="229">
        <v>107.3535333434192</v>
      </c>
      <c r="U128" s="229">
        <v>91.233171248291953</v>
      </c>
      <c r="V128" s="229">
        <v>108.33470792428071</v>
      </c>
      <c r="W128" s="229">
        <v>102.2328401906904</v>
      </c>
      <c r="X128" s="229">
        <v>55.334620868412522</v>
      </c>
      <c r="Y128" s="229">
        <v>56.548181948996543</v>
      </c>
      <c r="DA128" s="73" t="s">
        <v>1374</v>
      </c>
    </row>
    <row r="129" spans="1:105" ht="12" customHeight="1" x14ac:dyDescent="0.25">
      <c r="A129" s="64" t="s">
        <v>35</v>
      </c>
      <c r="B129" s="229">
        <v>22.661139554131061</v>
      </c>
      <c r="C129" s="229">
        <v>28.871697761121979</v>
      </c>
      <c r="D129" s="229">
        <v>26.707948652557619</v>
      </c>
      <c r="E129" s="229">
        <v>26.705263255161949</v>
      </c>
      <c r="F129" s="229">
        <v>33.221863106230067</v>
      </c>
      <c r="G129" s="229">
        <v>40.305724016298008</v>
      </c>
      <c r="H129" s="229">
        <v>39.538135245178893</v>
      </c>
      <c r="I129" s="229">
        <v>41.103853630634511</v>
      </c>
      <c r="J129" s="229">
        <v>35.707231020897247</v>
      </c>
      <c r="K129" s="229">
        <v>27.19680685068252</v>
      </c>
      <c r="L129" s="229">
        <v>44.289936394495243</v>
      </c>
      <c r="M129" s="229">
        <v>16.552575028157399</v>
      </c>
      <c r="N129" s="229">
        <v>10.19140859622423</v>
      </c>
      <c r="O129" s="229">
        <v>20.801178202688611</v>
      </c>
      <c r="P129" s="229">
        <v>25.204661733139581</v>
      </c>
      <c r="Q129" s="229">
        <v>22.19847081566369</v>
      </c>
      <c r="R129" s="229">
        <v>22.815878247631169</v>
      </c>
      <c r="S129" s="229">
        <v>23.895212582654299</v>
      </c>
      <c r="T129" s="229">
        <v>22.03533908782272</v>
      </c>
      <c r="U129" s="229">
        <v>22.818767492364799</v>
      </c>
      <c r="V129" s="229">
        <v>19.519190135173869</v>
      </c>
      <c r="W129" s="229">
        <v>16.825934315425972</v>
      </c>
      <c r="X129" s="229">
        <v>10.14638262011422</v>
      </c>
      <c r="Y129" s="229">
        <v>11.86734172584101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0.82488193754749506</v>
      </c>
      <c r="I131" s="229">
        <v>0.32526938203761918</v>
      </c>
      <c r="J131" s="229">
        <v>0.34092792054216853</v>
      </c>
      <c r="K131" s="229">
        <v>0.43689699483048788</v>
      </c>
      <c r="L131" s="229">
        <v>0.54166371830343119</v>
      </c>
      <c r="M131" s="229">
        <v>0.33452079734224338</v>
      </c>
      <c r="N131" s="229">
        <v>0.26700485585472877</v>
      </c>
      <c r="O131" s="229">
        <v>0.25440665391537609</v>
      </c>
      <c r="P131" s="229">
        <v>0.25773341979600312</v>
      </c>
      <c r="Q131" s="229">
        <v>0.19964821345926681</v>
      </c>
      <c r="R131" s="229">
        <v>0.34109181717295411</v>
      </c>
      <c r="S131" s="229">
        <v>0.2820833654895884</v>
      </c>
      <c r="T131" s="229">
        <v>0.28660555873901472</v>
      </c>
      <c r="U131" s="229">
        <v>0.20955970599861479</v>
      </c>
      <c r="V131" s="229">
        <v>0.60930137015713537</v>
      </c>
      <c r="W131" s="229">
        <v>0.99737749458217184</v>
      </c>
      <c r="X131" s="229">
        <v>1.21814972453238</v>
      </c>
      <c r="Y131" s="229">
        <v>1.0890783899689609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46.26069377345685</v>
      </c>
      <c r="C134" s="261">
        <v>51.499845670098217</v>
      </c>
      <c r="D134" s="261">
        <v>47.400486935802448</v>
      </c>
      <c r="E134" s="261">
        <v>58.46471428874549</v>
      </c>
      <c r="F134" s="261">
        <v>53.83647140320403</v>
      </c>
      <c r="G134" s="261">
        <v>65.227392599077476</v>
      </c>
      <c r="H134" s="261">
        <v>69.965113235093341</v>
      </c>
      <c r="I134" s="261">
        <v>64.606722424024909</v>
      </c>
      <c r="J134" s="261">
        <v>55.996166327063861</v>
      </c>
      <c r="K134" s="261">
        <v>50.992762261686707</v>
      </c>
      <c r="L134" s="261">
        <v>63.80532998552642</v>
      </c>
      <c r="M134" s="261">
        <v>73.234848873301743</v>
      </c>
      <c r="N134" s="261">
        <v>65.237436559228314</v>
      </c>
      <c r="O134" s="261">
        <v>67.148820047733039</v>
      </c>
      <c r="P134" s="261">
        <v>78.865202338232251</v>
      </c>
      <c r="Q134" s="261">
        <v>74.694189398224893</v>
      </c>
      <c r="R134" s="261">
        <v>71.657518659562584</v>
      </c>
      <c r="S134" s="261">
        <v>77.950106027564203</v>
      </c>
      <c r="T134" s="261">
        <v>72.414107307534962</v>
      </c>
      <c r="U134" s="261">
        <v>71.073310046029732</v>
      </c>
      <c r="V134" s="261">
        <v>70.507409987635711</v>
      </c>
      <c r="W134" s="261">
        <v>67.083500379819384</v>
      </c>
      <c r="X134" s="261">
        <v>37.772569753232929</v>
      </c>
      <c r="Y134" s="261">
        <v>38.039663758579287</v>
      </c>
      <c r="DA134" s="70" t="s">
        <v>1380</v>
      </c>
    </row>
    <row r="135" spans="1:105" ht="12" customHeight="1" x14ac:dyDescent="0.25">
      <c r="A135" s="60" t="s">
        <v>1012</v>
      </c>
      <c r="B135" s="262">
        <v>46.26069377345685</v>
      </c>
      <c r="C135" s="262">
        <v>51.499845670098217</v>
      </c>
      <c r="D135" s="262">
        <v>47.400486935802448</v>
      </c>
      <c r="E135" s="262">
        <v>58.46471428874549</v>
      </c>
      <c r="F135" s="262">
        <v>53.83647140320403</v>
      </c>
      <c r="G135" s="262">
        <v>65.227392599077476</v>
      </c>
      <c r="H135" s="262">
        <v>69.965113235093341</v>
      </c>
      <c r="I135" s="262">
        <v>64.606722424024909</v>
      </c>
      <c r="J135" s="262">
        <v>55.996166327063861</v>
      </c>
      <c r="K135" s="262">
        <v>50.992762261686707</v>
      </c>
      <c r="L135" s="262">
        <v>63.80532998552642</v>
      </c>
      <c r="M135" s="262">
        <v>73.234848873301743</v>
      </c>
      <c r="N135" s="262">
        <v>65.237436559228314</v>
      </c>
      <c r="O135" s="262">
        <v>67.148820047733039</v>
      </c>
      <c r="P135" s="262">
        <v>78.865202338232251</v>
      </c>
      <c r="Q135" s="262">
        <v>74.694189398224893</v>
      </c>
      <c r="R135" s="262">
        <v>71.657518659562584</v>
      </c>
      <c r="S135" s="262">
        <v>77.950106027564203</v>
      </c>
      <c r="T135" s="262">
        <v>72.414107307534962</v>
      </c>
      <c r="U135" s="262">
        <v>71.073310046029732</v>
      </c>
      <c r="V135" s="262">
        <v>70.507409987635711</v>
      </c>
      <c r="W135" s="262">
        <v>67.083500379819384</v>
      </c>
      <c r="X135" s="262">
        <v>37.772569753232929</v>
      </c>
      <c r="Y135" s="262">
        <v>38.039663758579287</v>
      </c>
      <c r="DA135" s="72" t="s">
        <v>1381</v>
      </c>
    </row>
    <row r="136" spans="1:105" ht="12" customHeight="1" x14ac:dyDescent="0.25">
      <c r="A136" s="59" t="s">
        <v>28</v>
      </c>
      <c r="B136" s="230">
        <v>0</v>
      </c>
      <c r="C136" s="230">
        <v>0.1115437378462448</v>
      </c>
      <c r="D136" s="230">
        <v>0.13641319602127711</v>
      </c>
      <c r="E136" s="230">
        <v>0</v>
      </c>
      <c r="F136" s="230">
        <v>0</v>
      </c>
      <c r="G136" s="230">
        <v>0</v>
      </c>
      <c r="H136" s="230">
        <v>0</v>
      </c>
      <c r="I136" s="230">
        <v>0.37900201398286709</v>
      </c>
      <c r="J136" s="230">
        <v>0.41835676717567111</v>
      </c>
      <c r="K136" s="230">
        <v>0</v>
      </c>
      <c r="L136" s="230">
        <v>0.59595541380199968</v>
      </c>
      <c r="M136" s="230">
        <v>0.45744274320912759</v>
      </c>
      <c r="N136" s="230">
        <v>0.52732437006335231</v>
      </c>
      <c r="O136" s="230">
        <v>0.30790799427579502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21.242686234631151</v>
      </c>
      <c r="N137" s="295">
        <v>26.52848695619463</v>
      </c>
      <c r="O137" s="295">
        <v>18.171136213461629</v>
      </c>
      <c r="P137" s="295">
        <v>34.28479233353778</v>
      </c>
      <c r="Q137" s="295">
        <v>29.971526553449259</v>
      </c>
      <c r="R137" s="295">
        <v>23.066904568758691</v>
      </c>
      <c r="S137" s="295">
        <v>25.620116005151999</v>
      </c>
      <c r="T137" s="295">
        <v>24.131194001540969</v>
      </c>
      <c r="U137" s="295">
        <v>23.06620617218358</v>
      </c>
      <c r="V137" s="295">
        <v>23.188714926792819</v>
      </c>
      <c r="W137" s="295">
        <v>24.454841011600639</v>
      </c>
      <c r="X137" s="295">
        <v>12.49466019556054</v>
      </c>
      <c r="Y137" s="295">
        <v>10.227112217154749</v>
      </c>
      <c r="DA137" s="122" t="s">
        <v>1383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6.7638444567353613</v>
      </c>
      <c r="N138" s="295">
        <v>2.4670804614425421</v>
      </c>
      <c r="O138" s="295">
        <v>1.7212467765670669</v>
      </c>
      <c r="P138" s="295">
        <v>0.28552921534387171</v>
      </c>
      <c r="Q138" s="295">
        <v>0.82920478384419449</v>
      </c>
      <c r="R138" s="295">
        <v>0.86836692474579213</v>
      </c>
      <c r="S138" s="295">
        <v>1.746402439711938</v>
      </c>
      <c r="T138" s="295">
        <v>0.83113328285778154</v>
      </c>
      <c r="U138" s="295">
        <v>0.2749147949639002</v>
      </c>
      <c r="V138" s="295">
        <v>1.431824845722927</v>
      </c>
      <c r="W138" s="295">
        <v>1.3299664794591131</v>
      </c>
      <c r="X138" s="295">
        <v>0.1890801745285576</v>
      </c>
      <c r="Y138" s="295">
        <v>0.18354355154436869</v>
      </c>
      <c r="DA138" s="122" t="s">
        <v>1384</v>
      </c>
    </row>
    <row r="139" spans="1:105" ht="12" customHeight="1" x14ac:dyDescent="0.25">
      <c r="A139" s="59" t="s">
        <v>32</v>
      </c>
      <c r="B139" s="295">
        <v>9.5872903210498723</v>
      </c>
      <c r="C139" s="295">
        <v>9.7528888223548726</v>
      </c>
      <c r="D139" s="295">
        <v>5.8068533219662957</v>
      </c>
      <c r="E139" s="295">
        <v>9.5091047565814915</v>
      </c>
      <c r="F139" s="295">
        <v>4.890328428884386</v>
      </c>
      <c r="G139" s="295">
        <v>11.10179783440865</v>
      </c>
      <c r="H139" s="295">
        <v>13.053861049097099</v>
      </c>
      <c r="I139" s="295">
        <v>10.001966309045461</v>
      </c>
      <c r="J139" s="295">
        <v>2.1231722537788271</v>
      </c>
      <c r="K139" s="295">
        <v>0</v>
      </c>
      <c r="L139" s="295">
        <v>0.60491973520062747</v>
      </c>
      <c r="M139" s="295">
        <v>0.46432356629861959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0.3111510848407783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1385</v>
      </c>
    </row>
    <row r="140" spans="1:105" ht="12" customHeight="1" x14ac:dyDescent="0.25">
      <c r="A140" s="59" t="s">
        <v>35</v>
      </c>
      <c r="B140" s="295">
        <v>36.67340345240698</v>
      </c>
      <c r="C140" s="295">
        <v>41.635413109897108</v>
      </c>
      <c r="D140" s="295">
        <v>41.457220417814881</v>
      </c>
      <c r="E140" s="295">
        <v>48.955609532163997</v>
      </c>
      <c r="F140" s="295">
        <v>48.946142974319642</v>
      </c>
      <c r="G140" s="295">
        <v>54.125594764668833</v>
      </c>
      <c r="H140" s="295">
        <v>56.91125218599624</v>
      </c>
      <c r="I140" s="295">
        <v>54.225754100996582</v>
      </c>
      <c r="J140" s="295">
        <v>53.454637306109362</v>
      </c>
      <c r="K140" s="295">
        <v>50.992762261686707</v>
      </c>
      <c r="L140" s="295">
        <v>62.604454836523793</v>
      </c>
      <c r="M140" s="295">
        <v>44.306551872427477</v>
      </c>
      <c r="N140" s="295">
        <v>35.714544771527777</v>
      </c>
      <c r="O140" s="295">
        <v>46.948529063428552</v>
      </c>
      <c r="P140" s="295">
        <v>44.294880789350593</v>
      </c>
      <c r="Q140" s="295">
        <v>43.893458060931437</v>
      </c>
      <c r="R140" s="295">
        <v>47.722247166058111</v>
      </c>
      <c r="S140" s="295">
        <v>50.272436497859488</v>
      </c>
      <c r="T140" s="295">
        <v>47.451780023136223</v>
      </c>
      <c r="U140" s="295">
        <v>47.73218907888225</v>
      </c>
      <c r="V140" s="295">
        <v>45.886870215119963</v>
      </c>
      <c r="W140" s="295">
        <v>41.298692888759618</v>
      </c>
      <c r="X140" s="295">
        <v>25.088829383143828</v>
      </c>
      <c r="Y140" s="295">
        <v>27.629007989880169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19.063228757167906</v>
      </c>
      <c r="C142" s="261">
        <f t="shared" si="6"/>
        <v>20.502574432173635</v>
      </c>
      <c r="D142" s="261">
        <f t="shared" si="6"/>
        <v>18.023554206547523</v>
      </c>
      <c r="E142" s="261">
        <f t="shared" si="6"/>
        <v>24.939249368750833</v>
      </c>
      <c r="F142" s="261">
        <f t="shared" si="6"/>
        <v>20.696444221522174</v>
      </c>
      <c r="G142" s="261">
        <f t="shared" si="6"/>
        <v>28.78675316231466</v>
      </c>
      <c r="H142" s="261">
        <f t="shared" si="6"/>
        <v>28.490860180755917</v>
      </c>
      <c r="I142" s="261">
        <f t="shared" si="6"/>
        <v>27.656908744517182</v>
      </c>
      <c r="J142" s="261">
        <f t="shared" si="6"/>
        <v>23.036668510838055</v>
      </c>
      <c r="K142" s="261">
        <f t="shared" si="6"/>
        <v>17.779248406391055</v>
      </c>
      <c r="L142" s="261">
        <f t="shared" si="6"/>
        <v>24.178655009818495</v>
      </c>
      <c r="M142" s="261">
        <f t="shared" si="6"/>
        <v>43.95327544524384</v>
      </c>
      <c r="N142" s="261">
        <f t="shared" si="6"/>
        <v>32.370035499979437</v>
      </c>
      <c r="O142" s="261">
        <f t="shared" si="6"/>
        <v>38.627588715735243</v>
      </c>
      <c r="P142" s="261">
        <f t="shared" si="6"/>
        <v>40.865729538033129</v>
      </c>
      <c r="Q142" s="261">
        <f t="shared" si="6"/>
        <v>40.518485234714639</v>
      </c>
      <c r="R142" s="261">
        <f t="shared" si="6"/>
        <v>39.518126499781197</v>
      </c>
      <c r="S142" s="261">
        <f t="shared" si="6"/>
        <v>43.98275941934854</v>
      </c>
      <c r="T142" s="261">
        <f t="shared" si="6"/>
        <v>42.042290805464575</v>
      </c>
      <c r="U142" s="261">
        <f t="shared" si="6"/>
        <v>39.678894023411068</v>
      </c>
      <c r="V142" s="261">
        <f t="shared" si="6"/>
        <v>39.737890559491547</v>
      </c>
      <c r="W142" s="261">
        <f t="shared" si="6"/>
        <v>36.441573241996309</v>
      </c>
      <c r="X142" s="261">
        <f t="shared" si="6"/>
        <v>19.99357090974177</v>
      </c>
      <c r="Y142" s="261">
        <f t="shared" si="6"/>
        <v>20.967251132810986</v>
      </c>
      <c r="DA142" s="70"/>
    </row>
    <row r="143" spans="1:105" ht="12" customHeight="1" x14ac:dyDescent="0.25">
      <c r="A143" s="60" t="s">
        <v>1022</v>
      </c>
      <c r="B143" s="262">
        <v>15.84838370569738</v>
      </c>
      <c r="C143" s="262">
        <v>16.48621337721903</v>
      </c>
      <c r="D143" s="262">
        <v>14.58923601612871</v>
      </c>
      <c r="E143" s="262">
        <v>21.352462195403209</v>
      </c>
      <c r="F143" s="262">
        <v>16.586844983694689</v>
      </c>
      <c r="G143" s="262">
        <v>23.32400174244842</v>
      </c>
      <c r="H143" s="262">
        <v>22.931494106405619</v>
      </c>
      <c r="I143" s="262">
        <v>22.112605157707119</v>
      </c>
      <c r="J143" s="262">
        <v>18.11272276830033</v>
      </c>
      <c r="K143" s="262">
        <v>14.67142399315194</v>
      </c>
      <c r="L143" s="262">
        <v>19.04112268970238</v>
      </c>
      <c r="M143" s="262">
        <v>23.692975161997481</v>
      </c>
      <c r="N143" s="262">
        <v>14.221229215293009</v>
      </c>
      <c r="O143" s="262">
        <v>23.729632711599191</v>
      </c>
      <c r="P143" s="262">
        <v>25.695338343162511</v>
      </c>
      <c r="Q143" s="262">
        <v>24.598779677458211</v>
      </c>
      <c r="R143" s="262">
        <v>24.637959678550999</v>
      </c>
      <c r="S143" s="262">
        <v>27.486065811500961</v>
      </c>
      <c r="T143" s="262">
        <v>26.154662573123321</v>
      </c>
      <c r="U143" s="262">
        <v>25.57354377599307</v>
      </c>
      <c r="V143" s="262">
        <v>24.112431819090808</v>
      </c>
      <c r="W143" s="262">
        <v>21.757984545089482</v>
      </c>
      <c r="X143" s="262">
        <v>11.915357479195819</v>
      </c>
      <c r="Y143" s="262">
        <v>12.64751399183802</v>
      </c>
      <c r="DA143" s="72" t="s">
        <v>1388</v>
      </c>
    </row>
    <row r="144" spans="1:105" ht="12" customHeight="1" x14ac:dyDescent="0.25">
      <c r="A144" s="60" t="s">
        <v>1024</v>
      </c>
      <c r="B144" s="262">
        <v>3.214845051470526</v>
      </c>
      <c r="C144" s="262">
        <v>4.0163610549546034</v>
      </c>
      <c r="D144" s="262">
        <v>3.4343181904188129</v>
      </c>
      <c r="E144" s="262">
        <v>3.586787173347624</v>
      </c>
      <c r="F144" s="262">
        <v>4.1095992378274859</v>
      </c>
      <c r="G144" s="262">
        <v>5.4627514198662404</v>
      </c>
      <c r="H144" s="262">
        <v>5.5593660743502964</v>
      </c>
      <c r="I144" s="262">
        <v>5.5443035868100612</v>
      </c>
      <c r="J144" s="262">
        <v>4.9239457425377244</v>
      </c>
      <c r="K144" s="262">
        <v>3.1078244132391162</v>
      </c>
      <c r="L144" s="262">
        <v>5.1375323201161152</v>
      </c>
      <c r="M144" s="262">
        <v>20.260300283246359</v>
      </c>
      <c r="N144" s="262">
        <v>18.14880628468643</v>
      </c>
      <c r="O144" s="262">
        <v>14.89795600413605</v>
      </c>
      <c r="P144" s="262">
        <v>15.17039119487062</v>
      </c>
      <c r="Q144" s="262">
        <v>15.91970555725643</v>
      </c>
      <c r="R144" s="262">
        <v>14.880166821230199</v>
      </c>
      <c r="S144" s="262">
        <v>16.496693607847579</v>
      </c>
      <c r="T144" s="262">
        <v>15.88762823234125</v>
      </c>
      <c r="U144" s="262">
        <v>14.105350247418</v>
      </c>
      <c r="V144" s="262">
        <v>15.62545874040074</v>
      </c>
      <c r="W144" s="262">
        <v>14.683588696906829</v>
      </c>
      <c r="X144" s="262">
        <v>8.0782134305459508</v>
      </c>
      <c r="Y144" s="262">
        <v>8.3197371409729648</v>
      </c>
      <c r="DA144" s="72" t="s">
        <v>1389</v>
      </c>
    </row>
    <row r="145" spans="1:105" ht="12" customHeight="1" x14ac:dyDescent="0.25">
      <c r="A145" s="64" t="s">
        <v>28</v>
      </c>
      <c r="B145" s="229">
        <v>0</v>
      </c>
      <c r="C145" s="229">
        <v>8.6990537307540042E-3</v>
      </c>
      <c r="D145" s="229">
        <v>9.8835761148095523E-3</v>
      </c>
      <c r="E145" s="229">
        <v>0</v>
      </c>
      <c r="F145" s="229">
        <v>0</v>
      </c>
      <c r="G145" s="229">
        <v>0</v>
      </c>
      <c r="H145" s="229">
        <v>0</v>
      </c>
      <c r="I145" s="229">
        <v>3.2309916296031513E-2</v>
      </c>
      <c r="J145" s="229">
        <v>3.142931817788483E-2</v>
      </c>
      <c r="K145" s="229">
        <v>0</v>
      </c>
      <c r="L145" s="229">
        <v>4.7416660401175238E-2</v>
      </c>
      <c r="M145" s="229">
        <v>1.921992682550442E-2</v>
      </c>
      <c r="N145" s="229">
        <v>1.692327113394667E-2</v>
      </c>
      <c r="O145" s="229">
        <v>1.5342788006030591E-2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0.89253328655408881</v>
      </c>
      <c r="N147" s="229">
        <v>0.85137119204089251</v>
      </c>
      <c r="O147" s="229">
        <v>0.90545193997830453</v>
      </c>
      <c r="P147" s="229">
        <v>2.194048554452201</v>
      </c>
      <c r="Q147" s="229">
        <v>1.704706039151028</v>
      </c>
      <c r="R147" s="229">
        <v>1.2402893051580299</v>
      </c>
      <c r="S147" s="229">
        <v>1.3695548532498829</v>
      </c>
      <c r="T147" s="229">
        <v>1.2602694703853521</v>
      </c>
      <c r="U147" s="229">
        <v>1.240150450904161</v>
      </c>
      <c r="V147" s="229">
        <v>1.1093470022869849</v>
      </c>
      <c r="W147" s="229">
        <v>1.1205341620998079</v>
      </c>
      <c r="X147" s="229">
        <v>0.56829346510457679</v>
      </c>
      <c r="Y147" s="229">
        <v>0.49403594974900072</v>
      </c>
      <c r="DA147" s="73" t="s">
        <v>1392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0.28418987391852762</v>
      </c>
      <c r="N148" s="229">
        <v>7.9175312063120548E-2</v>
      </c>
      <c r="O148" s="229">
        <v>8.5768232361247421E-2</v>
      </c>
      <c r="P148" s="229">
        <v>1.827238607965195E-2</v>
      </c>
      <c r="Q148" s="229">
        <v>4.7163109966764198E-2</v>
      </c>
      <c r="R148" s="229">
        <v>4.6691406144449672E-2</v>
      </c>
      <c r="S148" s="229">
        <v>9.3356093179045335E-2</v>
      </c>
      <c r="T148" s="229">
        <v>4.3406550962207968E-2</v>
      </c>
      <c r="U148" s="229">
        <v>1.478074479997726E-2</v>
      </c>
      <c r="V148" s="229">
        <v>6.8498431474850269E-2</v>
      </c>
      <c r="W148" s="229">
        <v>6.0939789957113528E-2</v>
      </c>
      <c r="X148" s="229">
        <v>8.5999159547845237E-3</v>
      </c>
      <c r="Y148" s="229">
        <v>8.8663457369155384E-3</v>
      </c>
      <c r="DA148" s="73" t="s">
        <v>1393</v>
      </c>
    </row>
    <row r="149" spans="1:105" ht="12" customHeight="1" x14ac:dyDescent="0.25">
      <c r="A149" s="64" t="s">
        <v>32</v>
      </c>
      <c r="B149" s="229">
        <v>0.66626006511219005</v>
      </c>
      <c r="C149" s="229">
        <v>0.76060660628642729</v>
      </c>
      <c r="D149" s="229">
        <v>0.42072525583402332</v>
      </c>
      <c r="E149" s="229">
        <v>0.58337982808702482</v>
      </c>
      <c r="F149" s="229">
        <v>0.37330251148059612</v>
      </c>
      <c r="G149" s="229">
        <v>0.92976829927495164</v>
      </c>
      <c r="H149" s="229">
        <v>1.019939477982712</v>
      </c>
      <c r="I149" s="229">
        <v>0.85266748544400772</v>
      </c>
      <c r="J149" s="229">
        <v>0.15950466574489799</v>
      </c>
      <c r="K149" s="229">
        <v>0</v>
      </c>
      <c r="L149" s="229">
        <v>4.8129898629474893E-2</v>
      </c>
      <c r="M149" s="229">
        <v>1.9509031676860251E-2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1.663296443513218E-2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0.67885568034024757</v>
      </c>
      <c r="K150" s="229">
        <v>0</v>
      </c>
      <c r="L150" s="229">
        <v>0</v>
      </c>
      <c r="M150" s="229">
        <v>17.1456409871011</v>
      </c>
      <c r="N150" s="229">
        <v>16.025131074526399</v>
      </c>
      <c r="O150" s="229">
        <v>11.52337676127512</v>
      </c>
      <c r="P150" s="229">
        <v>10.094442066158569</v>
      </c>
      <c r="Q150" s="229">
        <v>11.648832024271121</v>
      </c>
      <c r="R150" s="229">
        <v>10.98883754679685</v>
      </c>
      <c r="S150" s="229">
        <v>12.29805018669658</v>
      </c>
      <c r="T150" s="229">
        <v>12.07351477881353</v>
      </c>
      <c r="U150" s="229">
        <v>10.26053830813945</v>
      </c>
      <c r="V150" s="229">
        <v>12.183862574863531</v>
      </c>
      <c r="W150" s="229">
        <v>11.497616040022461</v>
      </c>
      <c r="X150" s="229">
        <v>6.2232079562547167</v>
      </c>
      <c r="Y150" s="229">
        <v>6.3596910992412914</v>
      </c>
      <c r="DA150" s="73" t="s">
        <v>1395</v>
      </c>
    </row>
    <row r="151" spans="1:105" ht="12" customHeight="1" x14ac:dyDescent="0.25">
      <c r="A151" s="64" t="s">
        <v>35</v>
      </c>
      <c r="B151" s="229">
        <v>2.5485849863583359</v>
      </c>
      <c r="C151" s="229">
        <v>3.2470553949374219</v>
      </c>
      <c r="D151" s="229">
        <v>3.003709358469981</v>
      </c>
      <c r="E151" s="229">
        <v>3.003407345260598</v>
      </c>
      <c r="F151" s="229">
        <v>3.73629672634689</v>
      </c>
      <c r="G151" s="229">
        <v>4.5329831205912887</v>
      </c>
      <c r="H151" s="229">
        <v>4.4466562519402908</v>
      </c>
      <c r="I151" s="229">
        <v>4.6227447650755442</v>
      </c>
      <c r="J151" s="229">
        <v>4.0158136207981556</v>
      </c>
      <c r="K151" s="229">
        <v>3.0586887941344241</v>
      </c>
      <c r="L151" s="229">
        <v>4.9810675527656407</v>
      </c>
      <c r="M151" s="229">
        <v>1.8615852967836091</v>
      </c>
      <c r="N151" s="229">
        <v>1.1461767346755261</v>
      </c>
      <c r="O151" s="229">
        <v>2.3394044390089932</v>
      </c>
      <c r="P151" s="229">
        <v>2.8346421999598839</v>
      </c>
      <c r="Q151" s="229">
        <v>2.496550948189221</v>
      </c>
      <c r="R151" s="229">
        <v>2.5659876730202789</v>
      </c>
      <c r="S151" s="229">
        <v>2.687375005503279</v>
      </c>
      <c r="T151" s="229">
        <v>2.4782043389473931</v>
      </c>
      <c r="U151" s="229">
        <v>2.5663126119198618</v>
      </c>
      <c r="V151" s="229">
        <v>2.1952256551594851</v>
      </c>
      <c r="W151" s="229">
        <v>1.892328648138476</v>
      </c>
      <c r="X151" s="229">
        <v>1.141112888418546</v>
      </c>
      <c r="Y151" s="229">
        <v>1.3346605486549179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9.2770344427294302E-2</v>
      </c>
      <c r="I153" s="229">
        <v>3.6581419994477303E-2</v>
      </c>
      <c r="J153" s="229">
        <v>3.8342457476536897E-2</v>
      </c>
      <c r="K153" s="229">
        <v>4.9135619104692163E-2</v>
      </c>
      <c r="L153" s="229">
        <v>6.0918208319823849E-2</v>
      </c>
      <c r="M153" s="229">
        <v>3.7621880386665849E-2</v>
      </c>
      <c r="N153" s="229">
        <v>3.0028700246545321E-2</v>
      </c>
      <c r="O153" s="229">
        <v>2.8611843506351441E-2</v>
      </c>
      <c r="P153" s="229">
        <v>2.898598822031177E-2</v>
      </c>
      <c r="Q153" s="229">
        <v>2.245343567829516E-2</v>
      </c>
      <c r="R153" s="229">
        <v>3.836089011058591E-2</v>
      </c>
      <c r="S153" s="229">
        <v>3.1724504783659048E-2</v>
      </c>
      <c r="T153" s="229">
        <v>3.2233093232768982E-2</v>
      </c>
      <c r="U153" s="229">
        <v>2.3568131654543179E-2</v>
      </c>
      <c r="V153" s="229">
        <v>6.8525076615882599E-2</v>
      </c>
      <c r="W153" s="229">
        <v>0.1121700566889821</v>
      </c>
      <c r="X153" s="229">
        <v>0.1369992048133262</v>
      </c>
      <c r="Y153" s="229">
        <v>0.1224831975908386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0.99999999999999989</v>
      </c>
      <c r="E160" s="232">
        <f t="shared" si="7"/>
        <v>1</v>
      </c>
      <c r="F160" s="232">
        <f t="shared" si="7"/>
        <v>1</v>
      </c>
      <c r="G160" s="232">
        <f t="shared" si="7"/>
        <v>1</v>
      </c>
      <c r="H160" s="232">
        <f t="shared" si="7"/>
        <v>0.99999999999999989</v>
      </c>
      <c r="I160" s="232">
        <f t="shared" si="7"/>
        <v>1</v>
      </c>
      <c r="J160" s="232">
        <f t="shared" si="7"/>
        <v>1</v>
      </c>
      <c r="K160" s="232">
        <f t="shared" si="7"/>
        <v>1</v>
      </c>
      <c r="L160" s="232">
        <f t="shared" si="7"/>
        <v>0.99999999999999989</v>
      </c>
      <c r="M160" s="232">
        <f t="shared" si="7"/>
        <v>1</v>
      </c>
      <c r="N160" s="232">
        <f t="shared" si="7"/>
        <v>0.99999999999999989</v>
      </c>
      <c r="O160" s="232">
        <f t="shared" si="7"/>
        <v>1</v>
      </c>
      <c r="P160" s="232">
        <f t="shared" si="7"/>
        <v>1</v>
      </c>
      <c r="Q160" s="232">
        <f t="shared" si="7"/>
        <v>1</v>
      </c>
      <c r="R160" s="232">
        <f t="shared" si="7"/>
        <v>1</v>
      </c>
      <c r="S160" s="232">
        <f t="shared" si="7"/>
        <v>1</v>
      </c>
      <c r="T160" s="232">
        <f t="shared" si="7"/>
        <v>1</v>
      </c>
      <c r="U160" s="232">
        <f t="shared" si="7"/>
        <v>1</v>
      </c>
      <c r="V160" s="232">
        <f t="shared" si="7"/>
        <v>1</v>
      </c>
      <c r="W160" s="232">
        <f t="shared" si="7"/>
        <v>1</v>
      </c>
      <c r="X160" s="232">
        <f t="shared" si="7"/>
        <v>1.0000000000000002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9.1272064974453771E-3</v>
      </c>
      <c r="C165" s="268">
        <f t="shared" si="12"/>
        <v>7.8089240527594566E-3</v>
      </c>
      <c r="D165" s="268">
        <f t="shared" si="12"/>
        <v>8.0302253409872265E-3</v>
      </c>
      <c r="E165" s="268">
        <f t="shared" si="12"/>
        <v>9.0368396494032895E-3</v>
      </c>
      <c r="F165" s="268">
        <f t="shared" si="12"/>
        <v>4.0041534036884142E-3</v>
      </c>
      <c r="G165" s="268">
        <f t="shared" si="12"/>
        <v>4.2584111384788821E-3</v>
      </c>
      <c r="H165" s="268">
        <f t="shared" si="12"/>
        <v>3.7276640010375029E-3</v>
      </c>
      <c r="I165" s="268">
        <f t="shared" si="12"/>
        <v>3.6517642939215954E-3</v>
      </c>
      <c r="J165" s="268">
        <f t="shared" si="12"/>
        <v>3.7223627135720924E-3</v>
      </c>
      <c r="K165" s="268">
        <f t="shared" si="12"/>
        <v>1.8483749058749762E-3</v>
      </c>
      <c r="L165" s="268">
        <f t="shared" si="12"/>
        <v>2.2468527392841423E-3</v>
      </c>
      <c r="M165" s="268">
        <f t="shared" si="12"/>
        <v>5.5512615488331266E-3</v>
      </c>
      <c r="N165" s="268">
        <f t="shared" si="12"/>
        <v>2.8492339689560301E-3</v>
      </c>
      <c r="O165" s="268">
        <f t="shared" si="12"/>
        <v>6.696955042345039E-3</v>
      </c>
      <c r="P165" s="268">
        <f t="shared" si="12"/>
        <v>6.5839223336359633E-3</v>
      </c>
      <c r="Q165" s="268">
        <f t="shared" si="12"/>
        <v>7.2495274292377256E-3</v>
      </c>
      <c r="R165" s="268">
        <f t="shared" si="12"/>
        <v>8.1833922184664874E-3</v>
      </c>
      <c r="S165" s="268">
        <f t="shared" si="12"/>
        <v>7.7237354404991101E-3</v>
      </c>
      <c r="T165" s="268">
        <f t="shared" si="12"/>
        <v>8.1814858728575107E-3</v>
      </c>
      <c r="U165" s="268">
        <f t="shared" si="12"/>
        <v>8.0851865764138709E-3</v>
      </c>
      <c r="V165" s="268">
        <f t="shared" si="12"/>
        <v>6.6695318830237724E-3</v>
      </c>
      <c r="W165" s="268">
        <f t="shared" si="12"/>
        <v>6.8150326361828221E-3</v>
      </c>
      <c r="X165" s="268">
        <f t="shared" si="12"/>
        <v>6.24320746373477E-3</v>
      </c>
      <c r="Y165" s="268">
        <f t="shared" si="12"/>
        <v>5.6491861279627147E-3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7.8653628397902603E-2</v>
      </c>
      <c r="C167" s="269">
        <f t="shared" si="14"/>
        <v>8.0818139265190186E-2</v>
      </c>
      <c r="D167" s="269">
        <f t="shared" si="14"/>
        <v>8.0304804637874524E-2</v>
      </c>
      <c r="E167" s="269">
        <f t="shared" si="14"/>
        <v>6.4488168062784887E-2</v>
      </c>
      <c r="F167" s="269">
        <f t="shared" si="14"/>
        <v>4.2145597101472386E-2</v>
      </c>
      <c r="G167" s="269">
        <f t="shared" si="14"/>
        <v>4.2370323501683092E-2</v>
      </c>
      <c r="H167" s="269">
        <f t="shared" si="14"/>
        <v>3.8391536815199113E-2</v>
      </c>
      <c r="I167" s="269">
        <f t="shared" si="14"/>
        <v>3.8896958787535331E-2</v>
      </c>
      <c r="J167" s="269">
        <f t="shared" si="14"/>
        <v>4.2988671638608852E-2</v>
      </c>
      <c r="K167" s="269">
        <f t="shared" si="14"/>
        <v>1.6633363824197389E-2</v>
      </c>
      <c r="L167" s="269">
        <f t="shared" si="14"/>
        <v>2.5753866631899661E-2</v>
      </c>
      <c r="M167" s="269">
        <f t="shared" si="14"/>
        <v>0.18584988149137913</v>
      </c>
      <c r="N167" s="269">
        <f t="shared" si="14"/>
        <v>0.1470740111547541</v>
      </c>
      <c r="O167" s="269">
        <f t="shared" si="14"/>
        <v>0.17503820962702732</v>
      </c>
      <c r="P167" s="269">
        <f t="shared" si="14"/>
        <v>0.16451029168819872</v>
      </c>
      <c r="Q167" s="269">
        <f t="shared" si="14"/>
        <v>0.1971481469550857</v>
      </c>
      <c r="R167" s="269">
        <f t="shared" si="14"/>
        <v>0.20780137068663751</v>
      </c>
      <c r="S167" s="269">
        <f t="shared" si="14"/>
        <v>0.19463440216010444</v>
      </c>
      <c r="T167" s="269">
        <f t="shared" si="14"/>
        <v>0.21005464831862944</v>
      </c>
      <c r="U167" s="269">
        <f t="shared" si="14"/>
        <v>0.18986871395346427</v>
      </c>
      <c r="V167" s="269">
        <f t="shared" si="14"/>
        <v>0.18287130455974465</v>
      </c>
      <c r="W167" s="269">
        <f t="shared" si="14"/>
        <v>0.19485100053337417</v>
      </c>
      <c r="X167" s="269">
        <f t="shared" si="14"/>
        <v>0.19198458028689083</v>
      </c>
      <c r="Y167" s="269">
        <f t="shared" si="14"/>
        <v>0.17751552813892638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0.12431824536199963</v>
      </c>
      <c r="C168" s="269">
        <f t="shared" si="15"/>
        <v>0.11382719698692631</v>
      </c>
      <c r="D168" s="269">
        <f t="shared" si="15"/>
        <v>0.12174407008358046</v>
      </c>
      <c r="E168" s="269">
        <f t="shared" si="15"/>
        <v>0.11546019257976334</v>
      </c>
      <c r="F168" s="269">
        <f t="shared" si="15"/>
        <v>6.0644768159262903E-2</v>
      </c>
      <c r="G168" s="269">
        <f t="shared" si="15"/>
        <v>5.5570508855537312E-2</v>
      </c>
      <c r="H168" s="269">
        <f t="shared" si="15"/>
        <v>5.3070817810832234E-2</v>
      </c>
      <c r="I168" s="269">
        <f t="shared" si="15"/>
        <v>4.9786359099492437E-2</v>
      </c>
      <c r="J168" s="269">
        <f t="shared" si="15"/>
        <v>5.3698613895458339E-2</v>
      </c>
      <c r="K168" s="269">
        <f t="shared" si="15"/>
        <v>2.9977552014932126E-2</v>
      </c>
      <c r="L168" s="269">
        <f t="shared" si="15"/>
        <v>3.5132483285055686E-2</v>
      </c>
      <c r="M168" s="269">
        <f t="shared" si="15"/>
        <v>7.3790119598758863E-2</v>
      </c>
      <c r="N168" s="269">
        <f t="shared" si="15"/>
        <v>5.8069591834990608E-2</v>
      </c>
      <c r="O168" s="269">
        <f t="shared" si="15"/>
        <v>8.6657982631941202E-2</v>
      </c>
      <c r="P168" s="269">
        <f t="shared" si="15"/>
        <v>9.3938955771801724E-2</v>
      </c>
      <c r="Q168" s="269">
        <f t="shared" si="15"/>
        <v>0.10160346075282065</v>
      </c>
      <c r="R168" s="269">
        <f t="shared" si="15"/>
        <v>0.1099173848584353</v>
      </c>
      <c r="S168" s="269">
        <f t="shared" si="15"/>
        <v>0.10101908285653198</v>
      </c>
      <c r="T168" s="269">
        <f t="shared" si="15"/>
        <v>0.10516238398877108</v>
      </c>
      <c r="U168" s="269">
        <f t="shared" si="15"/>
        <v>0.10508484553210205</v>
      </c>
      <c r="V168" s="269">
        <f t="shared" si="15"/>
        <v>9.0638260514525615E-2</v>
      </c>
      <c r="W168" s="269">
        <f t="shared" si="15"/>
        <v>9.7780028367318597E-2</v>
      </c>
      <c r="X168" s="269">
        <f t="shared" si="15"/>
        <v>9.8603327537512886E-2</v>
      </c>
      <c r="Y168" s="269">
        <f t="shared" si="15"/>
        <v>8.9151248004378986E-2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0.12431824536199963</v>
      </c>
      <c r="C169" s="318">
        <f t="shared" si="16"/>
        <v>0.11382719698692631</v>
      </c>
      <c r="D169" s="318">
        <f t="shared" si="16"/>
        <v>0.12174407008358046</v>
      </c>
      <c r="E169" s="318">
        <f t="shared" si="16"/>
        <v>0.11546019257976334</v>
      </c>
      <c r="F169" s="318">
        <f t="shared" si="16"/>
        <v>6.0644768159262903E-2</v>
      </c>
      <c r="G169" s="318">
        <f t="shared" si="16"/>
        <v>5.5570508855537312E-2</v>
      </c>
      <c r="H169" s="318">
        <f t="shared" si="16"/>
        <v>5.3070817810832234E-2</v>
      </c>
      <c r="I169" s="318">
        <f t="shared" si="16"/>
        <v>4.9786359099492437E-2</v>
      </c>
      <c r="J169" s="318">
        <f t="shared" si="16"/>
        <v>5.3698613895458339E-2</v>
      </c>
      <c r="K169" s="318">
        <f t="shared" si="16"/>
        <v>2.9977552014932126E-2</v>
      </c>
      <c r="L169" s="318">
        <f t="shared" si="16"/>
        <v>3.5132483285055686E-2</v>
      </c>
      <c r="M169" s="318">
        <f t="shared" si="16"/>
        <v>7.3790119598758863E-2</v>
      </c>
      <c r="N169" s="318">
        <f t="shared" si="16"/>
        <v>5.8069591834990608E-2</v>
      </c>
      <c r="O169" s="318">
        <f t="shared" si="16"/>
        <v>8.6657982631941202E-2</v>
      </c>
      <c r="P169" s="318">
        <f t="shared" si="16"/>
        <v>9.3938955771801724E-2</v>
      </c>
      <c r="Q169" s="318">
        <f t="shared" si="16"/>
        <v>0.10160346075282065</v>
      </c>
      <c r="R169" s="318">
        <f t="shared" si="16"/>
        <v>0.1099173848584353</v>
      </c>
      <c r="S169" s="318">
        <f t="shared" si="16"/>
        <v>0.10101908285653198</v>
      </c>
      <c r="T169" s="318">
        <f t="shared" si="16"/>
        <v>0.10516238398877108</v>
      </c>
      <c r="U169" s="318">
        <f t="shared" si="16"/>
        <v>0.10508484553210205</v>
      </c>
      <c r="V169" s="318">
        <f t="shared" si="16"/>
        <v>9.0638260514525615E-2</v>
      </c>
      <c r="W169" s="318">
        <f t="shared" si="16"/>
        <v>9.7780028367318597E-2</v>
      </c>
      <c r="X169" s="318">
        <f t="shared" si="16"/>
        <v>9.8603327537512886E-2</v>
      </c>
      <c r="Y169" s="318">
        <f t="shared" si="16"/>
        <v>8.9151248004378986E-2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1.0715859871753781E-2</v>
      </c>
      <c r="C171" s="269">
        <f t="shared" si="18"/>
        <v>9.505912218596162E-3</v>
      </c>
      <c r="D171" s="269">
        <f t="shared" si="18"/>
        <v>9.7052814891965336E-3</v>
      </c>
      <c r="E171" s="269">
        <f t="shared" si="18"/>
        <v>1.0275421589207466E-2</v>
      </c>
      <c r="F171" s="269">
        <f t="shared" si="18"/>
        <v>4.8919140601480626E-3</v>
      </c>
      <c r="G171" s="269">
        <f t="shared" si="18"/>
        <v>5.1413165065992269E-3</v>
      </c>
      <c r="H171" s="269">
        <f t="shared" si="18"/>
        <v>4.5330477511830638E-3</v>
      </c>
      <c r="I171" s="269">
        <f t="shared" si="18"/>
        <v>4.4728961457841917E-3</v>
      </c>
      <c r="J171" s="269">
        <f t="shared" si="18"/>
        <v>4.6427812578180225E-3</v>
      </c>
      <c r="K171" s="269">
        <f t="shared" si="18"/>
        <v>2.1877053821248663E-3</v>
      </c>
      <c r="L171" s="269">
        <f t="shared" si="18"/>
        <v>2.797568280394111E-3</v>
      </c>
      <c r="M171" s="269">
        <f t="shared" si="18"/>
        <v>9.5470924371409815E-3</v>
      </c>
      <c r="N171" s="269">
        <f t="shared" si="18"/>
        <v>6.2743928722162256E-3</v>
      </c>
      <c r="O171" s="269">
        <f t="shared" si="18"/>
        <v>1.0664333637026225E-2</v>
      </c>
      <c r="P171" s="269">
        <f t="shared" si="18"/>
        <v>1.0397820350410576E-2</v>
      </c>
      <c r="Q171" s="269">
        <f t="shared" si="18"/>
        <v>1.1799445676573631E-2</v>
      </c>
      <c r="R171" s="269">
        <f t="shared" si="18"/>
        <v>1.2955682588340386E-2</v>
      </c>
      <c r="S171" s="269">
        <f t="shared" si="18"/>
        <v>1.2180445207174017E-2</v>
      </c>
      <c r="T171" s="269">
        <f t="shared" si="18"/>
        <v>1.3050984822148661E-2</v>
      </c>
      <c r="U171" s="269">
        <f t="shared" si="18"/>
        <v>1.2511649607091575E-2</v>
      </c>
      <c r="V171" s="269">
        <f t="shared" si="18"/>
        <v>1.0936597993241093E-2</v>
      </c>
      <c r="W171" s="269">
        <f t="shared" si="18"/>
        <v>1.1383187185435234E-2</v>
      </c>
      <c r="X171" s="269">
        <f t="shared" si="18"/>
        <v>1.1186308199694305E-2</v>
      </c>
      <c r="Y171" s="269">
        <f t="shared" si="18"/>
        <v>1.0524272038886742E-2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8.7514325679846853E-3</v>
      </c>
      <c r="C172" s="318">
        <f t="shared" si="19"/>
        <v>7.4874247991831427E-3</v>
      </c>
      <c r="D172" s="318">
        <f t="shared" si="19"/>
        <v>7.6996149475791024E-3</v>
      </c>
      <c r="E172" s="318">
        <f t="shared" si="19"/>
        <v>8.6647861907779219E-3</v>
      </c>
      <c r="F172" s="318">
        <f t="shared" si="19"/>
        <v>3.8392994082092347E-3</v>
      </c>
      <c r="G172" s="318">
        <f t="shared" si="19"/>
        <v>4.0830891615724436E-3</v>
      </c>
      <c r="H172" s="318">
        <f t="shared" si="19"/>
        <v>3.5741932814070108E-3</v>
      </c>
      <c r="I172" s="318">
        <f t="shared" si="19"/>
        <v>3.5014184220959438E-3</v>
      </c>
      <c r="J172" s="318">
        <f t="shared" si="19"/>
        <v>3.5691102519181928E-3</v>
      </c>
      <c r="K172" s="318">
        <f t="shared" si="19"/>
        <v>1.7722759262264296E-3</v>
      </c>
      <c r="L172" s="318">
        <f t="shared" si="19"/>
        <v>2.1543481287007579E-3</v>
      </c>
      <c r="M172" s="318">
        <f t="shared" si="19"/>
        <v>4.9053665684123176E-3</v>
      </c>
      <c r="N172" s="318">
        <f t="shared" si="19"/>
        <v>2.6011204616208099E-3</v>
      </c>
      <c r="O172" s="318">
        <f t="shared" si="19"/>
        <v>6.2926365494528251E-3</v>
      </c>
      <c r="P172" s="318">
        <f t="shared" si="19"/>
        <v>6.2890650987338023E-3</v>
      </c>
      <c r="Q172" s="318">
        <f t="shared" si="19"/>
        <v>6.8755380240643647E-3</v>
      </c>
      <c r="R172" s="318">
        <f t="shared" si="19"/>
        <v>7.7657035034294159E-3</v>
      </c>
      <c r="S172" s="318">
        <f t="shared" si="19"/>
        <v>7.3193200226900944E-3</v>
      </c>
      <c r="T172" s="318">
        <f t="shared" si="19"/>
        <v>7.8047286119045265E-3</v>
      </c>
      <c r="U172" s="318">
        <f t="shared" si="19"/>
        <v>7.7695506929154074E-3</v>
      </c>
      <c r="V172" s="318">
        <f t="shared" si="19"/>
        <v>6.3692640879864934E-3</v>
      </c>
      <c r="W172" s="318">
        <f t="shared" si="19"/>
        <v>6.5166523108064331E-3</v>
      </c>
      <c r="X172" s="318">
        <f t="shared" si="19"/>
        <v>6.3913640998455598E-3</v>
      </c>
      <c r="Y172" s="318">
        <f t="shared" si="19"/>
        <v>6.0907022542231589E-3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1.964427303769097E-3</v>
      </c>
      <c r="C173" s="318">
        <f t="shared" si="20"/>
        <v>2.0184874194130189E-3</v>
      </c>
      <c r="D173" s="318">
        <f t="shared" si="20"/>
        <v>2.0056665416174325E-3</v>
      </c>
      <c r="E173" s="318">
        <f t="shared" si="20"/>
        <v>1.6106353984295422E-3</v>
      </c>
      <c r="F173" s="318">
        <f t="shared" si="20"/>
        <v>1.0526146519388273E-3</v>
      </c>
      <c r="G173" s="318">
        <f t="shared" si="20"/>
        <v>1.0582273450267842E-3</v>
      </c>
      <c r="H173" s="318">
        <f t="shared" si="20"/>
        <v>9.5885446977605332E-4</v>
      </c>
      <c r="I173" s="318">
        <f t="shared" si="20"/>
        <v>9.7147772368824745E-4</v>
      </c>
      <c r="J173" s="318">
        <f t="shared" si="20"/>
        <v>1.0736710058998297E-3</v>
      </c>
      <c r="K173" s="318">
        <f t="shared" si="20"/>
        <v>4.1542945589843677E-4</v>
      </c>
      <c r="L173" s="318">
        <f t="shared" si="20"/>
        <v>6.4322015169335353E-4</v>
      </c>
      <c r="M173" s="318">
        <f t="shared" si="20"/>
        <v>4.641725868728663E-3</v>
      </c>
      <c r="N173" s="318">
        <f t="shared" si="20"/>
        <v>3.6732724105954157E-3</v>
      </c>
      <c r="O173" s="318">
        <f t="shared" si="20"/>
        <v>4.3716970875734007E-3</v>
      </c>
      <c r="P173" s="318">
        <f t="shared" si="20"/>
        <v>4.1087552516767744E-3</v>
      </c>
      <c r="Q173" s="318">
        <f t="shared" si="20"/>
        <v>4.923907652509267E-3</v>
      </c>
      <c r="R173" s="318">
        <f t="shared" si="20"/>
        <v>5.1899790849109697E-3</v>
      </c>
      <c r="S173" s="318">
        <f t="shared" si="20"/>
        <v>4.8611251844839221E-3</v>
      </c>
      <c r="T173" s="318">
        <f t="shared" si="20"/>
        <v>5.2462562102441341E-3</v>
      </c>
      <c r="U173" s="318">
        <f t="shared" si="20"/>
        <v>4.7420989141761672E-3</v>
      </c>
      <c r="V173" s="318">
        <f t="shared" si="20"/>
        <v>4.5673339052545994E-3</v>
      </c>
      <c r="W173" s="318">
        <f t="shared" si="20"/>
        <v>4.8665348746288004E-3</v>
      </c>
      <c r="X173" s="318">
        <f t="shared" si="20"/>
        <v>4.7949440998487454E-3</v>
      </c>
      <c r="Y173" s="318">
        <f t="shared" si="20"/>
        <v>4.4335697846635824E-3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0.77718505987089859</v>
      </c>
      <c r="C176" s="310">
        <f t="shared" si="23"/>
        <v>0.7880398274765279</v>
      </c>
      <c r="D176" s="310">
        <f t="shared" si="23"/>
        <v>0.78021561844836118</v>
      </c>
      <c r="E176" s="310">
        <f t="shared" si="23"/>
        <v>0.80073937811884099</v>
      </c>
      <c r="F176" s="310">
        <f t="shared" si="23"/>
        <v>0.88831356727542821</v>
      </c>
      <c r="G176" s="310">
        <f t="shared" si="23"/>
        <v>0.89265943999770148</v>
      </c>
      <c r="H176" s="310">
        <f t="shared" si="23"/>
        <v>0.90027693362174799</v>
      </c>
      <c r="I176" s="310">
        <f t="shared" si="23"/>
        <v>0.9031920216732664</v>
      </c>
      <c r="J176" s="310">
        <f t="shared" si="23"/>
        <v>0.89494757049454265</v>
      </c>
      <c r="K176" s="310">
        <f t="shared" si="23"/>
        <v>0.94935300387287069</v>
      </c>
      <c r="L176" s="310">
        <f t="shared" si="23"/>
        <v>0.93406922906336631</v>
      </c>
      <c r="M176" s="310">
        <f t="shared" si="23"/>
        <v>0.72526164492388789</v>
      </c>
      <c r="N176" s="310">
        <f t="shared" si="23"/>
        <v>0.78573277016908294</v>
      </c>
      <c r="O176" s="310">
        <f t="shared" si="23"/>
        <v>0.72094251906166029</v>
      </c>
      <c r="P176" s="310">
        <f t="shared" si="23"/>
        <v>0.72456900985595296</v>
      </c>
      <c r="Q176" s="310">
        <f t="shared" si="23"/>
        <v>0.68219941918628235</v>
      </c>
      <c r="R176" s="310">
        <f t="shared" si="23"/>
        <v>0.66114216964812034</v>
      </c>
      <c r="S176" s="310">
        <f t="shared" si="23"/>
        <v>0.68444233433569046</v>
      </c>
      <c r="T176" s="310">
        <f t="shared" si="23"/>
        <v>0.66355049699759328</v>
      </c>
      <c r="U176" s="310">
        <f t="shared" si="23"/>
        <v>0.68444960433092816</v>
      </c>
      <c r="V176" s="310">
        <f t="shared" si="23"/>
        <v>0.70888430504946487</v>
      </c>
      <c r="W176" s="310">
        <f t="shared" si="23"/>
        <v>0.68917075127768912</v>
      </c>
      <c r="X176" s="310">
        <f t="shared" si="23"/>
        <v>0.69198257651216732</v>
      </c>
      <c r="Y176" s="310">
        <f t="shared" si="23"/>
        <v>0.71715976568984519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0.99999999999999989</v>
      </c>
      <c r="C178" s="232">
        <f t="shared" si="24"/>
        <v>1</v>
      </c>
      <c r="D178" s="232">
        <f t="shared" si="24"/>
        <v>0.99999999999999978</v>
      </c>
      <c r="E178" s="232">
        <f t="shared" si="24"/>
        <v>0.99999999999999989</v>
      </c>
      <c r="F178" s="232">
        <f t="shared" si="24"/>
        <v>1</v>
      </c>
      <c r="G178" s="232">
        <f t="shared" si="24"/>
        <v>0.99999999999999989</v>
      </c>
      <c r="H178" s="232">
        <f t="shared" si="24"/>
        <v>1</v>
      </c>
      <c r="I178" s="232">
        <f t="shared" si="24"/>
        <v>0.99999999999999989</v>
      </c>
      <c r="J178" s="232">
        <f t="shared" si="24"/>
        <v>0.99999999999999989</v>
      </c>
      <c r="K178" s="232">
        <f t="shared" si="24"/>
        <v>0.99999999999999989</v>
      </c>
      <c r="L178" s="232">
        <f t="shared" si="24"/>
        <v>1</v>
      </c>
      <c r="M178" s="232">
        <f t="shared" si="24"/>
        <v>1.0000000000000002</v>
      </c>
      <c r="N178" s="232">
        <f t="shared" si="24"/>
        <v>1</v>
      </c>
      <c r="O178" s="232">
        <f t="shared" si="24"/>
        <v>1</v>
      </c>
      <c r="P178" s="232">
        <f t="shared" si="24"/>
        <v>0.99999999999999989</v>
      </c>
      <c r="Q178" s="232">
        <f t="shared" si="24"/>
        <v>0.99999999999999989</v>
      </c>
      <c r="R178" s="232">
        <f t="shared" si="24"/>
        <v>0.99999999999999989</v>
      </c>
      <c r="S178" s="232">
        <f t="shared" si="24"/>
        <v>1</v>
      </c>
      <c r="T178" s="232">
        <f t="shared" si="24"/>
        <v>0.99999999999999978</v>
      </c>
      <c r="U178" s="232">
        <f t="shared" si="24"/>
        <v>1</v>
      </c>
      <c r="V178" s="232">
        <f t="shared" si="24"/>
        <v>1</v>
      </c>
      <c r="W178" s="232">
        <f t="shared" si="24"/>
        <v>1</v>
      </c>
      <c r="X178" s="232">
        <f t="shared" si="24"/>
        <v>1</v>
      </c>
      <c r="Y178" s="232">
        <f t="shared" si="24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4.6868354629257487E-2</v>
      </c>
      <c r="C183" s="268">
        <f t="shared" si="29"/>
        <v>4.2134250723327951E-2</v>
      </c>
      <c r="D183" s="268">
        <f t="shared" si="29"/>
        <v>4.1852717153916204E-2</v>
      </c>
      <c r="E183" s="268">
        <f t="shared" si="29"/>
        <v>5.1910044416984012E-2</v>
      </c>
      <c r="F183" s="268">
        <f t="shared" si="29"/>
        <v>4.103792806655935E-2</v>
      </c>
      <c r="G183" s="268">
        <f t="shared" si="29"/>
        <v>4.5250182794802654E-2</v>
      </c>
      <c r="H183" s="268">
        <f t="shared" si="29"/>
        <v>4.272416195659403E-2</v>
      </c>
      <c r="I183" s="268">
        <f t="shared" si="29"/>
        <v>4.3041499158539692E-2</v>
      </c>
      <c r="J183" s="268">
        <f t="shared" si="29"/>
        <v>4.0451033696107488E-2</v>
      </c>
      <c r="K183" s="268">
        <f t="shared" si="29"/>
        <v>4.1946580262966389E-2</v>
      </c>
      <c r="L183" s="268">
        <f t="shared" si="29"/>
        <v>3.8997580260943972E-2</v>
      </c>
      <c r="M183" s="268">
        <f t="shared" si="29"/>
        <v>2.2708216274239905E-2</v>
      </c>
      <c r="N183" s="268">
        <f t="shared" si="29"/>
        <v>1.4979370455236368E-2</v>
      </c>
      <c r="O183" s="268">
        <f t="shared" si="29"/>
        <v>2.7027778956780667E-2</v>
      </c>
      <c r="P183" s="268">
        <f t="shared" si="29"/>
        <v>2.6991544153748631E-2</v>
      </c>
      <c r="Q183" s="268">
        <f t="shared" si="29"/>
        <v>2.5720496058560961E-2</v>
      </c>
      <c r="R183" s="268">
        <f t="shared" si="29"/>
        <v>2.7228264297136581E-2</v>
      </c>
      <c r="S183" s="268">
        <f t="shared" si="29"/>
        <v>2.7583406460358402E-2</v>
      </c>
      <c r="T183" s="268">
        <f t="shared" si="29"/>
        <v>2.7386270752980373E-2</v>
      </c>
      <c r="U183" s="268">
        <f t="shared" si="29"/>
        <v>2.8893830290084802E-2</v>
      </c>
      <c r="V183" s="268">
        <f t="shared" si="29"/>
        <v>2.5811179926954472E-2</v>
      </c>
      <c r="W183" s="268">
        <f t="shared" si="29"/>
        <v>2.4716548005184205E-2</v>
      </c>
      <c r="X183" s="268">
        <f t="shared" si="29"/>
        <v>2.2865660835911118E-2</v>
      </c>
      <c r="Y183" s="268">
        <f t="shared" si="29"/>
        <v>2.2518601230294442E-2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0.36652270750915406</v>
      </c>
      <c r="C184" s="269">
        <f t="shared" si="30"/>
        <v>0.39572475265640128</v>
      </c>
      <c r="D184" s="269">
        <f t="shared" si="30"/>
        <v>0.37981992951937094</v>
      </c>
      <c r="E184" s="269">
        <f t="shared" si="30"/>
        <v>0.33616706097264293</v>
      </c>
      <c r="F184" s="269">
        <f t="shared" si="30"/>
        <v>0.39198299108497059</v>
      </c>
      <c r="G184" s="269">
        <f t="shared" si="30"/>
        <v>0.4085778527373472</v>
      </c>
      <c r="H184" s="269">
        <f t="shared" si="30"/>
        <v>0.39931220381893462</v>
      </c>
      <c r="I184" s="269">
        <f t="shared" si="30"/>
        <v>0.41604527245586681</v>
      </c>
      <c r="J184" s="269">
        <f t="shared" si="30"/>
        <v>0.4239408374371707</v>
      </c>
      <c r="K184" s="269">
        <f t="shared" si="30"/>
        <v>0.34255229107497792</v>
      </c>
      <c r="L184" s="269">
        <f t="shared" si="30"/>
        <v>0.40564468183139696</v>
      </c>
      <c r="M184" s="269">
        <f t="shared" si="30"/>
        <v>0.68991234103132126</v>
      </c>
      <c r="N184" s="269">
        <f t="shared" si="30"/>
        <v>0.70168416864948069</v>
      </c>
      <c r="O184" s="269">
        <f t="shared" si="30"/>
        <v>0.64107099885816365</v>
      </c>
      <c r="P184" s="269">
        <f t="shared" si="30"/>
        <v>0.61203519507873883</v>
      </c>
      <c r="Q184" s="269">
        <f t="shared" si="30"/>
        <v>0.6347498915195573</v>
      </c>
      <c r="R184" s="269">
        <f t="shared" si="30"/>
        <v>0.62744446366020379</v>
      </c>
      <c r="S184" s="269">
        <f t="shared" si="30"/>
        <v>0.63078362113172171</v>
      </c>
      <c r="T184" s="269">
        <f t="shared" si="30"/>
        <v>0.63807731109144483</v>
      </c>
      <c r="U184" s="269">
        <f t="shared" si="30"/>
        <v>0.61575617115947057</v>
      </c>
      <c r="V184" s="269">
        <f t="shared" si="30"/>
        <v>0.64224149429639288</v>
      </c>
      <c r="W184" s="269">
        <f t="shared" si="30"/>
        <v>0.64130231676444904</v>
      </c>
      <c r="X184" s="269">
        <f t="shared" si="30"/>
        <v>0.63809101904599563</v>
      </c>
      <c r="Y184" s="269">
        <f t="shared" si="30"/>
        <v>0.64214361433109812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0.36652270750915406</v>
      </c>
      <c r="C185" s="318">
        <f t="shared" si="31"/>
        <v>0.39572475265640128</v>
      </c>
      <c r="D185" s="318">
        <f t="shared" si="31"/>
        <v>0.37981992951937094</v>
      </c>
      <c r="E185" s="318">
        <f t="shared" si="31"/>
        <v>0.33616706097264293</v>
      </c>
      <c r="F185" s="318">
        <f t="shared" si="31"/>
        <v>0.39198299108497059</v>
      </c>
      <c r="G185" s="318">
        <f t="shared" si="31"/>
        <v>0.4085778527373472</v>
      </c>
      <c r="H185" s="318">
        <f t="shared" si="31"/>
        <v>0.39931220381893462</v>
      </c>
      <c r="I185" s="318">
        <f t="shared" si="31"/>
        <v>0.41604527245586681</v>
      </c>
      <c r="J185" s="318">
        <f t="shared" si="31"/>
        <v>0.4239408374371707</v>
      </c>
      <c r="K185" s="318">
        <f t="shared" si="31"/>
        <v>0.34255229107497792</v>
      </c>
      <c r="L185" s="318">
        <f t="shared" si="31"/>
        <v>0.40564468183139696</v>
      </c>
      <c r="M185" s="318">
        <f t="shared" si="31"/>
        <v>0.68991234103132126</v>
      </c>
      <c r="N185" s="318">
        <f t="shared" si="31"/>
        <v>0.70168416864948069</v>
      </c>
      <c r="O185" s="318">
        <f t="shared" si="31"/>
        <v>0.64107099885816365</v>
      </c>
      <c r="P185" s="318">
        <f t="shared" si="31"/>
        <v>0.61203519507873883</v>
      </c>
      <c r="Q185" s="318">
        <f t="shared" si="31"/>
        <v>0.6347498915195573</v>
      </c>
      <c r="R185" s="318">
        <f t="shared" si="31"/>
        <v>0.62744446366020379</v>
      </c>
      <c r="S185" s="318">
        <f t="shared" si="31"/>
        <v>0.63078362113172171</v>
      </c>
      <c r="T185" s="318">
        <f t="shared" si="31"/>
        <v>0.63807731109144483</v>
      </c>
      <c r="U185" s="318">
        <f t="shared" si="31"/>
        <v>0.61575617115947057</v>
      </c>
      <c r="V185" s="318">
        <f t="shared" si="31"/>
        <v>0.64224149429639288</v>
      </c>
      <c r="W185" s="318">
        <f t="shared" si="31"/>
        <v>0.64130231676444904</v>
      </c>
      <c r="X185" s="318">
        <f t="shared" si="31"/>
        <v>0.63809101904599563</v>
      </c>
      <c r="Y185" s="318">
        <f t="shared" si="31"/>
        <v>0.64214361433109812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0.52829575805341189</v>
      </c>
      <c r="C187" s="269">
        <f t="shared" si="33"/>
        <v>0.50826539063534837</v>
      </c>
      <c r="D187" s="269">
        <f t="shared" si="33"/>
        <v>0.5251025936152679</v>
      </c>
      <c r="E187" s="269">
        <f t="shared" si="33"/>
        <v>0.54886750852244759</v>
      </c>
      <c r="F187" s="269">
        <f t="shared" si="33"/>
        <v>0.51436152966111459</v>
      </c>
      <c r="G187" s="269">
        <f t="shared" si="33"/>
        <v>0.4886720985641379</v>
      </c>
      <c r="H187" s="269">
        <f t="shared" si="33"/>
        <v>0.50337656610730719</v>
      </c>
      <c r="I187" s="269">
        <f t="shared" si="33"/>
        <v>0.48561874209813088</v>
      </c>
      <c r="J187" s="269">
        <f t="shared" si="33"/>
        <v>0.48291915392265516</v>
      </c>
      <c r="K187" s="269">
        <f t="shared" si="33"/>
        <v>0.56299311321626544</v>
      </c>
      <c r="L187" s="269">
        <f t="shared" si="33"/>
        <v>0.50462913396440856</v>
      </c>
      <c r="M187" s="269">
        <f t="shared" si="33"/>
        <v>0.24979858100967986</v>
      </c>
      <c r="N187" s="269">
        <f t="shared" si="33"/>
        <v>0.25264728879904325</v>
      </c>
      <c r="O187" s="269">
        <f t="shared" si="33"/>
        <v>0.28942895076631603</v>
      </c>
      <c r="P187" s="269">
        <f t="shared" si="33"/>
        <v>0.31870522274317153</v>
      </c>
      <c r="Q187" s="269">
        <f t="shared" si="33"/>
        <v>0.298317385724996</v>
      </c>
      <c r="R187" s="269">
        <f t="shared" si="33"/>
        <v>0.30265886460398678</v>
      </c>
      <c r="S187" s="269">
        <f t="shared" si="33"/>
        <v>0.29855500178441041</v>
      </c>
      <c r="T187" s="269">
        <f t="shared" si="33"/>
        <v>0.29131413390138455</v>
      </c>
      <c r="U187" s="269">
        <f t="shared" si="33"/>
        <v>0.31078180316286491</v>
      </c>
      <c r="V187" s="269">
        <f t="shared" si="33"/>
        <v>0.29028492854897103</v>
      </c>
      <c r="W187" s="269">
        <f t="shared" si="33"/>
        <v>0.29347455668949418</v>
      </c>
      <c r="X187" s="269">
        <f t="shared" si="33"/>
        <v>0.29886013086335617</v>
      </c>
      <c r="Y187" s="269">
        <f t="shared" si="33"/>
        <v>0.29409211054250456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0.52829575805341189</v>
      </c>
      <c r="C188" s="318">
        <f t="shared" si="34"/>
        <v>0.50826539063534837</v>
      </c>
      <c r="D188" s="318">
        <f t="shared" si="34"/>
        <v>0.5251025936152679</v>
      </c>
      <c r="E188" s="318">
        <f t="shared" si="34"/>
        <v>0.54886750852244759</v>
      </c>
      <c r="F188" s="318">
        <f t="shared" si="34"/>
        <v>0.51436152966111459</v>
      </c>
      <c r="G188" s="318">
        <f t="shared" si="34"/>
        <v>0.4886720985641379</v>
      </c>
      <c r="H188" s="318">
        <f t="shared" si="34"/>
        <v>0.50337656610730719</v>
      </c>
      <c r="I188" s="318">
        <f t="shared" si="34"/>
        <v>0.48561874209813088</v>
      </c>
      <c r="J188" s="318">
        <f t="shared" si="34"/>
        <v>0.48291915392265516</v>
      </c>
      <c r="K188" s="318">
        <f t="shared" si="34"/>
        <v>0.56299311321626544</v>
      </c>
      <c r="L188" s="318">
        <f t="shared" si="34"/>
        <v>0.50462913396440856</v>
      </c>
      <c r="M188" s="318">
        <f t="shared" si="34"/>
        <v>0.24979858100967986</v>
      </c>
      <c r="N188" s="318">
        <f t="shared" si="34"/>
        <v>0.25264728879904325</v>
      </c>
      <c r="O188" s="318">
        <f t="shared" si="34"/>
        <v>0.28942895076631603</v>
      </c>
      <c r="P188" s="318">
        <f t="shared" si="34"/>
        <v>0.31870522274317153</v>
      </c>
      <c r="Q188" s="318">
        <f t="shared" si="34"/>
        <v>0.298317385724996</v>
      </c>
      <c r="R188" s="318">
        <f t="shared" si="34"/>
        <v>0.30265886460398678</v>
      </c>
      <c r="S188" s="318">
        <f t="shared" si="34"/>
        <v>0.29855500178441041</v>
      </c>
      <c r="T188" s="318">
        <f t="shared" si="34"/>
        <v>0.29131413390138455</v>
      </c>
      <c r="U188" s="318">
        <f t="shared" si="34"/>
        <v>0.31078180316286491</v>
      </c>
      <c r="V188" s="318">
        <f t="shared" si="34"/>
        <v>0.29028492854897103</v>
      </c>
      <c r="W188" s="318">
        <f t="shared" si="34"/>
        <v>0.29347455668949418</v>
      </c>
      <c r="X188" s="318">
        <f t="shared" si="34"/>
        <v>0.29886013086335617</v>
      </c>
      <c r="Y188" s="318">
        <f t="shared" si="34"/>
        <v>0.29409211054250456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5.8313179808176616E-2</v>
      </c>
      <c r="C190" s="269">
        <f t="shared" si="36"/>
        <v>5.3875605984922449E-2</v>
      </c>
      <c r="D190" s="269">
        <f t="shared" si="36"/>
        <v>5.3224759711444844E-2</v>
      </c>
      <c r="E190" s="269">
        <f t="shared" si="36"/>
        <v>6.305538608792538E-2</v>
      </c>
      <c r="F190" s="269">
        <f t="shared" si="36"/>
        <v>5.2617551187355512E-2</v>
      </c>
      <c r="G190" s="269">
        <f t="shared" si="36"/>
        <v>5.74998659037122E-2</v>
      </c>
      <c r="H190" s="269">
        <f t="shared" si="36"/>
        <v>5.4587068117164142E-2</v>
      </c>
      <c r="I190" s="269">
        <f t="shared" si="36"/>
        <v>5.529448628746262E-2</v>
      </c>
      <c r="J190" s="269">
        <f t="shared" si="36"/>
        <v>5.2688974944066526E-2</v>
      </c>
      <c r="K190" s="269">
        <f t="shared" si="36"/>
        <v>5.2508015445790132E-2</v>
      </c>
      <c r="L190" s="269">
        <f t="shared" si="36"/>
        <v>5.0728603943250551E-2</v>
      </c>
      <c r="M190" s="269">
        <f t="shared" si="36"/>
        <v>3.7580861684759097E-2</v>
      </c>
      <c r="N190" s="269">
        <f t="shared" si="36"/>
        <v>3.0689172096239718E-2</v>
      </c>
      <c r="O190" s="269">
        <f t="shared" si="36"/>
        <v>4.2472271418739743E-2</v>
      </c>
      <c r="P190" s="269">
        <f t="shared" si="36"/>
        <v>4.2268038024340947E-2</v>
      </c>
      <c r="Q190" s="269">
        <f t="shared" si="36"/>
        <v>4.1212226696885651E-2</v>
      </c>
      <c r="R190" s="269">
        <f t="shared" si="36"/>
        <v>4.2668407438672826E-2</v>
      </c>
      <c r="S190" s="269">
        <f t="shared" si="36"/>
        <v>4.3077970623509571E-2</v>
      </c>
      <c r="T190" s="269">
        <f t="shared" si="36"/>
        <v>4.3222284254190127E-2</v>
      </c>
      <c r="U190" s="269">
        <f t="shared" si="36"/>
        <v>4.4568195387579716E-2</v>
      </c>
      <c r="V190" s="269">
        <f t="shared" si="36"/>
        <v>4.1662397227681669E-2</v>
      </c>
      <c r="W190" s="269">
        <f t="shared" si="36"/>
        <v>4.0506578540872563E-2</v>
      </c>
      <c r="X190" s="269">
        <f t="shared" si="36"/>
        <v>4.0183189254737052E-2</v>
      </c>
      <c r="Y190" s="269">
        <f t="shared" si="36"/>
        <v>4.1245673896103049E-2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5.0273878364380513E-2</v>
      </c>
      <c r="C191" s="318">
        <f t="shared" si="37"/>
        <v>4.5195787490192471E-2</v>
      </c>
      <c r="D191" s="318">
        <f t="shared" si="37"/>
        <v>4.4893797276623938E-2</v>
      </c>
      <c r="E191" s="318">
        <f t="shared" si="37"/>
        <v>5.5681904763943399E-2</v>
      </c>
      <c r="F191" s="318">
        <f t="shared" si="37"/>
        <v>4.4019804413114469E-2</v>
      </c>
      <c r="G191" s="318">
        <f t="shared" si="37"/>
        <v>4.8538127779117479E-2</v>
      </c>
      <c r="H191" s="318">
        <f t="shared" si="37"/>
        <v>4.5828562543244716E-2</v>
      </c>
      <c r="I191" s="318">
        <f t="shared" si="37"/>
        <v>4.61689579340646E-2</v>
      </c>
      <c r="J191" s="318">
        <f t="shared" si="37"/>
        <v>4.3390265432575598E-2</v>
      </c>
      <c r="K191" s="318">
        <f t="shared" si="37"/>
        <v>4.4994480617539544E-2</v>
      </c>
      <c r="L191" s="318">
        <f t="shared" si="37"/>
        <v>4.1831201928304688E-2</v>
      </c>
      <c r="M191" s="318">
        <f t="shared" si="37"/>
        <v>2.2448338744942804E-2</v>
      </c>
      <c r="N191" s="318">
        <f t="shared" si="37"/>
        <v>1.5298446134269809E-2</v>
      </c>
      <c r="O191" s="318">
        <f t="shared" si="37"/>
        <v>2.8411033462377853E-2</v>
      </c>
      <c r="P191" s="318">
        <f t="shared" si="37"/>
        <v>2.8843670784208499E-2</v>
      </c>
      <c r="Q191" s="318">
        <f t="shared" si="37"/>
        <v>2.7289635777426321E-2</v>
      </c>
      <c r="R191" s="318">
        <f t="shared" si="37"/>
        <v>2.8906053621946839E-2</v>
      </c>
      <c r="S191" s="318">
        <f t="shared" si="37"/>
        <v>2.9242375796249026E-2</v>
      </c>
      <c r="T191" s="318">
        <f t="shared" si="37"/>
        <v>2.9226709783042593E-2</v>
      </c>
      <c r="U191" s="318">
        <f t="shared" si="37"/>
        <v>3.1062212335479036E-2</v>
      </c>
      <c r="V191" s="318">
        <f t="shared" si="37"/>
        <v>2.7575485648720897E-2</v>
      </c>
      <c r="W191" s="318">
        <f t="shared" si="37"/>
        <v>2.6440266862365013E-2</v>
      </c>
      <c r="X191" s="318">
        <f t="shared" si="37"/>
        <v>2.6187314113599494E-2</v>
      </c>
      <c r="Y191" s="318">
        <f t="shared" si="37"/>
        <v>2.7160909214265398E-2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8.039301443796101E-3</v>
      </c>
      <c r="C192" s="318">
        <f t="shared" si="38"/>
        <v>8.6798184947299798E-3</v>
      </c>
      <c r="D192" s="318">
        <f t="shared" si="38"/>
        <v>8.3309624348209092E-3</v>
      </c>
      <c r="E192" s="318">
        <f t="shared" si="38"/>
        <v>7.3734813239819856E-3</v>
      </c>
      <c r="F192" s="318">
        <f t="shared" si="38"/>
        <v>8.5977467742410357E-3</v>
      </c>
      <c r="G192" s="318">
        <f t="shared" si="38"/>
        <v>8.9617381245947186E-3</v>
      </c>
      <c r="H192" s="318">
        <f t="shared" si="38"/>
        <v>8.7585055739194222E-3</v>
      </c>
      <c r="I192" s="318">
        <f t="shared" si="38"/>
        <v>9.12552835339802E-3</v>
      </c>
      <c r="J192" s="318">
        <f t="shared" si="38"/>
        <v>9.2987095114909265E-3</v>
      </c>
      <c r="K192" s="318">
        <f t="shared" si="38"/>
        <v>7.5135348282505858E-3</v>
      </c>
      <c r="L192" s="318">
        <f t="shared" si="38"/>
        <v>8.897402014945861E-3</v>
      </c>
      <c r="M192" s="318">
        <f t="shared" si="38"/>
        <v>1.513252293981629E-2</v>
      </c>
      <c r="N192" s="318">
        <f t="shared" si="38"/>
        <v>1.5390725961969907E-2</v>
      </c>
      <c r="O192" s="318">
        <f t="shared" si="38"/>
        <v>1.4061237956361893E-2</v>
      </c>
      <c r="P192" s="318">
        <f t="shared" si="38"/>
        <v>1.3424367240132446E-2</v>
      </c>
      <c r="Q192" s="318">
        <f t="shared" si="38"/>
        <v>1.3922590919459328E-2</v>
      </c>
      <c r="R192" s="318">
        <f t="shared" si="38"/>
        <v>1.376235381672599E-2</v>
      </c>
      <c r="S192" s="318">
        <f t="shared" si="38"/>
        <v>1.3835594827260543E-2</v>
      </c>
      <c r="T192" s="318">
        <f t="shared" si="38"/>
        <v>1.3995574471147531E-2</v>
      </c>
      <c r="U192" s="318">
        <f t="shared" si="38"/>
        <v>1.3505983052100679E-2</v>
      </c>
      <c r="V192" s="318">
        <f t="shared" si="38"/>
        <v>1.4086911578960777E-2</v>
      </c>
      <c r="W192" s="318">
        <f t="shared" si="38"/>
        <v>1.4066311678507554E-2</v>
      </c>
      <c r="X192" s="318">
        <f t="shared" si="38"/>
        <v>1.3995875141137554E-2</v>
      </c>
      <c r="Y192" s="318">
        <f t="shared" si="38"/>
        <v>1.4084764681837647E-2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0.99999999999999967</v>
      </c>
      <c r="C197" s="232">
        <f t="shared" si="42"/>
        <v>1.0000000000000002</v>
      </c>
      <c r="D197" s="232">
        <f t="shared" si="42"/>
        <v>1</v>
      </c>
      <c r="E197" s="232">
        <f t="shared" si="42"/>
        <v>1.0000000000000004</v>
      </c>
      <c r="F197" s="232">
        <f t="shared" si="42"/>
        <v>1</v>
      </c>
      <c r="G197" s="232">
        <f t="shared" si="42"/>
        <v>1.0000000000000002</v>
      </c>
      <c r="H197" s="232">
        <f t="shared" si="42"/>
        <v>1</v>
      </c>
      <c r="I197" s="232">
        <f t="shared" si="42"/>
        <v>1.0000000000000002</v>
      </c>
      <c r="J197" s="232">
        <f t="shared" si="42"/>
        <v>1</v>
      </c>
      <c r="K197" s="232">
        <f t="shared" si="42"/>
        <v>0.99999999999999989</v>
      </c>
      <c r="L197" s="232">
        <f t="shared" si="42"/>
        <v>1</v>
      </c>
      <c r="M197" s="232">
        <f t="shared" si="42"/>
        <v>0.99999999999999978</v>
      </c>
      <c r="N197" s="232">
        <f t="shared" si="42"/>
        <v>1.0000000000000002</v>
      </c>
      <c r="O197" s="232">
        <f t="shared" si="42"/>
        <v>0.99999999999999944</v>
      </c>
      <c r="P197" s="232">
        <f t="shared" si="42"/>
        <v>0.99999999999999967</v>
      </c>
      <c r="Q197" s="232">
        <f t="shared" si="42"/>
        <v>1.0000000000000002</v>
      </c>
      <c r="R197" s="232">
        <f t="shared" si="42"/>
        <v>1</v>
      </c>
      <c r="S197" s="232">
        <f t="shared" si="42"/>
        <v>1</v>
      </c>
      <c r="T197" s="232">
        <f t="shared" si="42"/>
        <v>1</v>
      </c>
      <c r="U197" s="232">
        <f t="shared" si="42"/>
        <v>0.99999999999999978</v>
      </c>
      <c r="V197" s="232">
        <f t="shared" si="42"/>
        <v>0.99999999999999989</v>
      </c>
      <c r="W197" s="232">
        <f t="shared" si="42"/>
        <v>1</v>
      </c>
      <c r="X197" s="232">
        <f t="shared" si="42"/>
        <v>1.0000000000000002</v>
      </c>
      <c r="Y197" s="232">
        <f t="shared" si="42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7.5081476997825108E-2</v>
      </c>
      <c r="C202" s="268">
        <f t="shared" si="47"/>
        <v>6.8572252462539771E-2</v>
      </c>
      <c r="D202" s="268">
        <f t="shared" si="47"/>
        <v>6.8145809782592492E-2</v>
      </c>
      <c r="E202" s="268">
        <f t="shared" si="47"/>
        <v>8.17945738126198E-2</v>
      </c>
      <c r="F202" s="268">
        <f t="shared" si="47"/>
        <v>6.7015916639006468E-2</v>
      </c>
      <c r="G202" s="268">
        <f t="shared" si="47"/>
        <v>7.2942746673253817E-2</v>
      </c>
      <c r="H202" s="268">
        <f t="shared" si="47"/>
        <v>6.9408289536887186E-2</v>
      </c>
      <c r="I202" s="268">
        <f t="shared" si="47"/>
        <v>6.9884923745543337E-2</v>
      </c>
      <c r="J202" s="268">
        <f t="shared" si="47"/>
        <v>6.6240046112598414E-2</v>
      </c>
      <c r="K202" s="268">
        <f t="shared" si="47"/>
        <v>6.8208837826437496E-2</v>
      </c>
      <c r="L202" s="268">
        <f t="shared" si="47"/>
        <v>6.4127403746621181E-2</v>
      </c>
      <c r="M202" s="268">
        <f t="shared" si="47"/>
        <v>3.9929130773744152E-2</v>
      </c>
      <c r="N202" s="268">
        <f t="shared" si="47"/>
        <v>2.6992790582116E-2</v>
      </c>
      <c r="O202" s="268">
        <f t="shared" si="47"/>
        <v>4.6609928119598555E-2</v>
      </c>
      <c r="P202" s="268">
        <f t="shared" si="47"/>
        <v>4.6461284219533494E-2</v>
      </c>
      <c r="Q202" s="268">
        <f t="shared" si="47"/>
        <v>4.4514190421088042E-2</v>
      </c>
      <c r="R202" s="268">
        <f t="shared" si="47"/>
        <v>4.6873723006702228E-2</v>
      </c>
      <c r="S202" s="268">
        <f t="shared" si="47"/>
        <v>4.7437837767005719E-2</v>
      </c>
      <c r="T202" s="268">
        <f t="shared" si="47"/>
        <v>4.7117857239798056E-2</v>
      </c>
      <c r="U202" s="268">
        <f t="shared" si="47"/>
        <v>4.940228568571068E-2</v>
      </c>
      <c r="V202" s="268">
        <f t="shared" si="47"/>
        <v>4.4646681534591282E-2</v>
      </c>
      <c r="W202" s="268">
        <f t="shared" si="47"/>
        <v>4.2907524808136893E-2</v>
      </c>
      <c r="X202" s="268">
        <f t="shared" si="47"/>
        <v>3.9774144527332002E-2</v>
      </c>
      <c r="Y202" s="268">
        <f t="shared" si="47"/>
        <v>3.90932827600632E-2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0.28153858795933667</v>
      </c>
      <c r="C203" s="269">
        <f t="shared" si="48"/>
        <v>0.30880924846565616</v>
      </c>
      <c r="D203" s="269">
        <f t="shared" si="48"/>
        <v>0.29653583887257784</v>
      </c>
      <c r="E203" s="269">
        <f t="shared" si="48"/>
        <v>0.25398741183750356</v>
      </c>
      <c r="F203" s="269">
        <f t="shared" si="48"/>
        <v>0.30693308238745787</v>
      </c>
      <c r="G203" s="269">
        <f t="shared" si="48"/>
        <v>0.31580611745042064</v>
      </c>
      <c r="H203" s="269">
        <f t="shared" si="48"/>
        <v>0.31105294290807844</v>
      </c>
      <c r="I203" s="269">
        <f t="shared" si="48"/>
        <v>0.32390722800429689</v>
      </c>
      <c r="J203" s="269">
        <f t="shared" si="48"/>
        <v>0.33287424719210817</v>
      </c>
      <c r="K203" s="269">
        <f t="shared" si="48"/>
        <v>0.26708832719393072</v>
      </c>
      <c r="L203" s="269">
        <f t="shared" si="48"/>
        <v>0.31984217158700162</v>
      </c>
      <c r="M203" s="269">
        <f t="shared" si="48"/>
        <v>0.58168074757038069</v>
      </c>
      <c r="N203" s="269">
        <f t="shared" si="48"/>
        <v>0.60628921654697276</v>
      </c>
      <c r="O203" s="269">
        <f t="shared" si="48"/>
        <v>0.53010041857901424</v>
      </c>
      <c r="P203" s="269">
        <f t="shared" si="48"/>
        <v>0.50515402530305298</v>
      </c>
      <c r="Q203" s="269">
        <f t="shared" si="48"/>
        <v>0.52675142141333431</v>
      </c>
      <c r="R203" s="269">
        <f t="shared" si="48"/>
        <v>0.51792720698070982</v>
      </c>
      <c r="S203" s="269">
        <f t="shared" si="48"/>
        <v>0.52016525101402844</v>
      </c>
      <c r="T203" s="269">
        <f t="shared" si="48"/>
        <v>0.52639272516569946</v>
      </c>
      <c r="U203" s="269">
        <f t="shared" si="48"/>
        <v>0.50481777721456644</v>
      </c>
      <c r="V203" s="269">
        <f t="shared" si="48"/>
        <v>0.53267661282595236</v>
      </c>
      <c r="W203" s="269">
        <f t="shared" si="48"/>
        <v>0.53381699649994807</v>
      </c>
      <c r="X203" s="269">
        <f t="shared" si="48"/>
        <v>0.53221077656757432</v>
      </c>
      <c r="Y203" s="269">
        <f t="shared" si="48"/>
        <v>0.53453585367846901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0.28153858795933667</v>
      </c>
      <c r="C204" s="318">
        <f t="shared" si="49"/>
        <v>0.30880924846565616</v>
      </c>
      <c r="D204" s="318">
        <f t="shared" si="49"/>
        <v>0.29653583887257784</v>
      </c>
      <c r="E204" s="318">
        <f t="shared" si="49"/>
        <v>0.25398741183750356</v>
      </c>
      <c r="F204" s="318">
        <f t="shared" si="49"/>
        <v>0.30693308238745787</v>
      </c>
      <c r="G204" s="318">
        <f t="shared" si="49"/>
        <v>0.31580611745042064</v>
      </c>
      <c r="H204" s="318">
        <f t="shared" si="49"/>
        <v>0.31105294290807844</v>
      </c>
      <c r="I204" s="318">
        <f t="shared" si="49"/>
        <v>0.32390722800429689</v>
      </c>
      <c r="J204" s="318">
        <f t="shared" si="49"/>
        <v>0.33287424719210817</v>
      </c>
      <c r="K204" s="318">
        <f t="shared" si="49"/>
        <v>0.26708832719393072</v>
      </c>
      <c r="L204" s="318">
        <f t="shared" si="49"/>
        <v>0.31984217158700162</v>
      </c>
      <c r="M204" s="318">
        <f t="shared" si="49"/>
        <v>0.58168074757038069</v>
      </c>
      <c r="N204" s="318">
        <f t="shared" si="49"/>
        <v>0.60628921654697276</v>
      </c>
      <c r="O204" s="318">
        <f t="shared" si="49"/>
        <v>0.53010041857901424</v>
      </c>
      <c r="P204" s="318">
        <f t="shared" si="49"/>
        <v>0.50515402530305298</v>
      </c>
      <c r="Q204" s="318">
        <f t="shared" si="49"/>
        <v>0.52675142141333431</v>
      </c>
      <c r="R204" s="318">
        <f t="shared" si="49"/>
        <v>0.51792720698070982</v>
      </c>
      <c r="S204" s="318">
        <f t="shared" si="49"/>
        <v>0.52016525101402844</v>
      </c>
      <c r="T204" s="318">
        <f t="shared" si="49"/>
        <v>0.52639272516569946</v>
      </c>
      <c r="U204" s="318">
        <f t="shared" si="49"/>
        <v>0.50481777721456644</v>
      </c>
      <c r="V204" s="318">
        <f t="shared" si="49"/>
        <v>0.53267661282595236</v>
      </c>
      <c r="W204" s="318">
        <f t="shared" si="49"/>
        <v>0.53381699649994807</v>
      </c>
      <c r="X204" s="318">
        <f t="shared" si="49"/>
        <v>0.53221077656757432</v>
      </c>
      <c r="Y204" s="318">
        <f t="shared" si="49"/>
        <v>0.53453585367846901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0.45562484618173194</v>
      </c>
      <c r="C206" s="269">
        <f t="shared" si="51"/>
        <v>0.44532887322400416</v>
      </c>
      <c r="D206" s="269">
        <f t="shared" si="51"/>
        <v>0.46029561438238104</v>
      </c>
      <c r="E206" s="269">
        <f t="shared" si="51"/>
        <v>0.46560516708624178</v>
      </c>
      <c r="F206" s="269">
        <f t="shared" si="51"/>
        <v>0.45220794770139949</v>
      </c>
      <c r="G206" s="269">
        <f t="shared" si="51"/>
        <v>0.42408849746534949</v>
      </c>
      <c r="H206" s="269">
        <f t="shared" si="51"/>
        <v>0.44025871180448228</v>
      </c>
      <c r="I206" s="269">
        <f t="shared" si="51"/>
        <v>0.42449122896126706</v>
      </c>
      <c r="J206" s="269">
        <f t="shared" si="51"/>
        <v>0.42573818900304294</v>
      </c>
      <c r="K206" s="269">
        <f t="shared" si="51"/>
        <v>0.4928608791500515</v>
      </c>
      <c r="L206" s="269">
        <f t="shared" si="51"/>
        <v>0.4467406713737937</v>
      </c>
      <c r="M206" s="269">
        <f t="shared" si="51"/>
        <v>0.23646887033785224</v>
      </c>
      <c r="N206" s="269">
        <f t="shared" si="51"/>
        <v>0.24510154079732449</v>
      </c>
      <c r="O206" s="269">
        <f t="shared" si="51"/>
        <v>0.26871209837687965</v>
      </c>
      <c r="P206" s="269">
        <f t="shared" si="51"/>
        <v>0.295345144197251</v>
      </c>
      <c r="Q206" s="269">
        <f t="shared" si="51"/>
        <v>0.27795524835438568</v>
      </c>
      <c r="R206" s="269">
        <f t="shared" si="51"/>
        <v>0.28050465041470757</v>
      </c>
      <c r="S206" s="269">
        <f t="shared" si="51"/>
        <v>0.27642576061811924</v>
      </c>
      <c r="T206" s="269">
        <f t="shared" si="51"/>
        <v>0.26983070374734008</v>
      </c>
      <c r="U206" s="269">
        <f t="shared" si="51"/>
        <v>0.28607155900864217</v>
      </c>
      <c r="V206" s="269">
        <f t="shared" si="51"/>
        <v>0.27032299452986458</v>
      </c>
      <c r="W206" s="269">
        <f t="shared" si="51"/>
        <v>0.27427945465004455</v>
      </c>
      <c r="X206" s="269">
        <f t="shared" si="51"/>
        <v>0.27987380215865043</v>
      </c>
      <c r="Y206" s="269">
        <f t="shared" si="51"/>
        <v>0.27486616299439592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0.45562484618173194</v>
      </c>
      <c r="C207" s="318">
        <f t="shared" si="52"/>
        <v>0.44532887322400416</v>
      </c>
      <c r="D207" s="318">
        <f t="shared" si="52"/>
        <v>0.46029561438238104</v>
      </c>
      <c r="E207" s="318">
        <f t="shared" si="52"/>
        <v>0.46560516708624178</v>
      </c>
      <c r="F207" s="318">
        <f t="shared" si="52"/>
        <v>0.45220794770139949</v>
      </c>
      <c r="G207" s="318">
        <f t="shared" si="52"/>
        <v>0.42408849746534949</v>
      </c>
      <c r="H207" s="318">
        <f t="shared" si="52"/>
        <v>0.44025871180448228</v>
      </c>
      <c r="I207" s="318">
        <f t="shared" si="52"/>
        <v>0.42449122896126706</v>
      </c>
      <c r="J207" s="318">
        <f t="shared" si="52"/>
        <v>0.42573818900304294</v>
      </c>
      <c r="K207" s="318">
        <f t="shared" si="52"/>
        <v>0.4928608791500515</v>
      </c>
      <c r="L207" s="318">
        <f t="shared" si="52"/>
        <v>0.4467406713737937</v>
      </c>
      <c r="M207" s="318">
        <f t="shared" si="52"/>
        <v>0.23646887033785224</v>
      </c>
      <c r="N207" s="318">
        <f t="shared" si="52"/>
        <v>0.24510154079732449</v>
      </c>
      <c r="O207" s="318">
        <f t="shared" si="52"/>
        <v>0.26871209837687965</v>
      </c>
      <c r="P207" s="318">
        <f t="shared" si="52"/>
        <v>0.295345144197251</v>
      </c>
      <c r="Q207" s="318">
        <f t="shared" si="52"/>
        <v>0.27795524835438568</v>
      </c>
      <c r="R207" s="318">
        <f t="shared" si="52"/>
        <v>0.28050465041470757</v>
      </c>
      <c r="S207" s="318">
        <f t="shared" si="52"/>
        <v>0.27642576061811924</v>
      </c>
      <c r="T207" s="318">
        <f t="shared" si="52"/>
        <v>0.26983070374734008</v>
      </c>
      <c r="U207" s="318">
        <f t="shared" si="52"/>
        <v>0.28607155900864217</v>
      </c>
      <c r="V207" s="318">
        <f t="shared" si="52"/>
        <v>0.27032299452986458</v>
      </c>
      <c r="W207" s="318">
        <f t="shared" si="52"/>
        <v>0.27427945465004455</v>
      </c>
      <c r="X207" s="318">
        <f t="shared" si="52"/>
        <v>0.27987380215865043</v>
      </c>
      <c r="Y207" s="318">
        <f t="shared" si="52"/>
        <v>0.27486616299439592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0.18775508886110584</v>
      </c>
      <c r="C209" s="269">
        <f t="shared" si="54"/>
        <v>0.17728962584780011</v>
      </c>
      <c r="D209" s="269">
        <f t="shared" si="54"/>
        <v>0.17502273696244874</v>
      </c>
      <c r="E209" s="269">
        <f t="shared" si="54"/>
        <v>0.19861284726363523</v>
      </c>
      <c r="F209" s="269">
        <f t="shared" si="54"/>
        <v>0.17384305327213612</v>
      </c>
      <c r="G209" s="269">
        <f t="shared" si="54"/>
        <v>0.18716263841097619</v>
      </c>
      <c r="H209" s="269">
        <f t="shared" si="54"/>
        <v>0.17928005575055203</v>
      </c>
      <c r="I209" s="269">
        <f t="shared" si="54"/>
        <v>0.18171661928889288</v>
      </c>
      <c r="J209" s="269">
        <f t="shared" si="54"/>
        <v>0.17514751769225051</v>
      </c>
      <c r="K209" s="269">
        <f t="shared" si="54"/>
        <v>0.17184195582958015</v>
      </c>
      <c r="L209" s="269">
        <f t="shared" si="54"/>
        <v>0.16928975329258361</v>
      </c>
      <c r="M209" s="269">
        <f t="shared" si="54"/>
        <v>0.14192125131802272</v>
      </c>
      <c r="N209" s="269">
        <f t="shared" si="54"/>
        <v>0.12161645207358683</v>
      </c>
      <c r="O209" s="269">
        <f t="shared" si="54"/>
        <v>0.15457755492450706</v>
      </c>
      <c r="P209" s="269">
        <f t="shared" si="54"/>
        <v>0.15303954628016223</v>
      </c>
      <c r="Q209" s="269">
        <f t="shared" si="54"/>
        <v>0.15077913981119215</v>
      </c>
      <c r="R209" s="269">
        <f t="shared" si="54"/>
        <v>0.15469441959788036</v>
      </c>
      <c r="S209" s="269">
        <f t="shared" si="54"/>
        <v>0.15597115060084651</v>
      </c>
      <c r="T209" s="269">
        <f t="shared" si="54"/>
        <v>0.1566587138471624</v>
      </c>
      <c r="U209" s="269">
        <f t="shared" si="54"/>
        <v>0.15970837809108041</v>
      </c>
      <c r="V209" s="269">
        <f t="shared" si="54"/>
        <v>0.1523537111095917</v>
      </c>
      <c r="W209" s="269">
        <f t="shared" si="54"/>
        <v>0.1489960240418706</v>
      </c>
      <c r="X209" s="269">
        <f t="shared" si="54"/>
        <v>0.1481412767464434</v>
      </c>
      <c r="Y209" s="269">
        <f t="shared" si="54"/>
        <v>0.15150470056707205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0.15609185248061724</v>
      </c>
      <c r="C210" s="318">
        <f t="shared" si="55"/>
        <v>0.14255939472203574</v>
      </c>
      <c r="D210" s="318">
        <f t="shared" si="55"/>
        <v>0.14167283480670936</v>
      </c>
      <c r="E210" s="318">
        <f t="shared" si="55"/>
        <v>0.17004815381621013</v>
      </c>
      <c r="F210" s="318">
        <f t="shared" si="55"/>
        <v>0.13932382515826308</v>
      </c>
      <c r="G210" s="318">
        <f t="shared" si="55"/>
        <v>0.15164550443756419</v>
      </c>
      <c r="H210" s="318">
        <f t="shared" si="55"/>
        <v>0.14429748753660754</v>
      </c>
      <c r="I210" s="318">
        <f t="shared" si="55"/>
        <v>0.14528839394334928</v>
      </c>
      <c r="J210" s="318">
        <f t="shared" si="55"/>
        <v>0.13771081656287207</v>
      </c>
      <c r="K210" s="318">
        <f t="shared" si="55"/>
        <v>0.14180386797914254</v>
      </c>
      <c r="L210" s="318">
        <f t="shared" si="55"/>
        <v>0.13331870450380895</v>
      </c>
      <c r="M210" s="318">
        <f t="shared" si="55"/>
        <v>7.6502527931655503E-2</v>
      </c>
      <c r="N210" s="318">
        <f t="shared" si="55"/>
        <v>5.3430137303688584E-2</v>
      </c>
      <c r="O210" s="318">
        <f t="shared" si="55"/>
        <v>9.4959813070635377E-2</v>
      </c>
      <c r="P210" s="318">
        <f t="shared" si="55"/>
        <v>9.6227400465052682E-2</v>
      </c>
      <c r="Q210" s="318">
        <f t="shared" si="55"/>
        <v>9.1538042912682069E-2</v>
      </c>
      <c r="R210" s="318">
        <f t="shared" si="55"/>
        <v>9.6445737946876803E-2</v>
      </c>
      <c r="S210" s="318">
        <f t="shared" si="55"/>
        <v>9.7470767334904354E-2</v>
      </c>
      <c r="T210" s="318">
        <f t="shared" si="55"/>
        <v>9.7457957720977664E-2</v>
      </c>
      <c r="U210" s="318">
        <f t="shared" si="55"/>
        <v>0.10293404841615043</v>
      </c>
      <c r="V210" s="318">
        <f t="shared" si="55"/>
        <v>9.2446237578104912E-2</v>
      </c>
      <c r="W210" s="318">
        <f t="shared" si="55"/>
        <v>8.8960297264191579E-2</v>
      </c>
      <c r="X210" s="318">
        <f t="shared" si="55"/>
        <v>8.8286193488242182E-2</v>
      </c>
      <c r="Y210" s="318">
        <f t="shared" si="55"/>
        <v>9.1388127519145268E-2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3.1663236380488582E-2</v>
      </c>
      <c r="C211" s="318">
        <f t="shared" si="56"/>
        <v>3.4730231125764364E-2</v>
      </c>
      <c r="D211" s="318">
        <f t="shared" si="56"/>
        <v>3.3349902155739387E-2</v>
      </c>
      <c r="E211" s="318">
        <f t="shared" si="56"/>
        <v>2.8564693447425106E-2</v>
      </c>
      <c r="F211" s="318">
        <f t="shared" si="56"/>
        <v>3.4519228113873049E-2</v>
      </c>
      <c r="G211" s="318">
        <f t="shared" si="56"/>
        <v>3.5517133973412024E-2</v>
      </c>
      <c r="H211" s="318">
        <f t="shared" si="56"/>
        <v>3.4982568213944493E-2</v>
      </c>
      <c r="I211" s="318">
        <f t="shared" si="56"/>
        <v>3.6428225345543595E-2</v>
      </c>
      <c r="J211" s="318">
        <f t="shared" si="56"/>
        <v>3.7436701129378434E-2</v>
      </c>
      <c r="K211" s="318">
        <f t="shared" si="56"/>
        <v>3.0038087850437586E-2</v>
      </c>
      <c r="L211" s="318">
        <f t="shared" si="56"/>
        <v>3.5971048788774655E-2</v>
      </c>
      <c r="M211" s="318">
        <f t="shared" si="56"/>
        <v>6.5418723386367228E-2</v>
      </c>
      <c r="N211" s="318">
        <f t="shared" si="56"/>
        <v>6.8186314769898254E-2</v>
      </c>
      <c r="O211" s="318">
        <f t="shared" si="56"/>
        <v>5.9617741853871663E-2</v>
      </c>
      <c r="P211" s="318">
        <f t="shared" si="56"/>
        <v>5.6812145815109558E-2</v>
      </c>
      <c r="Q211" s="318">
        <f t="shared" si="56"/>
        <v>5.9241096898510072E-2</v>
      </c>
      <c r="R211" s="318">
        <f t="shared" si="56"/>
        <v>5.8248681651003539E-2</v>
      </c>
      <c r="S211" s="318">
        <f t="shared" si="56"/>
        <v>5.8500383265942146E-2</v>
      </c>
      <c r="T211" s="318">
        <f t="shared" si="56"/>
        <v>5.9200756126184723E-2</v>
      </c>
      <c r="U211" s="318">
        <f t="shared" si="56"/>
        <v>5.6774329674929971E-2</v>
      </c>
      <c r="V211" s="318">
        <f t="shared" si="56"/>
        <v>5.9907473531486795E-2</v>
      </c>
      <c r="W211" s="318">
        <f t="shared" si="56"/>
        <v>6.0035726777679023E-2</v>
      </c>
      <c r="X211" s="318">
        <f t="shared" si="56"/>
        <v>5.9855083258201221E-2</v>
      </c>
      <c r="Y211" s="318">
        <f t="shared" si="56"/>
        <v>6.011657304792678E-2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0.83541201602993753</v>
      </c>
      <c r="C217" s="320">
        <f>IF(C$5=0,0,(C$5-C$16-C$59)/(CHI_fec!C$5-CHI_fec!C$16))</f>
        <v>0.83992977060710527</v>
      </c>
      <c r="D217" s="320">
        <f>IF(D$5=0,0,(D$5-D$16-D$59)/(CHI_fec!D$5-CHI_fec!D$16))</f>
        <v>0.75456413347325146</v>
      </c>
      <c r="E217" s="320">
        <f>IF(E$5=0,0,(E$5-E$16-E$59)/(CHI_fec!E$5-CHI_fec!E$16))</f>
        <v>0.77617902158469143</v>
      </c>
      <c r="F217" s="320">
        <f>IF(F$5=0,0,(F$5-F$16-F$59)/(CHI_fec!F$5-CHI_fec!F$16))</f>
        <v>0.72122212564374522</v>
      </c>
      <c r="G217" s="320">
        <f>IF(G$5=0,0,(G$5-G$16-G$59)/(CHI_fec!G$5-CHI_fec!G$16))</f>
        <v>0.85732598976794716</v>
      </c>
      <c r="H217" s="320">
        <f>IF(H$5=0,0,(H$5-H$16-H$59)/(CHI_fec!H$5-CHI_fec!H$16))</f>
        <v>0.78124253670241384</v>
      </c>
      <c r="I217" s="320">
        <f>IF(I$5=0,0,(I$5-I$16-I$59)/(CHI_fec!I$5-CHI_fec!I$16))</f>
        <v>0.79171645871871232</v>
      </c>
      <c r="J217" s="320">
        <f>IF(J$5=0,0,(J$5-J$16-J$59)/(CHI_fec!J$5-CHI_fec!J$16))</f>
        <v>0.70375789153499879</v>
      </c>
      <c r="K217" s="320">
        <f>IF(K$5=0,0,(K$5-K$16-K$59)/(CHI_fec!K$5-CHI_fec!K$16))</f>
        <v>0.53976171176911547</v>
      </c>
      <c r="L217" s="320">
        <f>IF(L$5=0,0,(L$5-L$16-L$59)/(CHI_fec!L$5-CHI_fec!L$16))</f>
        <v>0.65187020337874646</v>
      </c>
      <c r="M217" s="320">
        <f>IF(M$5=0,0,(M$5-M$16-M$59)/(CHI_fec!M$5-CHI_fec!M$16))</f>
        <v>1.565822016530579</v>
      </c>
      <c r="N217" s="320">
        <f>IF(N$5=0,0,(N$5-N$16-N$59)/(CHI_fec!N$5-CHI_fec!N$16))</f>
        <v>1.272170735294941</v>
      </c>
      <c r="O217" s="320">
        <f>IF(O$5=0,0,(O$5-O$16-O$59)/(CHI_fec!O$5-CHI_fec!O$16))</f>
        <v>1.3828456517587286</v>
      </c>
      <c r="P217" s="320">
        <f>IF(P$5=0,0,(P$5-P$16-P$59)/(CHI_fec!P$5-CHI_fec!P$16))</f>
        <v>1.365359501928922</v>
      </c>
      <c r="Q217" s="320">
        <f>IF(Q$5=0,0,(Q$5-Q$16-Q$59)/(CHI_fec!Q$5-CHI_fec!Q$16))</f>
        <v>1.42615969485163</v>
      </c>
      <c r="R217" s="320">
        <f>IF(R$5=0,0,(R$5-R$16-R$59)/(CHI_fec!R$5-CHI_fec!R$16))</f>
        <v>1.3658578515554203</v>
      </c>
      <c r="S217" s="320">
        <f>IF(S$5=0,0,(S$5-S$16-S$59)/(CHI_fec!S$5-CHI_fec!S$16))</f>
        <v>1.3904845696922883</v>
      </c>
      <c r="T217" s="320">
        <f>IF(T$5=0,0,(T$5-T$16-T$59)/(CHI_fec!T$5-CHI_fec!T$16))</f>
        <v>1.4142081031118647</v>
      </c>
      <c r="U217" s="320">
        <f>IF(U$5=0,0,(U$5-U$16-U$59)/(CHI_fec!U$5-CHI_fec!U$16))</f>
        <v>1.3137573715750765</v>
      </c>
      <c r="V217" s="320">
        <f>IF(V$5=0,0,(V$5-V$16-V$59)/(CHI_fec!V$5-CHI_fec!V$16))</f>
        <v>1.3494991313238398</v>
      </c>
      <c r="W217" s="320">
        <f>IF(W$5=0,0,(W$5-W$16-W$59)/(CHI_fec!W$5-CHI_fec!W$16))</f>
        <v>1.3327449746461613</v>
      </c>
      <c r="X217" s="320">
        <f>IF(X$5=0,0,(X$5-X$16-X$59)/(CHI_fec!X$5-CHI_fec!X$16))</f>
        <v>1.2216310106844979</v>
      </c>
      <c r="Y217" s="320">
        <f>IF(Y$5=0,0,(Y$5-Y$16-Y$59)/(CHI_fec!Y$5-CHI_fec!Y$16))</f>
        <v>1.2766450659331572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1.4878434002796834</v>
      </c>
      <c r="C222" s="275">
        <f>IF(C$10=0,0,C$10/CHI_fec!C$10)</f>
        <v>1.3077297012537785</v>
      </c>
      <c r="D222" s="275">
        <f>IF(D$10=0,0,D$10/CHI_fec!D$10)</f>
        <v>1.1685085438072982</v>
      </c>
      <c r="E222" s="275">
        <f>IF(E$10=0,0,E$10/CHI_fec!E$10)</f>
        <v>1.601157737218869</v>
      </c>
      <c r="F222" s="275">
        <f>IF(F$10=0,0,F$10/CHI_fec!F$10)</f>
        <v>1.1427173214932083</v>
      </c>
      <c r="G222" s="275">
        <f>IF(G$10=0,0,G$10/CHI_fec!G$10)</f>
        <v>1.5476163863546832</v>
      </c>
      <c r="H222" s="275">
        <f>IF(H$10=0,0,H$10/CHI_fec!H$10)</f>
        <v>1.3910120585187571</v>
      </c>
      <c r="I222" s="275">
        <f>IF(I$10=0,0,I$10/CHI_fec!I$10)</f>
        <v>1.4723871448708314</v>
      </c>
      <c r="J222" s="275">
        <f>IF(J$10=0,0,J$10/CHI_fec!J$10)</f>
        <v>1.2558912758183181</v>
      </c>
      <c r="K222" s="275">
        <f>IF(K$10=0,0,K$10/CHI_fec!K$10)</f>
        <v>0.98334415474643233</v>
      </c>
      <c r="L222" s="275">
        <f>IF(L$10=0,0,L$10/CHI_fec!L$10)</f>
        <v>1.0229710411128545</v>
      </c>
      <c r="M222" s="275">
        <f>IF(M$10=0,0,M$10/CHI_fec!M$10)</f>
        <v>1.7360393486365928</v>
      </c>
      <c r="N222" s="275">
        <f>IF(N$10=0,0,N$10/CHI_fec!N$10)</f>
        <v>1.0084359019786673</v>
      </c>
      <c r="O222" s="275">
        <f>IF(O$10=0,0,O$10/CHI_fec!O$10)</f>
        <v>1.7065305443310543</v>
      </c>
      <c r="P222" s="275">
        <f>IF(P$10=0,0,P$10/CHI_fec!P$10)</f>
        <v>1.6009576929433145</v>
      </c>
      <c r="Q222" s="275">
        <f>IF(Q$10=0,0,Q$10/CHI_fec!Q$10)</f>
        <v>1.6256068334239453</v>
      </c>
      <c r="R222" s="275">
        <f>IF(R$10=0,0,R$10/CHI_fec!R$10)</f>
        <v>1.6516219684392737</v>
      </c>
      <c r="S222" s="275">
        <f>IF(S$10=0,0,S$10/CHI_fec!S$10)</f>
        <v>1.7455536199388497</v>
      </c>
      <c r="T222" s="275">
        <f>IF(T$10=0,0,T$10/CHI_fec!T$10)</f>
        <v>1.8159115878175576</v>
      </c>
      <c r="U222" s="275">
        <f>IF(U$10=0,0,U$10/CHI_fec!U$10)</f>
        <v>1.7726113391264784</v>
      </c>
      <c r="V222" s="275">
        <f>IF(V$10=0,0,V$10/CHI_fec!V$10)</f>
        <v>1.6900000003621232</v>
      </c>
      <c r="W222" s="275">
        <f>IF(W$10=0,0,W$10/CHI_fec!W$10)</f>
        <v>1.6062851821623572</v>
      </c>
      <c r="X222" s="275">
        <f>IF(X$10=0,0,X$10/CHI_fec!X$10)</f>
        <v>1.2989114296387372</v>
      </c>
      <c r="Y222" s="275">
        <f>IF(Y$10=0,0,Y$10/CHI_fec!Y$10)</f>
        <v>1.2261881647875821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0.62488545552048846</v>
      </c>
      <c r="C224" s="276">
        <f>IF(C$25=0,0,C$25/CHI_fec!C$25)</f>
        <v>0.71909170392997512</v>
      </c>
      <c r="D224" s="276">
        <f>IF(D$25=0,0,D$25/CHI_fec!D$25)</f>
        <v>0.62541335970963918</v>
      </c>
      <c r="E224" s="276">
        <f>IF(E$25=0,0,E$25/CHI_fec!E$25)</f>
        <v>0.51781044211630656</v>
      </c>
      <c r="F224" s="276">
        <f>IF(F$25=0,0,F$25/CHI_fec!F$25)</f>
        <v>0.65803872183833523</v>
      </c>
      <c r="G224" s="276">
        <f>IF(G$25=0,0,G$25/CHI_fec!G$25)</f>
        <v>0.79674443538876516</v>
      </c>
      <c r="H224" s="276">
        <f>IF(H$25=0,0,H$25/CHI_fec!H$25)</f>
        <v>0.73094761208728876</v>
      </c>
      <c r="I224" s="276">
        <f>IF(I$25=0,0,I$25/CHI_fec!I$25)</f>
        <v>0.81355691046539946</v>
      </c>
      <c r="J224" s="276">
        <f>IF(J$25=0,0,J$25/CHI_fec!J$25)</f>
        <v>0.74772555102046045</v>
      </c>
      <c r="K224" s="276">
        <f>IF(K$25=0,0,K$25/CHI_fec!K$25)</f>
        <v>0.4515314407058964</v>
      </c>
      <c r="L224" s="276">
        <f>IF(L$25=0,0,L$25/CHI_fec!L$25)</f>
        <v>0.67497079946628802</v>
      </c>
      <c r="M224" s="276">
        <f>IF(M$25=0,0,M$25/CHI_fec!M$25)</f>
        <v>2.0357361195295658</v>
      </c>
      <c r="N224" s="276">
        <f>IF(N$25=0,0,N$25/CHI_fec!N$25)</f>
        <v>1.7486629922263084</v>
      </c>
      <c r="O224" s="276">
        <f>IF(O$25=0,0,O$25/CHI_fec!O$25)</f>
        <v>1.7304418954191338</v>
      </c>
      <c r="P224" s="276">
        <f>IF(P$25=0,0,P$25/CHI_fec!P$25)</f>
        <v>1.6900332852763456</v>
      </c>
      <c r="Q224" s="276">
        <f>IF(Q$25=0,0,Q$25/CHI_fec!Q$25)</f>
        <v>1.7785940642090969</v>
      </c>
      <c r="R224" s="276">
        <f>IF(R$25=0,0,R$25/CHI_fec!R$25)</f>
        <v>1.668880284825939</v>
      </c>
      <c r="S224" s="276">
        <f>IF(S$25=0,0,S$25/CHI_fec!S$25)</f>
        <v>1.7130363400923907</v>
      </c>
      <c r="T224" s="276">
        <f>IF(T$25=0,0,T$25/CHI_fec!T$25)</f>
        <v>1.7540143183143759</v>
      </c>
      <c r="U224" s="276">
        <f>IF(U$25=0,0,U$25/CHI_fec!U$25)</f>
        <v>1.5990714206123233</v>
      </c>
      <c r="V224" s="276">
        <f>IF(V$25=0,0,V$25/CHI_fec!V$25)</f>
        <v>1.7039194111309026</v>
      </c>
      <c r="W224" s="276">
        <f>IF(W$25=0,0,W$25/CHI_fec!W$25)</f>
        <v>1.6565887644012625</v>
      </c>
      <c r="X224" s="276">
        <f>IF(X$25=0,0,X$25/CHI_fec!X$25)</f>
        <v>1.5434365536737822</v>
      </c>
      <c r="Y224" s="276">
        <f>IF(Y$25=0,0,Y$25/CHI_fec!Y$25)</f>
        <v>1.6370521540156362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2.3753011245066831</v>
      </c>
      <c r="C225" s="276">
        <f>IF(C$36=0,0,C$36/CHI_fec!C$36)</f>
        <v>2.3226275583866038</v>
      </c>
      <c r="D225" s="276">
        <f>IF(D$36=0,0,D$36/CHI_fec!D$36)</f>
        <v>2.2298766248005224</v>
      </c>
      <c r="E225" s="276">
        <f>IF(E$36=0,0,E$36/CHI_fec!E$36)</f>
        <v>2.3619444602493274</v>
      </c>
      <c r="F225" s="276">
        <f>IF(F$36=0,0,F$36/CHI_fec!F$36)</f>
        <v>2.1931683281522822</v>
      </c>
      <c r="G225" s="276">
        <f>IF(G$36=0,0,G$36/CHI_fec!G$36)</f>
        <v>2.3579458202729069</v>
      </c>
      <c r="H225" s="276">
        <f>IF(H$36=0,0,H$36/CHI_fec!H$36)</f>
        <v>2.3378918396331296</v>
      </c>
      <c r="I225" s="276">
        <f>IF(I$36=0,0,I$36/CHI_fec!I$36)</f>
        <v>2.3357876183934048</v>
      </c>
      <c r="J225" s="276">
        <f>IF(J$36=0,0,J$36/CHI_fec!J$36)</f>
        <v>2.1943913711176002</v>
      </c>
      <c r="K225" s="276">
        <f>IF(K$36=0,0,K$36/CHI_fec!K$36)</f>
        <v>2.0624126007576775</v>
      </c>
      <c r="L225" s="276">
        <f>IF(L$36=0,0,L$36/CHI_fec!L$36)</f>
        <v>2.0939367944258604</v>
      </c>
      <c r="M225" s="276">
        <f>IF(M$36=0,0,M$36/CHI_fec!M$36)</f>
        <v>2.4249453830448253</v>
      </c>
      <c r="N225" s="276">
        <f>IF(N$36=0,0,N$36/CHI_fec!N$36)</f>
        <v>2.2983446980078335</v>
      </c>
      <c r="O225" s="276">
        <f>IF(O$36=0,0,O$36/CHI_fec!O$36)</f>
        <v>2.371902181782982</v>
      </c>
      <c r="P225" s="276">
        <f>IF(P$36=0,0,P$36/CHI_fec!P$36)</f>
        <v>2.4031367789489337</v>
      </c>
      <c r="Q225" s="276">
        <f>IF(Q$36=0,0,Q$36/CHI_fec!Q$36)</f>
        <v>2.3974729632725604</v>
      </c>
      <c r="R225" s="276">
        <f>IF(R$36=0,0,R$36/CHI_fec!R$36)</f>
        <v>2.3718887445993082</v>
      </c>
      <c r="S225" s="276">
        <f>IF(S$36=0,0,S$36/CHI_fec!S$36)</f>
        <v>2.3974568336645232</v>
      </c>
      <c r="T225" s="276">
        <f>IF(T$36=0,0,T$36/CHI_fec!T$36)</f>
        <v>2.3974356443488478</v>
      </c>
      <c r="U225" s="276">
        <f>IF(U$36=0,0,U$36/CHI_fec!U$36)</f>
        <v>2.3856263787650982</v>
      </c>
      <c r="V225" s="276">
        <f>IF(V$36=0,0,V$36/CHI_fec!V$36)</f>
        <v>2.3888966071618754</v>
      </c>
      <c r="W225" s="276">
        <f>IF(W$36=0,0,W$36/CHI_fec!W$36)</f>
        <v>2.3916047661150324</v>
      </c>
      <c r="X225" s="276">
        <f>IF(X$36=0,0,X$36/CHI_fec!X$36)</f>
        <v>2.2796001828517674</v>
      </c>
      <c r="Y225" s="276">
        <f>IF(Y$36=0,0,Y$36/CHI_fec!Y$36)</f>
        <v>2.3026838179534463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1.1872716011768771</v>
      </c>
      <c r="C226" s="276">
        <f>IF(C$44=0,0,C$44/CHI_fec!C$44)</f>
        <v>1.1140815922230367</v>
      </c>
      <c r="D226" s="276">
        <f>IF(D$44=0,0,D$44/CHI_fec!D$44)</f>
        <v>0.99071772702075667</v>
      </c>
      <c r="E226" s="276">
        <f>IF(E$44=0,0,E$44/CHI_fec!E$44)</f>
        <v>1.205745477081176</v>
      </c>
      <c r="F226" s="276">
        <f>IF(F$44=0,0,F$44/CHI_fec!F$44)</f>
        <v>0.98638789945488603</v>
      </c>
      <c r="G226" s="276">
        <f>IF(G$44=0,0,G$44/CHI_fec!G$44)</f>
        <v>1.2961854931321273</v>
      </c>
      <c r="H226" s="276">
        <f>IF(H$44=0,0,H$44/CHI_fec!H$44)</f>
        <v>1.167923676032016</v>
      </c>
      <c r="I226" s="276">
        <f>IF(I$44=0,0,I$44/CHI_fec!I$44)</f>
        <v>1.2521519819429545</v>
      </c>
      <c r="J226" s="276">
        <f>IF(J$44=0,0,J$44/CHI_fec!J$44)</f>
        <v>1.0853172648026801</v>
      </c>
      <c r="K226" s="276">
        <f>IF(K$44=0,0,K$44/CHI_fec!K$44)</f>
        <v>0.80361206645898864</v>
      </c>
      <c r="L226" s="276">
        <f>IF(L$44=0,0,L$44/CHI_fec!L$44)</f>
        <v>0.91455727833420586</v>
      </c>
      <c r="M226" s="276">
        <f>IF(M$44=0,0,M$44/CHI_fec!M$44)</f>
        <v>1.802797516604139</v>
      </c>
      <c r="N226" s="276">
        <f>IF(N$44=0,0,N$44/CHI_fec!N$44)</f>
        <v>1.3070999824740237</v>
      </c>
      <c r="O226" s="276">
        <f>IF(O$44=0,0,O$44/CHI_fec!O$44)</f>
        <v>1.6996148043297339</v>
      </c>
      <c r="P226" s="276">
        <f>IF(P$44=0,0,P$44/CHI_fec!P$44)</f>
        <v>1.6318657216923131</v>
      </c>
      <c r="Q226" s="276">
        <f>IF(Q$44=0,0,Q$44/CHI_fec!Q$44)</f>
        <v>1.6770146927368639</v>
      </c>
      <c r="R226" s="276">
        <f>IF(R$44=0,0,R$44/CHI_fec!R$44)</f>
        <v>1.6500415523700873</v>
      </c>
      <c r="S226" s="276">
        <f>IF(S$44=0,0,S$44/CHI_fec!S$44)</f>
        <v>1.7312722139453367</v>
      </c>
      <c r="T226" s="276">
        <f>IF(T$44=0,0,T$44/CHI_fec!T$44)</f>
        <v>1.7917069777668484</v>
      </c>
      <c r="U226" s="276">
        <f>IF(U$44=0,0,U$44/CHI_fec!U$44)</f>
        <v>1.7105555000082364</v>
      </c>
      <c r="V226" s="276">
        <f>IF(V$44=0,0,V$44/CHI_fec!V$44)</f>
        <v>1.7077049655233496</v>
      </c>
      <c r="W226" s="276">
        <f>IF(W$44=0,0,W$44/CHI_fec!W$44)</f>
        <v>1.6420866790752739</v>
      </c>
      <c r="X226" s="276">
        <f>IF(X$44=0,0,X$44/CHI_fec!X$44)</f>
        <v>1.50658480287778</v>
      </c>
      <c r="Y226" s="276">
        <f>IF(Y$44=0,0,Y$44/CHI_fec!Y$44)</f>
        <v>1.5807093844853304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0.81664647065639262</v>
      </c>
      <c r="C229" s="320">
        <f>IF(C$61=0,0,(C$61-C$108)/CHI_fec!C$61)</f>
        <v>0.82010628824432708</v>
      </c>
      <c r="D229" s="320">
        <f>IF(D$61=0,0,(D$61-D$108)/CHI_fec!D$61)</f>
        <v>0.73470420809569936</v>
      </c>
      <c r="E229" s="320">
        <f>IF(E$61=0,0,(E$61-E$108)/CHI_fec!E$61)</f>
        <v>0.77343815290663731</v>
      </c>
      <c r="F229" s="320">
        <f>IF(F$61=0,0,(F$61-F$108)/CHI_fec!F$61)</f>
        <v>0.73926878910403715</v>
      </c>
      <c r="G229" s="320">
        <f>IF(G$61=0,0,(G$61-G$108)/CHI_fec!G$61)</f>
        <v>0.91029981115118119</v>
      </c>
      <c r="H229" s="320">
        <f>IF(H$61=0,0,(H$61-H$108)/CHI_fec!H$61)</f>
        <v>0.85076239443582324</v>
      </c>
      <c r="I229" s="320">
        <f>IF(I$61=0,0,(I$61-I$108)/CHI_fec!I$61)</f>
        <v>0.90768570889801237</v>
      </c>
      <c r="J229" s="320">
        <f>IF(J$61=0,0,(J$61-J$108)/CHI_fec!J$61)</f>
        <v>0.81008224821090014</v>
      </c>
      <c r="K229" s="320">
        <f>IF(K$61=0,0,(K$61-K$108)/CHI_fec!K$61)</f>
        <v>0.60109215073562428</v>
      </c>
      <c r="L229" s="320">
        <f>IF(L$61=0,0,(L$61-L$108)/CHI_fec!L$61)</f>
        <v>0.70885152016654773</v>
      </c>
      <c r="M229" s="320">
        <f>IF(M$61=0,0,(M$61-M$108)/CHI_fec!M$61)</f>
        <v>1.681158809579633</v>
      </c>
      <c r="N229" s="320">
        <f>IF(N$61=0,0,(N$61-N$108)/CHI_fec!N$61)</f>
        <v>1.387797321003279</v>
      </c>
      <c r="O229" s="320">
        <f>IF(O$61=0,0,(O$61-O$108)/CHI_fec!O$61)</f>
        <v>1.4734998672517403</v>
      </c>
      <c r="P229" s="320">
        <f>IF(P$61=0,0,(P$61-P$108)/CHI_fec!P$61)</f>
        <v>1.431595656849753</v>
      </c>
      <c r="Q229" s="320">
        <f>IF(Q$61=0,0,(Q$61-Q$108)/CHI_fec!Q$61)</f>
        <v>1.4902796833385696</v>
      </c>
      <c r="R229" s="320">
        <f>IF(R$61=0,0,(R$61-R$108)/CHI_fec!R$61)</f>
        <v>1.4277760665801138</v>
      </c>
      <c r="S229" s="320">
        <f>IF(S$61=0,0,(S$61-S$108)/CHI_fec!S$61)</f>
        <v>1.4938281209060107</v>
      </c>
      <c r="T229" s="320">
        <f>IF(T$61=0,0,(T$61-T$108)/CHI_fec!T$61)</f>
        <v>1.5465999446894894</v>
      </c>
      <c r="U229" s="320">
        <f>IF(U$61=0,0,(U$61-U$108)/CHI_fec!U$61)</f>
        <v>1.4425430136897639</v>
      </c>
      <c r="V229" s="320">
        <f>IF(V$61=0,0,(V$61-V$108)/CHI_fec!V$61)</f>
        <v>1.4944046169626479</v>
      </c>
      <c r="W229" s="320">
        <f>IF(W$61=0,0,(W$61-W$108)/CHI_fec!W$61)</f>
        <v>1.4558948594966636</v>
      </c>
      <c r="X229" s="320">
        <f>IF(X$61=0,0,(X$61-X$108)/CHI_fec!X$61)</f>
        <v>1.3422423196807471</v>
      </c>
      <c r="Y229" s="320">
        <f>IF(Y$61=0,0,(Y$61-Y$108)/CHI_fec!Y$61)</f>
        <v>1.3874201125154084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1.4878434002796839</v>
      </c>
      <c r="C234" s="275">
        <f>IF(C$66=0,0,C$66/CHI_fec!C$66)</f>
        <v>1.3077297012537781</v>
      </c>
      <c r="D234" s="275">
        <f>IF(D$66=0,0,D$66/CHI_fec!D$66)</f>
        <v>1.1685085438072982</v>
      </c>
      <c r="E234" s="275">
        <f>IF(E$66=0,0,E$66/CHI_fec!E$66)</f>
        <v>1.601157737218869</v>
      </c>
      <c r="F234" s="275">
        <f>IF(F$66=0,0,F$66/CHI_fec!F$66)</f>
        <v>1.142717321493208</v>
      </c>
      <c r="G234" s="275">
        <f>IF(G$66=0,0,G$66/CHI_fec!G$66)</f>
        <v>1.5476163863546828</v>
      </c>
      <c r="H234" s="275">
        <f>IF(H$66=0,0,H$66/CHI_fec!H$66)</f>
        <v>1.3910120585187569</v>
      </c>
      <c r="I234" s="275">
        <f>IF(I$66=0,0,I$66/CHI_fec!I$66)</f>
        <v>1.4723871448708314</v>
      </c>
      <c r="J234" s="275">
        <f>IF(J$66=0,0,J$66/CHI_fec!J$66)</f>
        <v>1.2558912758183183</v>
      </c>
      <c r="K234" s="275">
        <f>IF(K$66=0,0,K$66/CHI_fec!K$66)</f>
        <v>0.98334415474643222</v>
      </c>
      <c r="L234" s="275">
        <f>IF(L$66=0,0,L$66/CHI_fec!L$66)</f>
        <v>1.0229710411128543</v>
      </c>
      <c r="M234" s="275">
        <f>IF(M$66=0,0,M$66/CHI_fec!M$66)</f>
        <v>1.7360393486365917</v>
      </c>
      <c r="N234" s="275">
        <f>IF(N$66=0,0,N$66/CHI_fec!N$66)</f>
        <v>1.0084359019786671</v>
      </c>
      <c r="O234" s="275">
        <f>IF(O$66=0,0,O$66/CHI_fec!O$66)</f>
        <v>1.7065305443310541</v>
      </c>
      <c r="P234" s="275">
        <f>IF(P$66=0,0,P$66/CHI_fec!P$66)</f>
        <v>1.6009576929433156</v>
      </c>
      <c r="Q234" s="275">
        <f>IF(Q$66=0,0,Q$66/CHI_fec!Q$66)</f>
        <v>1.6256068334239449</v>
      </c>
      <c r="R234" s="275">
        <f>IF(R$66=0,0,R$66/CHI_fec!R$66)</f>
        <v>1.651621968439273</v>
      </c>
      <c r="S234" s="275">
        <f>IF(S$66=0,0,S$66/CHI_fec!S$66)</f>
        <v>1.7455536199388499</v>
      </c>
      <c r="T234" s="275">
        <f>IF(T$66=0,0,T$66/CHI_fec!T$66)</f>
        <v>1.8159115878175578</v>
      </c>
      <c r="U234" s="275">
        <f>IF(U$66=0,0,U$66/CHI_fec!U$66)</f>
        <v>1.7726113391264791</v>
      </c>
      <c r="V234" s="275">
        <f>IF(V$66=0,0,V$66/CHI_fec!V$66)</f>
        <v>1.6900000003621236</v>
      </c>
      <c r="W234" s="275">
        <f>IF(W$66=0,0,W$66/CHI_fec!W$66)</f>
        <v>1.6062851821623574</v>
      </c>
      <c r="X234" s="275">
        <f>IF(X$66=0,0,X$66/CHI_fec!X$66)</f>
        <v>1.2989114296387363</v>
      </c>
      <c r="Y234" s="275">
        <f>IF(Y$66=0,0,Y$66/CHI_fec!Y$66)</f>
        <v>1.2261881647875821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0.62444872608909685</v>
      </c>
      <c r="C235" s="276">
        <f>IF(C$72=0,0,C$72/CHI_fec!C$72)</f>
        <v>0.7185022166977646</v>
      </c>
      <c r="D235" s="276">
        <f>IF(D$72=0,0,D$72/CHI_fec!D$72)</f>
        <v>0.62487452337337857</v>
      </c>
      <c r="E235" s="276">
        <f>IF(E$72=0,0,E$72/CHI_fec!E$72)</f>
        <v>0.51749072486372261</v>
      </c>
      <c r="F235" s="276">
        <f>IF(F$72=0,0,F$72/CHI_fec!F$72)</f>
        <v>0.65745504172070457</v>
      </c>
      <c r="G235" s="276">
        <f>IF(G$72=0,0,G$72/CHI_fec!G$72)</f>
        <v>0.79616563285652464</v>
      </c>
      <c r="H235" s="276">
        <f>IF(H$72=0,0,H$72/CHI_fec!H$72)</f>
        <v>0.7303979128367315</v>
      </c>
      <c r="I235" s="276">
        <f>IF(I$72=0,0,I$72/CHI_fec!I$72)</f>
        <v>0.81295659332872139</v>
      </c>
      <c r="J235" s="276">
        <f>IF(J$72=0,0,J$72/CHI_fec!J$72)</f>
        <v>0.74713564067099136</v>
      </c>
      <c r="K235" s="276">
        <f>IF(K$72=0,0,K$72/CHI_fec!K$72)</f>
        <v>0.4511504436583833</v>
      </c>
      <c r="L235" s="276">
        <f>IF(L$72=0,0,L$72/CHI_fec!L$72)</f>
        <v>0.67432069343885082</v>
      </c>
      <c r="M235" s="276">
        <f>IF(M$72=0,0,M$72/CHI_fec!M$72)</f>
        <v>2.0348703285415946</v>
      </c>
      <c r="N235" s="276">
        <f>IF(N$72=0,0,N$72/CHI_fec!N$72)</f>
        <v>1.7477636120990494</v>
      </c>
      <c r="O235" s="276">
        <f>IF(O$72=0,0,O$72/CHI_fec!O$72)</f>
        <v>1.7296172558849259</v>
      </c>
      <c r="P235" s="276">
        <f>IF(P$72=0,0,P$72/CHI_fec!P$72)</f>
        <v>1.6891209686861315</v>
      </c>
      <c r="Q235" s="276">
        <f>IF(Q$72=0,0,Q$72/CHI_fec!Q$72)</f>
        <v>1.7776910202683982</v>
      </c>
      <c r="R235" s="276">
        <f>IF(R$72=0,0,R$72/CHI_fec!R$72)</f>
        <v>1.6680472348161153</v>
      </c>
      <c r="S235" s="276">
        <f>IF(S$72=0,0,S$72/CHI_fec!S$72)</f>
        <v>1.7122673739786765</v>
      </c>
      <c r="T235" s="276">
        <f>IF(T$72=0,0,T$72/CHI_fec!T$72)</f>
        <v>1.7532985504184873</v>
      </c>
      <c r="U235" s="276">
        <f>IF(U$72=0,0,U$72/CHI_fec!U$72)</f>
        <v>1.5983863721538927</v>
      </c>
      <c r="V235" s="276">
        <f>IF(V$72=0,0,V$72/CHI_fec!V$72)</f>
        <v>1.7031993530292837</v>
      </c>
      <c r="W235" s="276">
        <f>IF(W$72=0,0,W$72/CHI_fec!W$72)</f>
        <v>1.6558765906142301</v>
      </c>
      <c r="X235" s="276">
        <f>IF(X$72=0,0,X$72/CHI_fec!X$72)</f>
        <v>1.5427282002604632</v>
      </c>
      <c r="Y235" s="276">
        <f>IF(Y$72=0,0,Y$72/CHI_fec!Y$72)</f>
        <v>1.6362599360919974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2.3753011245066822</v>
      </c>
      <c r="C236" s="276">
        <f>IF(C$85=0,0,C$85/CHI_fec!C$85)</f>
        <v>2.3226275583866052</v>
      </c>
      <c r="D236" s="276">
        <f>IF(D$85=0,0,D$85/CHI_fec!D$85)</f>
        <v>2.2298766248005211</v>
      </c>
      <c r="E236" s="276">
        <f>IF(E$85=0,0,E$85/CHI_fec!E$85)</f>
        <v>2.3619444602493269</v>
      </c>
      <c r="F236" s="276">
        <f>IF(F$85=0,0,F$85/CHI_fec!F$85)</f>
        <v>2.1931683281522827</v>
      </c>
      <c r="G236" s="276">
        <f>IF(G$85=0,0,G$85/CHI_fec!G$85)</f>
        <v>2.3579458202729069</v>
      </c>
      <c r="H236" s="276">
        <f>IF(H$85=0,0,H$85/CHI_fec!H$85)</f>
        <v>2.3378918396331305</v>
      </c>
      <c r="I236" s="276">
        <f>IF(I$85=0,0,I$85/CHI_fec!I$85)</f>
        <v>2.3357876183934043</v>
      </c>
      <c r="J236" s="276">
        <f>IF(J$85=0,0,J$85/CHI_fec!J$85)</f>
        <v>2.1943913711176002</v>
      </c>
      <c r="K236" s="276">
        <f>IF(K$85=0,0,K$85/CHI_fec!K$85)</f>
        <v>2.062412600757678</v>
      </c>
      <c r="L236" s="276">
        <f>IF(L$85=0,0,L$85/CHI_fec!L$85)</f>
        <v>2.0939367944258604</v>
      </c>
      <c r="M236" s="276">
        <f>IF(M$85=0,0,M$85/CHI_fec!M$85)</f>
        <v>2.4249453830448262</v>
      </c>
      <c r="N236" s="276">
        <f>IF(N$85=0,0,N$85/CHI_fec!N$85)</f>
        <v>2.2983446980078339</v>
      </c>
      <c r="O236" s="276">
        <f>IF(O$85=0,0,O$85/CHI_fec!O$85)</f>
        <v>2.371902181782982</v>
      </c>
      <c r="P236" s="276">
        <f>IF(P$85=0,0,P$85/CHI_fec!P$85)</f>
        <v>2.4031367789489329</v>
      </c>
      <c r="Q236" s="276">
        <f>IF(Q$85=0,0,Q$85/CHI_fec!Q$85)</f>
        <v>2.3974729632725604</v>
      </c>
      <c r="R236" s="276">
        <f>IF(R$85=0,0,R$85/CHI_fec!R$85)</f>
        <v>2.3718887445993087</v>
      </c>
      <c r="S236" s="276">
        <f>IF(S$85=0,0,S$85/CHI_fec!S$85)</f>
        <v>2.3974568336645237</v>
      </c>
      <c r="T236" s="276">
        <f>IF(T$85=0,0,T$85/CHI_fec!T$85)</f>
        <v>2.3974356443488474</v>
      </c>
      <c r="U236" s="276">
        <f>IF(U$85=0,0,U$85/CHI_fec!U$85)</f>
        <v>2.3856263787650969</v>
      </c>
      <c r="V236" s="276">
        <f>IF(V$85=0,0,V$85/CHI_fec!V$85)</f>
        <v>2.3888966071618745</v>
      </c>
      <c r="W236" s="276">
        <f>IF(W$85=0,0,W$85/CHI_fec!W$85)</f>
        <v>2.3916047661150319</v>
      </c>
      <c r="X236" s="276">
        <f>IF(X$85=0,0,X$85/CHI_fec!X$85)</f>
        <v>2.2796001828517678</v>
      </c>
      <c r="Y236" s="276">
        <f>IF(Y$85=0,0,Y$85/CHI_fec!Y$85)</f>
        <v>2.3026838179534472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1.2498804800465013</v>
      </c>
      <c r="C237" s="276">
        <f>IF(C$93=0,0,C$93/CHI_fec!C$93)</f>
        <v>1.1553596275033213</v>
      </c>
      <c r="D237" s="276">
        <f>IF(D$93=0,0,D$93/CHI_fec!D$93)</f>
        <v>1.0286871635932155</v>
      </c>
      <c r="E237" s="276">
        <f>IF(E$93=0,0,E$93/CHI_fec!E$93)</f>
        <v>1.2864309114179202</v>
      </c>
      <c r="F237" s="276">
        <f>IF(F$93=0,0,F$93/CHI_fec!F$93)</f>
        <v>1.0199619808785307</v>
      </c>
      <c r="G237" s="276">
        <f>IF(G$93=0,0,G$93/CHI_fec!G$93)</f>
        <v>1.3494105809034296</v>
      </c>
      <c r="H237" s="276">
        <f>IF(H$93=0,0,H$93/CHI_fec!H$93)</f>
        <v>1.2149737362744393</v>
      </c>
      <c r="I237" s="276">
        <f>IF(I$93=0,0,I$93/CHI_fec!I$93)</f>
        <v>1.2988047618697147</v>
      </c>
      <c r="J237" s="276">
        <f>IF(J$93=0,0,J$93/CHI_fec!J$93)</f>
        <v>1.1213910082804146</v>
      </c>
      <c r="K237" s="276">
        <f>IF(K$93=0,0,K$93/CHI_fec!K$93)</f>
        <v>0.84151897789680086</v>
      </c>
      <c r="L237" s="276">
        <f>IF(L$93=0,0,L$93/CHI_fec!L$93)</f>
        <v>0.93813682561907497</v>
      </c>
      <c r="M237" s="276">
        <f>IF(M$93=0,0,M$93/CHI_fec!M$93)</f>
        <v>1.7698753113871701</v>
      </c>
      <c r="N237" s="276">
        <f>IF(N$93=0,0,N$93/CHI_fec!N$93)</f>
        <v>1.2435235480329272</v>
      </c>
      <c r="O237" s="276">
        <f>IF(O$93=0,0,O$93/CHI_fec!O$93)</f>
        <v>1.6955774869490809</v>
      </c>
      <c r="P237" s="276">
        <f>IF(P$93=0,0,P$93/CHI_fec!P$93)</f>
        <v>1.6246956906863412</v>
      </c>
      <c r="Q237" s="276">
        <f>IF(Q$93=0,0,Q$93/CHI_fec!Q$93)</f>
        <v>1.6640527111697516</v>
      </c>
      <c r="R237" s="276">
        <f>IF(R$93=0,0,R$93/CHI_fec!R$93)</f>
        <v>1.647619679147958</v>
      </c>
      <c r="S237" s="276">
        <f>IF(S$93=0,0,S$93/CHI_fec!S$93)</f>
        <v>1.7336652514353235</v>
      </c>
      <c r="T237" s="276">
        <f>IF(T$93=0,0,T$93/CHI_fec!T$93)</f>
        <v>1.7967544862075091</v>
      </c>
      <c r="U237" s="276">
        <f>IF(U$93=0,0,U$93/CHI_fec!U$93)</f>
        <v>1.7252713450449826</v>
      </c>
      <c r="V237" s="276">
        <f>IF(V$93=0,0,V$93/CHI_fec!V$93)</f>
        <v>1.7082230233027593</v>
      </c>
      <c r="W237" s="276">
        <f>IF(W$93=0,0,W$93/CHI_fec!W$93)</f>
        <v>1.6400738102751604</v>
      </c>
      <c r="X237" s="276">
        <f>IF(X$93=0,0,X$93/CHI_fec!X$93)</f>
        <v>1.5015434793615885</v>
      </c>
      <c r="Y237" s="276">
        <f>IF(Y$93=0,0,Y$93/CHI_fec!Y$93)</f>
        <v>1.5732444717255982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1.0007449082400119</v>
      </c>
      <c r="C240" s="320">
        <f>IF(C$110=0,0,C$110/CHI_fec!C$110)</f>
        <v>1.0004046279689913</v>
      </c>
      <c r="D240" s="320">
        <f>IF(D$110=0,0,D$110/CHI_fec!D$110)</f>
        <v>0.90156425697463149</v>
      </c>
      <c r="E240" s="320">
        <f>IF(E$110=0,0,E$110/CHI_fec!E$110)</f>
        <v>0.95679332909024573</v>
      </c>
      <c r="F240" s="320">
        <f>IF(F$110=0,0,F$110/CHI_fec!F$110)</f>
        <v>0.90588620591747693</v>
      </c>
      <c r="G240" s="320">
        <f>IF(G$110=0,0,G$110/CHI_fec!G$110)</f>
        <v>1.1063531382204275</v>
      </c>
      <c r="H240" s="320">
        <f>IF(H$110=0,0,H$110/CHI_fec!H$110)</f>
        <v>1.032337721674301</v>
      </c>
      <c r="I240" s="320">
        <f>IF(I$110=0,0,I$110/CHI_fec!I$110)</f>
        <v>1.0970547056785667</v>
      </c>
      <c r="J240" s="320">
        <f>IF(J$110=0,0,J$110/CHI_fec!J$110)</f>
        <v>0.98046024807577692</v>
      </c>
      <c r="K240" s="320">
        <f>IF(K$110=0,0,K$110/CHI_fec!K$110)</f>
        <v>0.74089130912471213</v>
      </c>
      <c r="L240" s="320">
        <f>IF(L$110=0,0,L$110/CHI_fec!L$110)</f>
        <v>0.86789045897584183</v>
      </c>
      <c r="M240" s="320">
        <f>IF(M$110=0,0,M$110/CHI_fec!M$110)</f>
        <v>1.83953391643053</v>
      </c>
      <c r="N240" s="320">
        <f>IF(N$110=0,0,N$110/CHI_fec!N$110)</f>
        <v>1.5151860984599101</v>
      </c>
      <c r="O240" s="320">
        <f>IF(O$110=0,0,O$110/CHI_fec!O$110)</f>
        <v>1.6450724689587086</v>
      </c>
      <c r="P240" s="320">
        <f>IF(P$110=0,0,P$110/CHI_fec!P$110)</f>
        <v>1.607669863783217</v>
      </c>
      <c r="Q240" s="320">
        <f>IF(Q$110=0,0,Q$110/CHI_fec!Q$110)</f>
        <v>1.6506379670201554</v>
      </c>
      <c r="R240" s="320">
        <f>IF(R$110=0,0,R$110/CHI_fec!R$110)</f>
        <v>1.5845992454908508</v>
      </c>
      <c r="S240" s="320">
        <f>IF(S$110=0,0,S$110/CHI_fec!S$110)</f>
        <v>1.661503731645473</v>
      </c>
      <c r="T240" s="320">
        <f>IF(T$110=0,0,T$110/CHI_fec!T$110)</f>
        <v>1.6962906307973813</v>
      </c>
      <c r="U240" s="320">
        <f>IF(U$110=0,0,U$110/CHI_fec!U$110)</f>
        <v>1.5902665558478151</v>
      </c>
      <c r="V240" s="320">
        <f>IF(V$110=0,0,V$110/CHI_fec!V$110)</f>
        <v>1.6384770013633769</v>
      </c>
      <c r="W240" s="320">
        <f>IF(W$110=0,0,W$110/CHI_fec!W$110)</f>
        <v>1.5934691434720907</v>
      </c>
      <c r="X240" s="320">
        <f>IF(X$110=0,0,X$110/CHI_fec!X$110)</f>
        <v>1.3503381848468816</v>
      </c>
      <c r="Y240" s="320">
        <f>IF(Y$110=0,0,Y$110/CHI_fec!Y$110)</f>
        <v>1.3938205353257818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1.4878434002796843</v>
      </c>
      <c r="C245" s="275">
        <f>IF(C$115=0,0,C$115/CHI_fec!C$115)</f>
        <v>1.3077297012537781</v>
      </c>
      <c r="D245" s="275">
        <f>IF(D$115=0,0,D$115/CHI_fec!D$115)</f>
        <v>1.1685085438072984</v>
      </c>
      <c r="E245" s="275">
        <f>IF(E$115=0,0,E$115/CHI_fec!E$115)</f>
        <v>1.6011577372188683</v>
      </c>
      <c r="F245" s="275">
        <f>IF(F$115=0,0,F$115/CHI_fec!F$115)</f>
        <v>1.1427173214932083</v>
      </c>
      <c r="G245" s="275">
        <f>IF(G$115=0,0,G$115/CHI_fec!G$115)</f>
        <v>1.5476163863546832</v>
      </c>
      <c r="H245" s="275">
        <f>IF(H$115=0,0,H$115/CHI_fec!H$115)</f>
        <v>1.3910120585187573</v>
      </c>
      <c r="I245" s="275">
        <f>IF(I$115=0,0,I$115/CHI_fec!I$115)</f>
        <v>1.4723871448708319</v>
      </c>
      <c r="J245" s="275">
        <f>IF(J$115=0,0,J$115/CHI_fec!J$115)</f>
        <v>1.2558912758183181</v>
      </c>
      <c r="K245" s="275">
        <f>IF(K$115=0,0,K$115/CHI_fec!K$115)</f>
        <v>0.98334415474643211</v>
      </c>
      <c r="L245" s="275">
        <f>IF(L$115=0,0,L$115/CHI_fec!L$115)</f>
        <v>1.0229710411128545</v>
      </c>
      <c r="M245" s="275">
        <f>IF(M$115=0,0,M$115/CHI_fec!M$115)</f>
        <v>1.7360393486365922</v>
      </c>
      <c r="N245" s="275">
        <f>IF(N$115=0,0,N$115/CHI_fec!N$115)</f>
        <v>1.0084359019786671</v>
      </c>
      <c r="O245" s="275">
        <f>IF(O$115=0,0,O$115/CHI_fec!O$115)</f>
        <v>1.7065305443310554</v>
      </c>
      <c r="P245" s="275">
        <f>IF(P$115=0,0,P$115/CHI_fec!P$115)</f>
        <v>1.6009576929433151</v>
      </c>
      <c r="Q245" s="275">
        <f>IF(Q$115=0,0,Q$115/CHI_fec!Q$115)</f>
        <v>1.6256068334239444</v>
      </c>
      <c r="R245" s="275">
        <f>IF(R$115=0,0,R$115/CHI_fec!R$115)</f>
        <v>1.651621968439273</v>
      </c>
      <c r="S245" s="275">
        <f>IF(S$115=0,0,S$115/CHI_fec!S$115)</f>
        <v>1.7455536199388502</v>
      </c>
      <c r="T245" s="275">
        <f>IF(T$115=0,0,T$115/CHI_fec!T$115)</f>
        <v>1.8159115878175582</v>
      </c>
      <c r="U245" s="275">
        <f>IF(U$115=0,0,U$115/CHI_fec!U$115)</f>
        <v>1.7726113391264786</v>
      </c>
      <c r="V245" s="275">
        <f>IF(V$115=0,0,V$115/CHI_fec!V$115)</f>
        <v>1.6900000003621243</v>
      </c>
      <c r="W245" s="275">
        <f>IF(W$115=0,0,W$115/CHI_fec!W$115)</f>
        <v>1.6062851821623572</v>
      </c>
      <c r="X245" s="275">
        <f>IF(X$115=0,0,X$115/CHI_fec!X$115)</f>
        <v>1.2989114296387361</v>
      </c>
      <c r="Y245" s="275">
        <f>IF(Y$115=0,0,Y$115/CHI_fec!Y$115)</f>
        <v>1.2261881647875819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0.62426752538759445</v>
      </c>
      <c r="C246" s="276">
        <f>IF(C$121=0,0,C$121/CHI_fec!C$121)</f>
        <v>0.71825767805952589</v>
      </c>
      <c r="D246" s="276">
        <f>IF(D$121=0,0,D$121/CHI_fec!D$121)</f>
        <v>0.62465100961865982</v>
      </c>
      <c r="E246" s="276">
        <f>IF(E$121=0,0,E$121/CHI_fec!E$121)</f>
        <v>0.51735805766070975</v>
      </c>
      <c r="F246" s="276">
        <f>IF(F$121=0,0,F$121/CHI_fec!F$121)</f>
        <v>0.65721293511460022</v>
      </c>
      <c r="G246" s="276">
        <f>IF(G$121=0,0,G$121/CHI_fec!G$121)</f>
        <v>0.79592549485771225</v>
      </c>
      <c r="H246" s="276">
        <f>IF(H$121=0,0,H$121/CHI_fec!H$121)</f>
        <v>0.73016985768807863</v>
      </c>
      <c r="I246" s="276">
        <f>IF(I$121=0,0,I$121/CHI_fec!I$121)</f>
        <v>0.81270753321882216</v>
      </c>
      <c r="J246" s="276">
        <f>IF(J$121=0,0,J$121/CHI_fec!J$121)</f>
        <v>0.74689091582780853</v>
      </c>
      <c r="K246" s="276">
        <f>IF(K$121=0,0,K$121/CHI_fec!K$121)</f>
        <v>0.45099239896297189</v>
      </c>
      <c r="L246" s="276">
        <f>IF(L$121=0,0,L$121/CHI_fec!L$121)</f>
        <v>0.67405106289162398</v>
      </c>
      <c r="M246" s="276">
        <f>IF(M$121=0,0,M$121/CHI_fec!M$121)</f>
        <v>2.0345109693960919</v>
      </c>
      <c r="N246" s="276">
        <f>IF(N$121=0,0,N$121/CHI_fec!N$121)</f>
        <v>1.7473903583395474</v>
      </c>
      <c r="O246" s="276">
        <f>IF(O$121=0,0,O$121/CHI_fec!O$121)</f>
        <v>1.7292750020828724</v>
      </c>
      <c r="P246" s="276">
        <f>IF(P$121=0,0,P$121/CHI_fec!P$121)</f>
        <v>1.6887423598033491</v>
      </c>
      <c r="Q246" s="276">
        <f>IF(Q$121=0,0,Q$121/CHI_fec!Q$121)</f>
        <v>1.7773162424820854</v>
      </c>
      <c r="R246" s="276">
        <f>IF(R$121=0,0,R$121/CHI_fec!R$121)</f>
        <v>1.6677015014481329</v>
      </c>
      <c r="S246" s="276">
        <f>IF(S$121=0,0,S$121/CHI_fec!S$121)</f>
        <v>1.711948214066676</v>
      </c>
      <c r="T246" s="276">
        <f>IF(T$121=0,0,T$121/CHI_fec!T$121)</f>
        <v>1.7530014532966229</v>
      </c>
      <c r="U246" s="276">
        <f>IF(U$121=0,0,U$121/CHI_fec!U$121)</f>
        <v>1.5981020340757204</v>
      </c>
      <c r="V246" s="276">
        <f>IF(V$121=0,0,V$121/CHI_fec!V$121)</f>
        <v>1.7029004812931263</v>
      </c>
      <c r="W246" s="276">
        <f>IF(W$121=0,0,W$121/CHI_fec!W$121)</f>
        <v>1.6555809944509707</v>
      </c>
      <c r="X246" s="276">
        <f>IF(X$121=0,0,X$121/CHI_fec!X$121)</f>
        <v>1.542434201876242</v>
      </c>
      <c r="Y246" s="276">
        <f>IF(Y$121=0,0,Y$121/CHI_fec!Y$121)</f>
        <v>1.6359311418104516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2.3753011245066826</v>
      </c>
      <c r="C247" s="276">
        <f>IF(C$134=0,0,C$134/CHI_fec!C$134)</f>
        <v>2.3226275583866043</v>
      </c>
      <c r="D247" s="276">
        <f>IF(D$134=0,0,D$134/CHI_fec!D$134)</f>
        <v>2.2298766248005206</v>
      </c>
      <c r="E247" s="276">
        <f>IF(E$134=0,0,E$134/CHI_fec!E$134)</f>
        <v>2.3619444602493282</v>
      </c>
      <c r="F247" s="276">
        <f>IF(F$134=0,0,F$134/CHI_fec!F$134)</f>
        <v>2.1931683281522836</v>
      </c>
      <c r="G247" s="276">
        <f>IF(G$134=0,0,G$134/CHI_fec!G$134)</f>
        <v>2.3579458202729069</v>
      </c>
      <c r="H247" s="276">
        <f>IF(H$134=0,0,H$134/CHI_fec!H$134)</f>
        <v>2.3378918396331305</v>
      </c>
      <c r="I247" s="276">
        <f>IF(I$134=0,0,I$134/CHI_fec!I$134)</f>
        <v>2.3357876183934043</v>
      </c>
      <c r="J247" s="276">
        <f>IF(J$134=0,0,J$134/CHI_fec!J$134)</f>
        <v>2.1943913711176002</v>
      </c>
      <c r="K247" s="276">
        <f>IF(K$134=0,0,K$134/CHI_fec!K$134)</f>
        <v>2.0624126007576784</v>
      </c>
      <c r="L247" s="276">
        <f>IF(L$134=0,0,L$134/CHI_fec!L$134)</f>
        <v>2.09393679442586</v>
      </c>
      <c r="M247" s="276">
        <f>IF(M$134=0,0,M$134/CHI_fec!M$134)</f>
        <v>2.4249453830448253</v>
      </c>
      <c r="N247" s="276">
        <f>IF(N$134=0,0,N$134/CHI_fec!N$134)</f>
        <v>2.2983446980078335</v>
      </c>
      <c r="O247" s="276">
        <f>IF(O$134=0,0,O$134/CHI_fec!O$134)</f>
        <v>2.3719021817829815</v>
      </c>
      <c r="P247" s="276">
        <f>IF(P$134=0,0,P$134/CHI_fec!P$134)</f>
        <v>2.4031367789489333</v>
      </c>
      <c r="Q247" s="276">
        <f>IF(Q$134=0,0,Q$134/CHI_fec!Q$134)</f>
        <v>2.3974729632725604</v>
      </c>
      <c r="R247" s="276">
        <f>IF(R$134=0,0,R$134/CHI_fec!R$134)</f>
        <v>2.3718887445993087</v>
      </c>
      <c r="S247" s="276">
        <f>IF(S$134=0,0,S$134/CHI_fec!S$134)</f>
        <v>2.3974568336645228</v>
      </c>
      <c r="T247" s="276">
        <f>IF(T$134=0,0,T$134/CHI_fec!T$134)</f>
        <v>2.3974356443488469</v>
      </c>
      <c r="U247" s="276">
        <f>IF(U$134=0,0,U$134/CHI_fec!U$134)</f>
        <v>2.3856263787650969</v>
      </c>
      <c r="V247" s="276">
        <f>IF(V$134=0,0,V$134/CHI_fec!V$134)</f>
        <v>2.3888966071618745</v>
      </c>
      <c r="W247" s="276">
        <f>IF(W$134=0,0,W$134/CHI_fec!W$134)</f>
        <v>2.3916047661150324</v>
      </c>
      <c r="X247" s="276">
        <f>IF(X$134=0,0,X$134/CHI_fec!X$134)</f>
        <v>2.2796001828517665</v>
      </c>
      <c r="Y247" s="276">
        <f>IF(Y$134=0,0,Y$134/CHI_fec!Y$134)</f>
        <v>2.3026838179534472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1.206792277977625</v>
      </c>
      <c r="C248" s="276">
        <f>IF(C$142=0,0,C$142/CHI_fec!C$142)</f>
        <v>1.1270061863777525</v>
      </c>
      <c r="D248" s="276">
        <f>IF(D$142=0,0,D$142/CHI_fec!D$142)</f>
        <v>1.0026105412461173</v>
      </c>
      <c r="E248" s="276">
        <f>IF(E$142=0,0,E$142/CHI_fec!E$142)</f>
        <v>1.2308097049928954</v>
      </c>
      <c r="F248" s="276">
        <f>IF(F$142=0,0,F$142/CHI_fec!F$142)</f>
        <v>0.99691505248681211</v>
      </c>
      <c r="G248" s="276">
        <f>IF(G$142=0,0,G$142/CHI_fec!G$142)</f>
        <v>1.3128294597595977</v>
      </c>
      <c r="H248" s="276">
        <f>IF(H$142=0,0,H$142/CHI_fec!H$142)</f>
        <v>1.1826265864496814</v>
      </c>
      <c r="I248" s="276">
        <f>IF(I$142=0,0,I$142/CHI_fec!I$142)</f>
        <v>1.2667425465360869</v>
      </c>
      <c r="J248" s="276">
        <f>IF(J$142=0,0,J$142/CHI_fec!J$142)</f>
        <v>1.0965958416358348</v>
      </c>
      <c r="K248" s="276">
        <f>IF(K$142=0,0,K$142/CHI_fec!K$142)</f>
        <v>0.81545783610301592</v>
      </c>
      <c r="L248" s="276">
        <f>IF(L$142=0,0,L$142/CHI_fec!L$142)</f>
        <v>0.92196833818566148</v>
      </c>
      <c r="M248" s="276">
        <f>IF(M$142=0,0,M$142/CHI_fec!M$142)</f>
        <v>1.7927200432946724</v>
      </c>
      <c r="N248" s="276">
        <f>IF(N$142=0,0,N$142/CHI_fec!N$142)</f>
        <v>1.2876705205363881</v>
      </c>
      <c r="O248" s="276">
        <f>IF(O$142=0,0,O$142/CHI_fec!O$142)</f>
        <v>1.6983711440016118</v>
      </c>
      <c r="P248" s="276">
        <f>IF(P$142=0,0,P$142/CHI_fec!P$142)</f>
        <v>1.6296465998977776</v>
      </c>
      <c r="Q248" s="276">
        <f>IF(Q$142=0,0,Q$142/CHI_fec!Q$142)</f>
        <v>1.6730136373915818</v>
      </c>
      <c r="R248" s="276">
        <f>IF(R$142=0,0,R$142/CHI_fec!R$142)</f>
        <v>1.6492944145849271</v>
      </c>
      <c r="S248" s="276">
        <f>IF(S$142=0,0,S$142/CHI_fec!S$142)</f>
        <v>1.7320092508106926</v>
      </c>
      <c r="T248" s="276">
        <f>IF(T$142=0,0,T$142/CHI_fec!T$142)</f>
        <v>1.793259021422835</v>
      </c>
      <c r="U248" s="276">
        <f>IF(U$142=0,0,U$142/CHI_fec!U$142)</f>
        <v>1.7150857242924626</v>
      </c>
      <c r="V248" s="276">
        <f>IF(V$142=0,0,V$142/CHI_fec!V$142)</f>
        <v>1.7078639761871703</v>
      </c>
      <c r="W248" s="276">
        <f>IF(W$142=0,0,W$142/CHI_fec!W$142)</f>
        <v>1.6414695894513194</v>
      </c>
      <c r="X248" s="276">
        <f>IF(X$142=0,0,X$142/CHI_fec!X$142)</f>
        <v>1.5050373901857554</v>
      </c>
      <c r="Y248" s="276">
        <f>IF(Y$142=0,0,Y$142/CHI_fec!Y$142)</f>
        <v>1.5784120262056784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HU: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1061.7627338378513</v>
      </c>
      <c r="C3" s="203">
        <f t="shared" si="0"/>
        <v>1091.3209898035316</v>
      </c>
      <c r="D3" s="203">
        <f t="shared" si="0"/>
        <v>1075.6405596515151</v>
      </c>
      <c r="E3" s="203">
        <f t="shared" si="0"/>
        <v>1095.7888598718414</v>
      </c>
      <c r="F3" s="203">
        <f t="shared" si="0"/>
        <v>1033.8628380313148</v>
      </c>
      <c r="G3" s="203">
        <f t="shared" si="0"/>
        <v>1094.4832430661716</v>
      </c>
      <c r="H3" s="203">
        <f t="shared" si="0"/>
        <v>1223.0535091332076</v>
      </c>
      <c r="I3" s="203">
        <f t="shared" si="0"/>
        <v>1398.5071601511452</v>
      </c>
      <c r="J3" s="203">
        <f t="shared" si="0"/>
        <v>1313.7827173660125</v>
      </c>
      <c r="K3" s="203">
        <f t="shared" si="0"/>
        <v>912.07948243992587</v>
      </c>
      <c r="L3" s="203">
        <f t="shared" si="0"/>
        <v>875.39231086063319</v>
      </c>
      <c r="M3" s="203">
        <f t="shared" si="0"/>
        <v>827.50923796978202</v>
      </c>
      <c r="N3" s="203">
        <f t="shared" si="0"/>
        <v>787.8394489916119</v>
      </c>
      <c r="O3" s="203">
        <f t="shared" si="0"/>
        <v>858.4670620762563</v>
      </c>
      <c r="P3" s="203">
        <f t="shared" si="0"/>
        <v>920.42777448737831</v>
      </c>
      <c r="Q3" s="203">
        <f t="shared" si="0"/>
        <v>1017.9491839999997</v>
      </c>
      <c r="R3" s="203">
        <f t="shared" si="0"/>
        <v>1046.4159996451313</v>
      </c>
      <c r="S3" s="203">
        <f t="shared" si="0"/>
        <v>1087.108032944097</v>
      </c>
      <c r="T3" s="203">
        <f t="shared" si="0"/>
        <v>1156.8032996175568</v>
      </c>
      <c r="U3" s="203">
        <f t="shared" si="0"/>
        <v>1258.8502468845518</v>
      </c>
      <c r="V3" s="203">
        <f t="shared" si="0"/>
        <v>1142.1716651106594</v>
      </c>
      <c r="W3" s="203">
        <f t="shared" si="0"/>
        <v>1259.4708253663348</v>
      </c>
      <c r="X3" s="203">
        <f t="shared" si="0"/>
        <v>1084.5485119022578</v>
      </c>
      <c r="Y3" s="203">
        <f t="shared" si="0"/>
        <v>1023.5999999999999</v>
      </c>
      <c r="DA3" s="112"/>
    </row>
    <row r="4" spans="1:105" ht="12" customHeight="1" x14ac:dyDescent="0.25">
      <c r="A4" s="50" t="s">
        <v>51</v>
      </c>
      <c r="B4" s="241">
        <v>531.12950054377086</v>
      </c>
      <c r="C4" s="241">
        <v>461.26356767772421</v>
      </c>
      <c r="D4" s="241">
        <v>451.64223272000771</v>
      </c>
      <c r="E4" s="241">
        <v>411.98391744299141</v>
      </c>
      <c r="F4" s="241">
        <v>415.13143048433119</v>
      </c>
      <c r="G4" s="241">
        <v>421.81949086926602</v>
      </c>
      <c r="H4" s="241">
        <v>516.04546071472532</v>
      </c>
      <c r="I4" s="241">
        <v>559.97658809290749</v>
      </c>
      <c r="J4" s="241">
        <v>540.35652228505649</v>
      </c>
      <c r="K4" s="241">
        <v>439.71441644642022</v>
      </c>
      <c r="L4" s="241">
        <v>351.93040598979741</v>
      </c>
      <c r="M4" s="241">
        <v>265.29667029214869</v>
      </c>
      <c r="N4" s="241">
        <v>250.4984599435727</v>
      </c>
      <c r="O4" s="241">
        <v>262.06291264030159</v>
      </c>
      <c r="P4" s="241">
        <v>290.91469510588593</v>
      </c>
      <c r="Q4" s="241">
        <v>324.17818742577288</v>
      </c>
      <c r="R4" s="241">
        <v>349.74210292563049</v>
      </c>
      <c r="S4" s="241">
        <v>429.25932236082502</v>
      </c>
      <c r="T4" s="241">
        <v>334.75861360427552</v>
      </c>
      <c r="U4" s="241">
        <v>497.62912409229489</v>
      </c>
      <c r="V4" s="241">
        <v>431.32575305635697</v>
      </c>
      <c r="W4" s="241">
        <v>469.49203528201929</v>
      </c>
      <c r="X4" s="241">
        <v>347.9741824948635</v>
      </c>
      <c r="Y4" s="241">
        <v>413.3895377869801</v>
      </c>
      <c r="DA4" s="83" t="s">
        <v>1404</v>
      </c>
    </row>
    <row r="5" spans="1:105" ht="12" customHeight="1" x14ac:dyDescent="0.25">
      <c r="A5" s="144" t="s">
        <v>52</v>
      </c>
      <c r="B5" s="282">
        <v>352.22039986761598</v>
      </c>
      <c r="C5" s="282">
        <v>478.94992089890292</v>
      </c>
      <c r="D5" s="282">
        <v>475.29431504476747</v>
      </c>
      <c r="E5" s="282">
        <v>558.88195431634881</v>
      </c>
      <c r="F5" s="282">
        <v>499.25125342893028</v>
      </c>
      <c r="G5" s="282">
        <v>522.47661754272076</v>
      </c>
      <c r="H5" s="282">
        <v>552.60400016534334</v>
      </c>
      <c r="I5" s="282">
        <v>658.93335963116374</v>
      </c>
      <c r="J5" s="282">
        <v>589.69081975243796</v>
      </c>
      <c r="K5" s="282">
        <v>341.27474940685522</v>
      </c>
      <c r="L5" s="282">
        <v>373.26846402977202</v>
      </c>
      <c r="M5" s="282">
        <v>402.2194929942458</v>
      </c>
      <c r="N5" s="282">
        <v>395.87158152440702</v>
      </c>
      <c r="O5" s="282">
        <v>422.19180502764408</v>
      </c>
      <c r="P5" s="282">
        <v>452.62561943749131</v>
      </c>
      <c r="Q5" s="282">
        <v>513.93630342799906</v>
      </c>
      <c r="R5" s="282">
        <v>494.184702409181</v>
      </c>
      <c r="S5" s="282">
        <v>456.18578636599068</v>
      </c>
      <c r="T5" s="282">
        <v>626.08994663069393</v>
      </c>
      <c r="U5" s="282">
        <v>572.92427700698988</v>
      </c>
      <c r="V5" s="282">
        <v>563.96534278621402</v>
      </c>
      <c r="W5" s="282">
        <v>627.73520142592429</v>
      </c>
      <c r="X5" s="282">
        <v>591.02175446569208</v>
      </c>
      <c r="Y5" s="282">
        <v>405.23572255039272</v>
      </c>
      <c r="DA5" s="94" t="s">
        <v>1405</v>
      </c>
    </row>
    <row r="6" spans="1:105" ht="12" customHeight="1" x14ac:dyDescent="0.25">
      <c r="A6" s="49" t="s">
        <v>60</v>
      </c>
      <c r="B6" s="242">
        <v>178.4128334264644</v>
      </c>
      <c r="C6" s="242">
        <v>151.10750122690439</v>
      </c>
      <c r="D6" s="242">
        <v>148.70401188673989</v>
      </c>
      <c r="E6" s="242">
        <v>124.9229881125011</v>
      </c>
      <c r="F6" s="242">
        <v>119.48015411805331</v>
      </c>
      <c r="G6" s="242">
        <v>150.1871346541848</v>
      </c>
      <c r="H6" s="242">
        <v>154.40404825313919</v>
      </c>
      <c r="I6" s="242">
        <v>179.597212427074</v>
      </c>
      <c r="J6" s="242">
        <v>183.7353753285181</v>
      </c>
      <c r="K6" s="242">
        <v>131.09031658665049</v>
      </c>
      <c r="L6" s="242">
        <v>150.1934408410637</v>
      </c>
      <c r="M6" s="242">
        <v>159.99307468338759</v>
      </c>
      <c r="N6" s="242">
        <v>141.46940752363221</v>
      </c>
      <c r="O6" s="242">
        <v>174.2123444083106</v>
      </c>
      <c r="P6" s="242">
        <v>176.88745994400111</v>
      </c>
      <c r="Q6" s="242">
        <v>179.83469314622781</v>
      </c>
      <c r="R6" s="242">
        <v>202.4891943103199</v>
      </c>
      <c r="S6" s="242">
        <v>201.6629242172811</v>
      </c>
      <c r="T6" s="242">
        <v>195.95473938258741</v>
      </c>
      <c r="U6" s="242">
        <v>188.29684578526721</v>
      </c>
      <c r="V6" s="242">
        <v>146.88056926808861</v>
      </c>
      <c r="W6" s="242">
        <v>162.24358865839119</v>
      </c>
      <c r="X6" s="242">
        <v>145.5525749417022</v>
      </c>
      <c r="Y6" s="242">
        <v>204.97473966262709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3326</v>
      </c>
      <c r="C9" s="241">
        <v>3452</v>
      </c>
      <c r="D9" s="241">
        <v>3510</v>
      </c>
      <c r="E9" s="241">
        <v>3573</v>
      </c>
      <c r="F9" s="241">
        <v>3580</v>
      </c>
      <c r="G9" s="241">
        <v>3371</v>
      </c>
      <c r="H9" s="241">
        <v>3724.1529999999998</v>
      </c>
      <c r="I9" s="241">
        <v>3551.7460000000001</v>
      </c>
      <c r="J9" s="241">
        <v>3544</v>
      </c>
      <c r="K9" s="241">
        <v>2807</v>
      </c>
      <c r="L9" s="241">
        <v>2136</v>
      </c>
      <c r="M9" s="241">
        <v>1694</v>
      </c>
      <c r="N9" s="241">
        <v>1870</v>
      </c>
      <c r="O9" s="241">
        <v>2022</v>
      </c>
      <c r="P9" s="241">
        <v>2100</v>
      </c>
      <c r="Q9" s="241">
        <v>2417.9778882638138</v>
      </c>
      <c r="R9" s="241">
        <v>2426.4158307234729</v>
      </c>
      <c r="S9" s="241">
        <v>3289.8879435847289</v>
      </c>
      <c r="T9" s="241">
        <v>1670</v>
      </c>
      <c r="U9" s="241">
        <v>2500</v>
      </c>
      <c r="V9" s="241">
        <v>2300</v>
      </c>
      <c r="W9" s="241">
        <v>2500</v>
      </c>
      <c r="X9" s="241">
        <v>2400</v>
      </c>
      <c r="Y9" s="241">
        <v>2300</v>
      </c>
      <c r="DA9" s="83" t="s">
        <v>1408</v>
      </c>
    </row>
    <row r="10" spans="1:105" ht="12" customHeight="1" x14ac:dyDescent="0.25">
      <c r="A10" s="144" t="s">
        <v>1409</v>
      </c>
      <c r="B10" s="282">
        <v>3021.9479999999999</v>
      </c>
      <c r="C10" s="282">
        <v>4910.9147999999996</v>
      </c>
      <c r="D10" s="282">
        <v>5060.8778000000002</v>
      </c>
      <c r="E10" s="282">
        <v>6640.8474000000006</v>
      </c>
      <c r="F10" s="282">
        <v>5898.8483999999999</v>
      </c>
      <c r="G10" s="282">
        <v>5720.7060000000001</v>
      </c>
      <c r="H10" s="282">
        <v>5463.9188099999992</v>
      </c>
      <c r="I10" s="282">
        <v>5726.1693149999992</v>
      </c>
      <c r="J10" s="282">
        <v>5298.9319530429902</v>
      </c>
      <c r="K10" s="282">
        <v>3396.263963833625</v>
      </c>
      <c r="L10" s="282">
        <v>4173.9745764841746</v>
      </c>
      <c r="M10" s="282">
        <v>4447.757149086041</v>
      </c>
      <c r="N10" s="282">
        <v>3068.0599297989852</v>
      </c>
      <c r="O10" s="282">
        <v>3210.6127765532869</v>
      </c>
      <c r="P10" s="282">
        <v>3808.5884209173769</v>
      </c>
      <c r="Q10" s="282">
        <v>4344.9729879809038</v>
      </c>
      <c r="R10" s="282">
        <v>5137.1035577185994</v>
      </c>
      <c r="S10" s="282">
        <v>4391.6614542704929</v>
      </c>
      <c r="T10" s="282">
        <v>6311.6221103256576</v>
      </c>
      <c r="U10" s="282">
        <v>6054.4421077812713</v>
      </c>
      <c r="V10" s="282">
        <v>5172.5225991941243</v>
      </c>
      <c r="W10" s="282">
        <v>5670.6279960123447</v>
      </c>
      <c r="X10" s="282">
        <v>5457.8597923994448</v>
      </c>
      <c r="Y10" s="282">
        <v>2504.4497162064881</v>
      </c>
      <c r="DA10" s="94" t="s">
        <v>1410</v>
      </c>
    </row>
    <row r="11" spans="1:105" ht="12" customHeight="1" x14ac:dyDescent="0.25">
      <c r="A11" s="49" t="s">
        <v>1411</v>
      </c>
      <c r="B11" s="242">
        <v>416.83600000000001</v>
      </c>
      <c r="C11" s="242">
        <v>421.91500000000002</v>
      </c>
      <c r="D11" s="242">
        <v>431.17399999999998</v>
      </c>
      <c r="E11" s="242">
        <v>404.21499999999997</v>
      </c>
      <c r="F11" s="242">
        <v>384.42399999999998</v>
      </c>
      <c r="G11" s="242">
        <v>447.798</v>
      </c>
      <c r="H11" s="242">
        <v>415.73399999999998</v>
      </c>
      <c r="I11" s="242">
        <v>425</v>
      </c>
      <c r="J11" s="242">
        <v>449.59699999999998</v>
      </c>
      <c r="K11" s="242">
        <v>403.11900000000003</v>
      </c>
      <c r="L11" s="242">
        <v>395.47158960849049</v>
      </c>
      <c r="M11" s="242">
        <v>415.24516908891508</v>
      </c>
      <c r="N11" s="242">
        <v>399.40538782080301</v>
      </c>
      <c r="O11" s="242">
        <v>378.50477691200001</v>
      </c>
      <c r="P11" s="242">
        <v>382.85899999999998</v>
      </c>
      <c r="Q11" s="242">
        <v>389.43299999999999</v>
      </c>
      <c r="R11" s="242">
        <v>401.59557850686917</v>
      </c>
      <c r="S11" s="242">
        <v>383.98019360944738</v>
      </c>
      <c r="T11" s="242">
        <v>419.58572744446042</v>
      </c>
      <c r="U11" s="242">
        <v>435.37747592726498</v>
      </c>
      <c r="V11" s="242">
        <v>403.42628819189139</v>
      </c>
      <c r="W11" s="242">
        <v>389.48841342295532</v>
      </c>
      <c r="X11" s="242">
        <v>352.21684128868827</v>
      </c>
      <c r="Y11" s="242">
        <v>494.51721506575802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3800</v>
      </c>
      <c r="C14" s="241">
        <v>3800</v>
      </c>
      <c r="D14" s="241">
        <v>3800</v>
      </c>
      <c r="E14" s="241">
        <v>3800</v>
      </c>
      <c r="F14" s="241">
        <v>3800</v>
      </c>
      <c r="G14" s="241">
        <v>3800</v>
      </c>
      <c r="H14" s="241">
        <v>4187.1948176326341</v>
      </c>
      <c r="I14" s="241">
        <v>4187.1948176326341</v>
      </c>
      <c r="J14" s="241">
        <v>4187.1948176326341</v>
      </c>
      <c r="K14" s="241">
        <v>3800</v>
      </c>
      <c r="L14" s="241">
        <v>3800</v>
      </c>
      <c r="M14" s="241">
        <v>3800</v>
      </c>
      <c r="N14" s="241">
        <v>3800</v>
      </c>
      <c r="O14" s="241">
        <v>3800</v>
      </c>
      <c r="P14" s="241">
        <v>3412.8051823673659</v>
      </c>
      <c r="Q14" s="241">
        <v>3412.8051823673659</v>
      </c>
      <c r="R14" s="241">
        <v>3412.8051823673659</v>
      </c>
      <c r="S14" s="241">
        <v>3800</v>
      </c>
      <c r="T14" s="241">
        <v>3800</v>
      </c>
      <c r="U14" s="241">
        <v>3800</v>
      </c>
      <c r="V14" s="241">
        <v>3800</v>
      </c>
      <c r="W14" s="241">
        <v>3800</v>
      </c>
      <c r="X14" s="241">
        <v>3800</v>
      </c>
      <c r="Y14" s="241">
        <v>3800</v>
      </c>
      <c r="DA14" s="83" t="s">
        <v>1413</v>
      </c>
    </row>
    <row r="15" spans="1:105" ht="12" customHeight="1" x14ac:dyDescent="0.25">
      <c r="A15" s="107" t="s">
        <v>1409</v>
      </c>
      <c r="B15" s="282">
        <v>3357.72</v>
      </c>
      <c r="C15" s="282">
        <v>5304.8440230154647</v>
      </c>
      <c r="D15" s="282">
        <v>5583.0045977319596</v>
      </c>
      <c r="E15" s="282">
        <v>7251.9680460309282</v>
      </c>
      <c r="F15" s="282">
        <v>7251.9680460309282</v>
      </c>
      <c r="G15" s="282">
        <v>6973.8074713144333</v>
      </c>
      <c r="H15" s="282">
        <v>6973.8074713144333</v>
      </c>
      <c r="I15" s="282">
        <v>6973.8074713144333</v>
      </c>
      <c r="J15" s="282">
        <v>6695.6468965979384</v>
      </c>
      <c r="K15" s="282">
        <v>6695.6468965979384</v>
      </c>
      <c r="L15" s="282">
        <v>6417.4863218814426</v>
      </c>
      <c r="M15" s="282">
        <v>6417.4863218814426</v>
      </c>
      <c r="N15" s="282">
        <v>6417.4863218814426</v>
      </c>
      <c r="O15" s="282">
        <v>6139.3257471649486</v>
      </c>
      <c r="P15" s="282">
        <v>6139.3257471649486</v>
      </c>
      <c r="Q15" s="282">
        <v>5861.1651724484536</v>
      </c>
      <c r="R15" s="282">
        <v>5861.1651724484536</v>
      </c>
      <c r="S15" s="282">
        <v>5861.1651724484536</v>
      </c>
      <c r="T15" s="282">
        <v>6695.6468965979384</v>
      </c>
      <c r="U15" s="282">
        <v>6695.6468965979384</v>
      </c>
      <c r="V15" s="282">
        <v>6695.6468965979384</v>
      </c>
      <c r="W15" s="282">
        <v>6695.6468965979384</v>
      </c>
      <c r="X15" s="282">
        <v>6695.6468965979384</v>
      </c>
      <c r="Y15" s="282">
        <v>6695.6468965979384</v>
      </c>
      <c r="DA15" s="94" t="s">
        <v>1414</v>
      </c>
    </row>
    <row r="16" spans="1:105" ht="12" customHeight="1" x14ac:dyDescent="0.25">
      <c r="A16" s="49" t="s">
        <v>1411</v>
      </c>
      <c r="B16" s="242">
        <v>555.55555555555554</v>
      </c>
      <c r="C16" s="242">
        <v>521.31484629473914</v>
      </c>
      <c r="D16" s="242">
        <v>536.73124418666225</v>
      </c>
      <c r="E16" s="242">
        <v>502.49053492584568</v>
      </c>
      <c r="F16" s="242">
        <v>510.19873387180729</v>
      </c>
      <c r="G16" s="242">
        <v>506.79082039483723</v>
      </c>
      <c r="H16" s="242">
        <v>499.08262144887561</v>
      </c>
      <c r="I16" s="242">
        <v>491.37442250291411</v>
      </c>
      <c r="J16" s="242">
        <v>533.32333070969207</v>
      </c>
      <c r="K16" s="242">
        <v>483.66622355695239</v>
      </c>
      <c r="L16" s="242">
        <v>475.95802461099089</v>
      </c>
      <c r="M16" s="242">
        <v>475.95802461099089</v>
      </c>
      <c r="N16" s="242">
        <v>426.30091745825132</v>
      </c>
      <c r="O16" s="242">
        <v>418.59271851228982</v>
      </c>
      <c r="P16" s="242">
        <v>449.42551429613599</v>
      </c>
      <c r="Q16" s="242">
        <v>441.71731535017449</v>
      </c>
      <c r="R16" s="242">
        <v>441.71731535017449</v>
      </c>
      <c r="S16" s="242">
        <v>441.71731535017449</v>
      </c>
      <c r="T16" s="242">
        <v>483.6662235569525</v>
      </c>
      <c r="U16" s="242">
        <v>483.6662235569525</v>
      </c>
      <c r="V16" s="242">
        <v>483.6662235569525</v>
      </c>
      <c r="W16" s="242">
        <v>483.6662235569525</v>
      </c>
      <c r="X16" s="242">
        <v>483.6662235569525</v>
      </c>
      <c r="Y16" s="242">
        <v>548.73972860161518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387.19481763263389</v>
      </c>
      <c r="H18" s="241">
        <v>387.19481763263389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387.19481763263389</v>
      </c>
      <c r="T18" s="241">
        <v>387.19481763263389</v>
      </c>
      <c r="U18" s="241">
        <v>0</v>
      </c>
      <c r="V18" s="241">
        <v>0</v>
      </c>
      <c r="W18" s="241">
        <v>0</v>
      </c>
      <c r="X18" s="241">
        <v>0</v>
      </c>
      <c r="Y18" s="241">
        <v>387.19481763263389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1947.124023015464</v>
      </c>
      <c r="D19" s="282">
        <v>278.16057471649492</v>
      </c>
      <c r="E19" s="282">
        <v>1947.124023015464</v>
      </c>
      <c r="F19" s="282">
        <v>0</v>
      </c>
      <c r="G19" s="282">
        <v>0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0</v>
      </c>
      <c r="T19" s="282">
        <v>1112.642298865979</v>
      </c>
      <c r="U19" s="282">
        <v>0</v>
      </c>
      <c r="V19" s="282">
        <v>278.16057471649492</v>
      </c>
      <c r="W19" s="282">
        <v>0</v>
      </c>
      <c r="X19" s="282">
        <v>0</v>
      </c>
      <c r="Y19" s="282">
        <v>278.16057471649492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7.7081989459615654</v>
      </c>
      <c r="D20" s="242">
        <v>15.416397891923131</v>
      </c>
      <c r="E20" s="242">
        <v>7.7081989459615654</v>
      </c>
      <c r="F20" s="242">
        <v>15.416397891923131</v>
      </c>
      <c r="G20" s="242">
        <v>38.540994729807828</v>
      </c>
      <c r="H20" s="242">
        <v>0</v>
      </c>
      <c r="I20" s="242">
        <v>34.240709260816473</v>
      </c>
      <c r="J20" s="242">
        <v>41.948908206778043</v>
      </c>
      <c r="K20" s="242">
        <v>0</v>
      </c>
      <c r="L20" s="242">
        <v>34.240709260816473</v>
      </c>
      <c r="M20" s="242">
        <v>0</v>
      </c>
      <c r="N20" s="242">
        <v>0</v>
      </c>
      <c r="O20" s="242">
        <v>0</v>
      </c>
      <c r="P20" s="242">
        <v>72.781703990624294</v>
      </c>
      <c r="Q20" s="242">
        <v>0</v>
      </c>
      <c r="R20" s="242">
        <v>49.657107152739599</v>
      </c>
      <c r="S20" s="242">
        <v>0</v>
      </c>
      <c r="T20" s="242">
        <v>91.606015359517642</v>
      </c>
      <c r="U20" s="242">
        <v>0</v>
      </c>
      <c r="V20" s="242">
        <v>49.657107152739599</v>
      </c>
      <c r="W20" s="242">
        <v>49.657107152739599</v>
      </c>
      <c r="X20" s="242">
        <v>0</v>
      </c>
      <c r="Y20" s="242">
        <v>114.73061219740229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0</v>
      </c>
      <c r="F22" s="241">
        <f t="shared" si="1"/>
        <v>0</v>
      </c>
      <c r="G22" s="241">
        <f t="shared" si="1"/>
        <v>387.19481763263411</v>
      </c>
      <c r="H22" s="241">
        <f t="shared" si="1"/>
        <v>0</v>
      </c>
      <c r="I22" s="241">
        <f t="shared" si="1"/>
        <v>0</v>
      </c>
      <c r="J22" s="241">
        <f t="shared" si="1"/>
        <v>0</v>
      </c>
      <c r="K22" s="241">
        <f t="shared" si="1"/>
        <v>387.19481763263411</v>
      </c>
      <c r="L22" s="241">
        <f t="shared" si="1"/>
        <v>0</v>
      </c>
      <c r="M22" s="241">
        <f t="shared" si="1"/>
        <v>0</v>
      </c>
      <c r="N22" s="241">
        <f t="shared" si="1"/>
        <v>0</v>
      </c>
      <c r="O22" s="241">
        <f t="shared" si="1"/>
        <v>0</v>
      </c>
      <c r="P22" s="241">
        <f t="shared" si="1"/>
        <v>387.19481763263411</v>
      </c>
      <c r="Q22" s="241">
        <f t="shared" si="1"/>
        <v>0</v>
      </c>
      <c r="R22" s="241">
        <f t="shared" si="1"/>
        <v>0</v>
      </c>
      <c r="S22" s="241">
        <f t="shared" si="1"/>
        <v>0</v>
      </c>
      <c r="T22" s="241">
        <f t="shared" si="1"/>
        <v>387.19481763263411</v>
      </c>
      <c r="U22" s="241">
        <f t="shared" si="1"/>
        <v>0</v>
      </c>
      <c r="V22" s="241">
        <f t="shared" si="1"/>
        <v>0</v>
      </c>
      <c r="W22" s="241">
        <f t="shared" si="1"/>
        <v>0</v>
      </c>
      <c r="X22" s="241">
        <f t="shared" si="1"/>
        <v>0</v>
      </c>
      <c r="Y22" s="241">
        <f t="shared" si="1"/>
        <v>387.19481763263411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0</v>
      </c>
      <c r="E23" s="282">
        <f t="shared" si="2"/>
        <v>278.16057471649583</v>
      </c>
      <c r="F23" s="282">
        <f t="shared" si="2"/>
        <v>0</v>
      </c>
      <c r="G23" s="282">
        <f t="shared" si="2"/>
        <v>278.16057471649492</v>
      </c>
      <c r="H23" s="282">
        <f t="shared" si="2"/>
        <v>0</v>
      </c>
      <c r="I23" s="282">
        <f t="shared" si="2"/>
        <v>0</v>
      </c>
      <c r="J23" s="282">
        <f t="shared" si="2"/>
        <v>278.16057471649492</v>
      </c>
      <c r="K23" s="282">
        <f t="shared" si="2"/>
        <v>0</v>
      </c>
      <c r="L23" s="282">
        <f t="shared" si="2"/>
        <v>278.16057471649583</v>
      </c>
      <c r="M23" s="282">
        <f t="shared" si="2"/>
        <v>0</v>
      </c>
      <c r="N23" s="282">
        <f t="shared" si="2"/>
        <v>0</v>
      </c>
      <c r="O23" s="282">
        <f t="shared" si="2"/>
        <v>278.16057471649401</v>
      </c>
      <c r="P23" s="282">
        <f t="shared" si="2"/>
        <v>0</v>
      </c>
      <c r="Q23" s="282">
        <f t="shared" si="2"/>
        <v>278.16057471649492</v>
      </c>
      <c r="R23" s="282">
        <f t="shared" si="2"/>
        <v>0</v>
      </c>
      <c r="S23" s="282">
        <f t="shared" si="2"/>
        <v>0</v>
      </c>
      <c r="T23" s="282">
        <f t="shared" si="2"/>
        <v>278.16057471649401</v>
      </c>
      <c r="U23" s="282">
        <f t="shared" si="2"/>
        <v>0</v>
      </c>
      <c r="V23" s="282">
        <f t="shared" si="2"/>
        <v>278.16057471649492</v>
      </c>
      <c r="W23" s="282">
        <f t="shared" si="2"/>
        <v>0</v>
      </c>
      <c r="X23" s="282">
        <f t="shared" si="2"/>
        <v>0</v>
      </c>
      <c r="Y23" s="282">
        <f t="shared" si="2"/>
        <v>278.16057471649492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41.948908206778015</v>
      </c>
      <c r="D24" s="242">
        <f t="shared" si="3"/>
        <v>0</v>
      </c>
      <c r="E24" s="242">
        <f t="shared" si="3"/>
        <v>41.948908206778185</v>
      </c>
      <c r="F24" s="242">
        <f t="shared" si="3"/>
        <v>7.7081989459615556</v>
      </c>
      <c r="G24" s="242">
        <f t="shared" si="3"/>
        <v>41.948908206777844</v>
      </c>
      <c r="H24" s="242">
        <f t="shared" si="3"/>
        <v>7.7081989459616125</v>
      </c>
      <c r="I24" s="242">
        <f t="shared" si="3"/>
        <v>41.948908206777958</v>
      </c>
      <c r="J24" s="242">
        <f t="shared" si="3"/>
        <v>0</v>
      </c>
      <c r="K24" s="242">
        <f t="shared" si="3"/>
        <v>49.657107152739684</v>
      </c>
      <c r="L24" s="242">
        <f t="shared" si="3"/>
        <v>41.948908206777958</v>
      </c>
      <c r="M24" s="242">
        <f t="shared" si="3"/>
        <v>0</v>
      </c>
      <c r="N24" s="242">
        <f t="shared" si="3"/>
        <v>49.65710715273957</v>
      </c>
      <c r="O24" s="242">
        <f t="shared" si="3"/>
        <v>7.7081989459614988</v>
      </c>
      <c r="P24" s="242">
        <f t="shared" si="3"/>
        <v>41.948908206778128</v>
      </c>
      <c r="Q24" s="242">
        <f t="shared" si="3"/>
        <v>7.7081989459614988</v>
      </c>
      <c r="R24" s="242">
        <f t="shared" si="3"/>
        <v>49.65710715273957</v>
      </c>
      <c r="S24" s="242">
        <f t="shared" si="3"/>
        <v>0</v>
      </c>
      <c r="T24" s="242">
        <f t="shared" si="3"/>
        <v>49.65710715273957</v>
      </c>
      <c r="U24" s="242">
        <f t="shared" si="3"/>
        <v>0</v>
      </c>
      <c r="V24" s="242">
        <f t="shared" si="3"/>
        <v>49.65710715273957</v>
      </c>
      <c r="W24" s="242">
        <f t="shared" si="3"/>
        <v>49.65710715273957</v>
      </c>
      <c r="X24" s="242">
        <f t="shared" si="3"/>
        <v>0</v>
      </c>
      <c r="Y24" s="242">
        <f t="shared" si="3"/>
        <v>49.657107152739627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474</v>
      </c>
      <c r="C26" s="241">
        <f t="shared" si="4"/>
        <v>348</v>
      </c>
      <c r="D26" s="241">
        <f t="shared" si="4"/>
        <v>290</v>
      </c>
      <c r="E26" s="241">
        <f t="shared" si="4"/>
        <v>227</v>
      </c>
      <c r="F26" s="241">
        <f t="shared" si="4"/>
        <v>220</v>
      </c>
      <c r="G26" s="241">
        <f t="shared" si="4"/>
        <v>429</v>
      </c>
      <c r="H26" s="241">
        <f t="shared" si="4"/>
        <v>463.04181763263432</v>
      </c>
      <c r="I26" s="241">
        <f t="shared" si="4"/>
        <v>635.44881763263402</v>
      </c>
      <c r="J26" s="241">
        <f t="shared" si="4"/>
        <v>643.19481763263411</v>
      </c>
      <c r="K26" s="241">
        <f t="shared" si="4"/>
        <v>993</v>
      </c>
      <c r="L26" s="241">
        <f t="shared" si="4"/>
        <v>1664</v>
      </c>
      <c r="M26" s="241">
        <f t="shared" si="4"/>
        <v>2106</v>
      </c>
      <c r="N26" s="241">
        <f t="shared" si="4"/>
        <v>1930</v>
      </c>
      <c r="O26" s="241">
        <f t="shared" si="4"/>
        <v>1778</v>
      </c>
      <c r="P26" s="241">
        <f t="shared" si="4"/>
        <v>1312.8051823673659</v>
      </c>
      <c r="Q26" s="241">
        <f t="shared" si="4"/>
        <v>994.82729410355205</v>
      </c>
      <c r="R26" s="241">
        <f t="shared" si="4"/>
        <v>986.38935164389295</v>
      </c>
      <c r="S26" s="241">
        <f t="shared" si="4"/>
        <v>510.11205641527113</v>
      </c>
      <c r="T26" s="241">
        <f t="shared" si="4"/>
        <v>2130</v>
      </c>
      <c r="U26" s="241">
        <f t="shared" si="4"/>
        <v>1300</v>
      </c>
      <c r="V26" s="241">
        <f t="shared" si="4"/>
        <v>1500</v>
      </c>
      <c r="W26" s="241">
        <f t="shared" si="4"/>
        <v>1300</v>
      </c>
      <c r="X26" s="241">
        <f t="shared" si="4"/>
        <v>1400</v>
      </c>
      <c r="Y26" s="241">
        <f t="shared" si="4"/>
        <v>1500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335.77199999999993</v>
      </c>
      <c r="C27" s="282">
        <f t="shared" si="5"/>
        <v>393.92922301546514</v>
      </c>
      <c r="D27" s="282">
        <f t="shared" si="5"/>
        <v>522.12679773195941</v>
      </c>
      <c r="E27" s="282">
        <f t="shared" si="5"/>
        <v>611.12064603092767</v>
      </c>
      <c r="F27" s="282">
        <f t="shared" si="5"/>
        <v>1353.1196460309284</v>
      </c>
      <c r="G27" s="282">
        <f t="shared" si="5"/>
        <v>1253.1014713144332</v>
      </c>
      <c r="H27" s="282">
        <f t="shared" si="5"/>
        <v>1509.8886613144341</v>
      </c>
      <c r="I27" s="282">
        <f t="shared" si="5"/>
        <v>1247.6381563144341</v>
      </c>
      <c r="J27" s="282">
        <f t="shared" si="5"/>
        <v>1396.7149435549481</v>
      </c>
      <c r="K27" s="282">
        <f t="shared" si="5"/>
        <v>3299.3829327643134</v>
      </c>
      <c r="L27" s="282">
        <f t="shared" si="5"/>
        <v>2243.511745397268</v>
      </c>
      <c r="M27" s="282">
        <f t="shared" si="5"/>
        <v>1969.7291727954016</v>
      </c>
      <c r="N27" s="282">
        <f t="shared" si="5"/>
        <v>3349.4263920824574</v>
      </c>
      <c r="O27" s="282">
        <f t="shared" si="5"/>
        <v>2928.7129706116616</v>
      </c>
      <c r="P27" s="282">
        <f t="shared" si="5"/>
        <v>2330.7373262475717</v>
      </c>
      <c r="Q27" s="282">
        <f t="shared" si="5"/>
        <v>1516.1921844675499</v>
      </c>
      <c r="R27" s="282">
        <f t="shared" si="5"/>
        <v>724.06161472985423</v>
      </c>
      <c r="S27" s="282">
        <f t="shared" si="5"/>
        <v>1469.5037181779608</v>
      </c>
      <c r="T27" s="282">
        <f t="shared" si="5"/>
        <v>384.02478627228083</v>
      </c>
      <c r="U27" s="282">
        <f t="shared" si="5"/>
        <v>641.20478881666713</v>
      </c>
      <c r="V27" s="282">
        <f t="shared" si="5"/>
        <v>1523.1242974038141</v>
      </c>
      <c r="W27" s="282">
        <f t="shared" si="5"/>
        <v>1025.0189005855937</v>
      </c>
      <c r="X27" s="282">
        <f t="shared" si="5"/>
        <v>1237.7871041984936</v>
      </c>
      <c r="Y27" s="282">
        <f t="shared" si="5"/>
        <v>4191.1971803914503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138.71955555555553</v>
      </c>
      <c r="C28" s="242">
        <f t="shared" si="6"/>
        <v>99.39984629473912</v>
      </c>
      <c r="D28" s="242">
        <f t="shared" si="6"/>
        <v>105.55724418666227</v>
      </c>
      <c r="E28" s="242">
        <f t="shared" si="6"/>
        <v>98.275534925845704</v>
      </c>
      <c r="F28" s="242">
        <f t="shared" si="6"/>
        <v>125.77473387180731</v>
      </c>
      <c r="G28" s="242">
        <f t="shared" si="6"/>
        <v>58.992820394837224</v>
      </c>
      <c r="H28" s="242">
        <f t="shared" si="6"/>
        <v>83.348621448875633</v>
      </c>
      <c r="I28" s="242">
        <f t="shared" si="6"/>
        <v>66.374422502914115</v>
      </c>
      <c r="J28" s="242">
        <f t="shared" si="6"/>
        <v>83.726330709692093</v>
      </c>
      <c r="K28" s="242">
        <f t="shared" si="6"/>
        <v>80.54722355695236</v>
      </c>
      <c r="L28" s="242">
        <f t="shared" si="6"/>
        <v>80.4864350025004</v>
      </c>
      <c r="M28" s="242">
        <f t="shared" si="6"/>
        <v>60.712855522075813</v>
      </c>
      <c r="N28" s="242">
        <f t="shared" si="6"/>
        <v>26.895529637448305</v>
      </c>
      <c r="O28" s="242">
        <f t="shared" si="6"/>
        <v>40.08794160028981</v>
      </c>
      <c r="P28" s="242">
        <f t="shared" si="6"/>
        <v>66.566514296136006</v>
      </c>
      <c r="Q28" s="242">
        <f t="shared" si="6"/>
        <v>52.284315350174495</v>
      </c>
      <c r="R28" s="242">
        <f t="shared" si="6"/>
        <v>40.121736843305314</v>
      </c>
      <c r="S28" s="242">
        <f t="shared" si="6"/>
        <v>57.737121740727105</v>
      </c>
      <c r="T28" s="242">
        <f t="shared" si="6"/>
        <v>64.080496112492085</v>
      </c>
      <c r="U28" s="242">
        <f t="shared" si="6"/>
        <v>48.288747629687521</v>
      </c>
      <c r="V28" s="242">
        <f t="shared" si="6"/>
        <v>80.239935365061115</v>
      </c>
      <c r="W28" s="242">
        <f t="shared" si="6"/>
        <v>94.177810133997184</v>
      </c>
      <c r="X28" s="242">
        <f t="shared" si="6"/>
        <v>131.44938226826423</v>
      </c>
      <c r="Y28" s="242">
        <f t="shared" si="6"/>
        <v>54.222513535857161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576.63267411865854</v>
      </c>
      <c r="C31" s="210">
        <v>629.0380051590713</v>
      </c>
      <c r="D31" s="210">
        <v>651.83826311263965</v>
      </c>
      <c r="E31" s="210">
        <v>675.06844368013753</v>
      </c>
      <c r="F31" s="210">
        <v>645.07532244196045</v>
      </c>
      <c r="G31" s="210">
        <v>636.72863284608763</v>
      </c>
      <c r="H31" s="210">
        <v>614.28727429062758</v>
      </c>
      <c r="I31" s="210">
        <v>625.56147893379193</v>
      </c>
      <c r="J31" s="210">
        <v>646.85907136715377</v>
      </c>
      <c r="K31" s="210">
        <v>456.19484092863291</v>
      </c>
      <c r="L31" s="210">
        <v>444.00085984522792</v>
      </c>
      <c r="M31" s="210">
        <v>436.934135855546</v>
      </c>
      <c r="N31" s="210">
        <v>380.53043852106617</v>
      </c>
      <c r="O31" s="210">
        <v>399.86517626827163</v>
      </c>
      <c r="P31" s="210">
        <v>450.91986242476361</v>
      </c>
      <c r="Q31" s="210">
        <v>488.37420464316409</v>
      </c>
      <c r="R31" s="210">
        <v>538.37687016337065</v>
      </c>
      <c r="S31" s="210">
        <v>545.31820482719274</v>
      </c>
      <c r="T31" s="210">
        <v>577.04594576182751</v>
      </c>
      <c r="U31" s="210">
        <v>609.9121347904819</v>
      </c>
      <c r="V31" s="210">
        <v>553.95285752248299</v>
      </c>
      <c r="W31" s="210">
        <v>590.48200627922245</v>
      </c>
      <c r="X31" s="210">
        <v>518.94352323147405</v>
      </c>
      <c r="Y31" s="210">
        <v>348.80116938456058</v>
      </c>
      <c r="DA31" s="109" t="s">
        <v>1419</v>
      </c>
    </row>
    <row r="32" spans="1:105" ht="12" customHeight="1" x14ac:dyDescent="0.25">
      <c r="A32" s="24" t="s">
        <v>28</v>
      </c>
      <c r="B32" s="213">
        <v>69.462510748065341</v>
      </c>
      <c r="C32" s="213">
        <v>87.218486672398967</v>
      </c>
      <c r="D32" s="213">
        <v>82.033190025795363</v>
      </c>
      <c r="E32" s="213">
        <v>55.323043852106622</v>
      </c>
      <c r="F32" s="213">
        <v>90.269819432502146</v>
      </c>
      <c r="G32" s="213">
        <v>117.3223559759243</v>
      </c>
      <c r="H32" s="213">
        <v>124.11822871883059</v>
      </c>
      <c r="I32" s="213">
        <v>115.742562338779</v>
      </c>
      <c r="J32" s="213">
        <v>114.9708512467756</v>
      </c>
      <c r="K32" s="213">
        <v>50.567497850386928</v>
      </c>
      <c r="L32" s="213">
        <v>40.007394668959577</v>
      </c>
      <c r="M32" s="213">
        <v>40.273258813413577</v>
      </c>
      <c r="N32" s="213">
        <v>33.618744625967317</v>
      </c>
      <c r="O32" s="213">
        <v>18.753138435081681</v>
      </c>
      <c r="P32" s="213">
        <v>27.969045571797079</v>
      </c>
      <c r="Q32" s="213">
        <v>34.316165090283739</v>
      </c>
      <c r="R32" s="213">
        <v>29.00928632846087</v>
      </c>
      <c r="S32" s="213">
        <v>39.33052450558899</v>
      </c>
      <c r="T32" s="213">
        <v>32.817454858125529</v>
      </c>
      <c r="U32" s="213">
        <v>25.919948409286331</v>
      </c>
      <c r="V32" s="213">
        <v>25.387618228718829</v>
      </c>
      <c r="W32" s="213">
        <v>21.718056749785031</v>
      </c>
      <c r="X32" s="213">
        <v>20.7152192605331</v>
      </c>
      <c r="Y32" s="213">
        <v>13.65417024935511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95.268443680137565</v>
      </c>
      <c r="C33" s="204">
        <f t="shared" si="7"/>
        <v>70.177730008598445</v>
      </c>
      <c r="D33" s="204">
        <f t="shared" si="7"/>
        <v>96.529578675838351</v>
      </c>
      <c r="E33" s="204">
        <f t="shared" si="7"/>
        <v>172.42527944969902</v>
      </c>
      <c r="F33" s="204">
        <f t="shared" si="7"/>
        <v>161.04892519346518</v>
      </c>
      <c r="G33" s="204">
        <f t="shared" si="7"/>
        <v>128.91951848667236</v>
      </c>
      <c r="H33" s="204">
        <f t="shared" si="7"/>
        <v>104.93456577815992</v>
      </c>
      <c r="I33" s="204">
        <f t="shared" si="7"/>
        <v>130.37403267411867</v>
      </c>
      <c r="J33" s="204">
        <f t="shared" si="7"/>
        <v>128.79999999999998</v>
      </c>
      <c r="K33" s="204">
        <f t="shared" si="7"/>
        <v>104.2085124677558</v>
      </c>
      <c r="L33" s="204">
        <f t="shared" si="7"/>
        <v>98.022355975924327</v>
      </c>
      <c r="M33" s="204">
        <f t="shared" si="7"/>
        <v>83.787102321582111</v>
      </c>
      <c r="N33" s="204">
        <f t="shared" si="7"/>
        <v>83.596044711951848</v>
      </c>
      <c r="O33" s="204">
        <f t="shared" si="7"/>
        <v>87.489251934651762</v>
      </c>
      <c r="P33" s="204">
        <f t="shared" si="7"/>
        <v>71.534393809114363</v>
      </c>
      <c r="Q33" s="204">
        <f t="shared" si="7"/>
        <v>86.844368013757531</v>
      </c>
      <c r="R33" s="204">
        <f t="shared" si="7"/>
        <v>103.35580395528804</v>
      </c>
      <c r="S33" s="204">
        <f t="shared" si="7"/>
        <v>95.658039552880481</v>
      </c>
      <c r="T33" s="204">
        <f t="shared" si="7"/>
        <v>104.22579535683576</v>
      </c>
      <c r="U33" s="204">
        <f t="shared" si="7"/>
        <v>110.09277730008597</v>
      </c>
      <c r="V33" s="204">
        <f t="shared" si="7"/>
        <v>85.334737747205509</v>
      </c>
      <c r="W33" s="204">
        <f t="shared" si="7"/>
        <v>61.480997420464305</v>
      </c>
      <c r="X33" s="204">
        <f t="shared" si="7"/>
        <v>52.525451418744623</v>
      </c>
      <c r="Y33" s="204">
        <f t="shared" si="7"/>
        <v>38.267669819432498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10.167669819432501</v>
      </c>
      <c r="C35" s="204">
        <v>2.259501289767841</v>
      </c>
      <c r="D35" s="204">
        <v>10.167669819432501</v>
      </c>
      <c r="E35" s="204">
        <v>11.297420464316421</v>
      </c>
      <c r="F35" s="204">
        <v>8.9805674978503873</v>
      </c>
      <c r="G35" s="204">
        <v>7.8580395528804807</v>
      </c>
      <c r="H35" s="204">
        <v>7.8580395528804807</v>
      </c>
      <c r="I35" s="204">
        <v>6.7354256233877896</v>
      </c>
      <c r="J35" s="204">
        <v>5.6128976784178848</v>
      </c>
      <c r="K35" s="204">
        <v>5.6128976784178848</v>
      </c>
      <c r="L35" s="204">
        <v>6.7354256233877896</v>
      </c>
      <c r="M35" s="204">
        <v>5.6128976784178848</v>
      </c>
      <c r="N35" s="204">
        <v>4.4902837489251937</v>
      </c>
      <c r="O35" s="204">
        <v>6.7354256233877896</v>
      </c>
      <c r="P35" s="204">
        <v>5.6128976784178848</v>
      </c>
      <c r="Q35" s="204">
        <v>6.7354256233877896</v>
      </c>
      <c r="R35" s="204">
        <v>5.5125537403267408</v>
      </c>
      <c r="S35" s="204">
        <v>5.5101461736887352</v>
      </c>
      <c r="T35" s="204">
        <v>5.5101461736887352</v>
      </c>
      <c r="U35" s="204">
        <v>5.5101461736887352</v>
      </c>
      <c r="V35" s="204">
        <v>6.612209802235598</v>
      </c>
      <c r="W35" s="204">
        <v>5.5101461736887352</v>
      </c>
      <c r="X35" s="204">
        <v>6.612209802235598</v>
      </c>
      <c r="Y35" s="204">
        <v>6.6027515047291487</v>
      </c>
      <c r="DA35" s="71" t="s">
        <v>1422</v>
      </c>
    </row>
    <row r="36" spans="1:105" ht="12" customHeight="1" x14ac:dyDescent="0.25">
      <c r="A36" s="18" t="s">
        <v>71</v>
      </c>
      <c r="B36" s="204">
        <v>3.0810834049871021</v>
      </c>
      <c r="C36" s="204">
        <v>6.1622527944969896</v>
      </c>
      <c r="D36" s="204">
        <v>5.135167669819432</v>
      </c>
      <c r="E36" s="204">
        <v>4.1081685296646597</v>
      </c>
      <c r="F36" s="204">
        <v>5.135167669819432</v>
      </c>
      <c r="G36" s="204">
        <v>5.135167669819432</v>
      </c>
      <c r="H36" s="204">
        <v>5.135167669819432</v>
      </c>
      <c r="I36" s="204">
        <v>3.0094582975064492</v>
      </c>
      <c r="J36" s="204">
        <v>5.0157351676698188</v>
      </c>
      <c r="K36" s="204">
        <v>4.0126397248495271</v>
      </c>
      <c r="L36" s="204">
        <v>3.0094582975064492</v>
      </c>
      <c r="M36" s="204">
        <v>8.0251934651762671</v>
      </c>
      <c r="N36" s="204">
        <v>5.0157351676698188</v>
      </c>
      <c r="O36" s="204">
        <v>9.0283748925193468</v>
      </c>
      <c r="P36" s="204">
        <v>6.0189165950128984</v>
      </c>
      <c r="Q36" s="204">
        <v>6.0189165950128984</v>
      </c>
      <c r="R36" s="204">
        <v>7.1725709372312982</v>
      </c>
      <c r="S36" s="204">
        <v>7.1725709372312982</v>
      </c>
      <c r="T36" s="204">
        <v>8.1971625107480648</v>
      </c>
      <c r="U36" s="204">
        <v>8.1971625107480648</v>
      </c>
      <c r="V36" s="204">
        <v>8.1971625107480648</v>
      </c>
      <c r="W36" s="204">
        <v>8.1971625107480648</v>
      </c>
      <c r="X36" s="204">
        <v>8.1971625107480648</v>
      </c>
      <c r="Y36" s="204">
        <v>8.1971625107480648</v>
      </c>
      <c r="DA36" s="71" t="s">
        <v>1423</v>
      </c>
    </row>
    <row r="37" spans="1:105" ht="12" customHeight="1" x14ac:dyDescent="0.25">
      <c r="A37" s="18" t="s">
        <v>32</v>
      </c>
      <c r="B37" s="204">
        <v>82.019690455717964</v>
      </c>
      <c r="C37" s="204">
        <v>61.755975924333612</v>
      </c>
      <c r="D37" s="204">
        <v>50.176784178847811</v>
      </c>
      <c r="E37" s="204">
        <v>100.3534823731728</v>
      </c>
      <c r="F37" s="204">
        <v>83.949527085124672</v>
      </c>
      <c r="G37" s="204">
        <v>6.7546001719690452</v>
      </c>
      <c r="H37" s="204">
        <v>0.96491831470335332</v>
      </c>
      <c r="I37" s="204">
        <v>0.96018916595012893</v>
      </c>
      <c r="J37" s="204">
        <v>4.8007738607050729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0.96018916595012893</v>
      </c>
      <c r="W37" s="204">
        <v>0</v>
      </c>
      <c r="X37" s="204">
        <v>0</v>
      </c>
      <c r="Y37" s="204">
        <v>0</v>
      </c>
      <c r="DA37" s="71" t="s">
        <v>1424</v>
      </c>
    </row>
    <row r="38" spans="1:105" ht="12" customHeight="1" x14ac:dyDescent="0.25">
      <c r="A38" s="18" t="s">
        <v>33</v>
      </c>
      <c r="B38" s="204">
        <v>0</v>
      </c>
      <c r="C38" s="204">
        <v>0</v>
      </c>
      <c r="D38" s="204">
        <v>31.049957007738609</v>
      </c>
      <c r="E38" s="204">
        <v>56.66620808254514</v>
      </c>
      <c r="F38" s="204">
        <v>62.983662940670683</v>
      </c>
      <c r="G38" s="204">
        <v>109.17171109200341</v>
      </c>
      <c r="H38" s="204">
        <v>90.976440240756659</v>
      </c>
      <c r="I38" s="204">
        <v>119.6689595872743</v>
      </c>
      <c r="J38" s="204">
        <v>113.37059329320719</v>
      </c>
      <c r="K38" s="204">
        <v>94.58297506448838</v>
      </c>
      <c r="L38" s="204">
        <v>88.277472055030088</v>
      </c>
      <c r="M38" s="204">
        <v>70.149011177987958</v>
      </c>
      <c r="N38" s="204">
        <v>74.090025795356837</v>
      </c>
      <c r="O38" s="204">
        <v>71.725451418744626</v>
      </c>
      <c r="P38" s="204">
        <v>59.902579535683579</v>
      </c>
      <c r="Q38" s="204">
        <v>74.090025795356837</v>
      </c>
      <c r="R38" s="204">
        <v>90.670679277730002</v>
      </c>
      <c r="S38" s="204">
        <v>82.975322441960444</v>
      </c>
      <c r="T38" s="204">
        <v>90.518486672398964</v>
      </c>
      <c r="U38" s="204">
        <v>96.385468615649174</v>
      </c>
      <c r="V38" s="204">
        <v>69.565176268271713</v>
      </c>
      <c r="W38" s="204">
        <v>47.773688736027509</v>
      </c>
      <c r="X38" s="204">
        <v>37.716079105760961</v>
      </c>
      <c r="Y38" s="204">
        <v>23.467755803955288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326.97764402407557</v>
      </c>
      <c r="C39" s="204">
        <f t="shared" si="8"/>
        <v>375.30094582975062</v>
      </c>
      <c r="D39" s="204">
        <f t="shared" si="8"/>
        <v>362.23129836629403</v>
      </c>
      <c r="E39" s="204">
        <f t="shared" si="8"/>
        <v>328.7188306104901</v>
      </c>
      <c r="F39" s="204">
        <f t="shared" si="8"/>
        <v>274.03267411865858</v>
      </c>
      <c r="G39" s="204">
        <f t="shared" si="8"/>
        <v>260.29664660361141</v>
      </c>
      <c r="H39" s="204">
        <f t="shared" si="8"/>
        <v>245.2278589853826</v>
      </c>
      <c r="I39" s="204">
        <f t="shared" si="8"/>
        <v>244.75494411006019</v>
      </c>
      <c r="J39" s="204">
        <f t="shared" si="8"/>
        <v>249.07566638005159</v>
      </c>
      <c r="K39" s="204">
        <f t="shared" si="8"/>
        <v>159.41530524505589</v>
      </c>
      <c r="L39" s="204">
        <f t="shared" si="8"/>
        <v>152.36457437661221</v>
      </c>
      <c r="M39" s="204">
        <f t="shared" si="8"/>
        <v>153.3104041272571</v>
      </c>
      <c r="N39" s="204">
        <f t="shared" si="8"/>
        <v>122.2914875322442</v>
      </c>
      <c r="O39" s="204">
        <f t="shared" si="8"/>
        <v>165.39122957867579</v>
      </c>
      <c r="P39" s="204">
        <f t="shared" si="8"/>
        <v>191.2510748065348</v>
      </c>
      <c r="Q39" s="204">
        <f t="shared" si="8"/>
        <v>180.6319862424763</v>
      </c>
      <c r="R39" s="204">
        <f t="shared" si="8"/>
        <v>201.5262252794497</v>
      </c>
      <c r="S39" s="204">
        <f t="shared" si="8"/>
        <v>194.06770794052881</v>
      </c>
      <c r="T39" s="204">
        <f t="shared" si="8"/>
        <v>201.8849333804649</v>
      </c>
      <c r="U39" s="204">
        <f t="shared" si="8"/>
        <v>208.08435945117409</v>
      </c>
      <c r="V39" s="204">
        <f t="shared" si="8"/>
        <v>190.36622912607939</v>
      </c>
      <c r="W39" s="204">
        <f t="shared" si="8"/>
        <v>200.86374528307419</v>
      </c>
      <c r="X39" s="204">
        <f t="shared" si="8"/>
        <v>181.10455510023681</v>
      </c>
      <c r="Y39" s="204">
        <f t="shared" si="8"/>
        <v>112.8633270114448</v>
      </c>
      <c r="DA39" s="71"/>
    </row>
    <row r="40" spans="1:105" ht="12" customHeight="1" x14ac:dyDescent="0.25">
      <c r="A40" s="18" t="s">
        <v>73</v>
      </c>
      <c r="B40" s="204">
        <v>326.97764402407557</v>
      </c>
      <c r="C40" s="204">
        <v>375.30094582975062</v>
      </c>
      <c r="D40" s="204">
        <v>362.23129836629403</v>
      </c>
      <c r="E40" s="204">
        <v>328.7188306104901</v>
      </c>
      <c r="F40" s="204">
        <v>274.03267411865858</v>
      </c>
      <c r="G40" s="204">
        <v>260.29664660361141</v>
      </c>
      <c r="H40" s="204">
        <v>245.2278589853826</v>
      </c>
      <c r="I40" s="204">
        <v>244.75494411006019</v>
      </c>
      <c r="J40" s="204">
        <v>249.07566638005159</v>
      </c>
      <c r="K40" s="204">
        <v>159.41530524505589</v>
      </c>
      <c r="L40" s="204">
        <v>152.36457437661221</v>
      </c>
      <c r="M40" s="204">
        <v>153.3104041272571</v>
      </c>
      <c r="N40" s="204">
        <v>122.2914875322442</v>
      </c>
      <c r="O40" s="204">
        <v>165.39122957867579</v>
      </c>
      <c r="P40" s="204">
        <v>191.2510748065348</v>
      </c>
      <c r="Q40" s="204">
        <v>180.6319862424763</v>
      </c>
      <c r="R40" s="204">
        <v>201.5262252794497</v>
      </c>
      <c r="S40" s="204">
        <v>194.06770794052881</v>
      </c>
      <c r="T40" s="204">
        <v>201.8849333804649</v>
      </c>
      <c r="U40" s="204">
        <v>208.08435945117409</v>
      </c>
      <c r="V40" s="204">
        <v>190.36622912607939</v>
      </c>
      <c r="W40" s="204">
        <v>200.86374528307419</v>
      </c>
      <c r="X40" s="204">
        <v>181.10455510023681</v>
      </c>
      <c r="Y40" s="204">
        <v>112.8633270114448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0</v>
      </c>
      <c r="C42" s="204">
        <f t="shared" si="9"/>
        <v>0</v>
      </c>
      <c r="D42" s="204">
        <f t="shared" si="9"/>
        <v>20.516852966466029</v>
      </c>
      <c r="E42" s="204">
        <f t="shared" si="9"/>
        <v>20.540756663800519</v>
      </c>
      <c r="F42" s="204">
        <f t="shared" si="9"/>
        <v>28.016595012897675</v>
      </c>
      <c r="G42" s="204">
        <f t="shared" si="9"/>
        <v>45.858383490971619</v>
      </c>
      <c r="H42" s="204">
        <f t="shared" si="9"/>
        <v>52.307222699914014</v>
      </c>
      <c r="I42" s="204">
        <f t="shared" si="9"/>
        <v>46.336027515047292</v>
      </c>
      <c r="J42" s="204">
        <f t="shared" si="9"/>
        <v>50.372570937231288</v>
      </c>
      <c r="K42" s="204">
        <f t="shared" si="9"/>
        <v>58.111263972484956</v>
      </c>
      <c r="L42" s="204">
        <f t="shared" si="9"/>
        <v>69.336887360275142</v>
      </c>
      <c r="M42" s="204">
        <f t="shared" si="9"/>
        <v>74.806534823731724</v>
      </c>
      <c r="N42" s="204">
        <f t="shared" si="9"/>
        <v>37.068873602751502</v>
      </c>
      <c r="O42" s="204">
        <f t="shared" si="9"/>
        <v>35.874634565778159</v>
      </c>
      <c r="P42" s="204">
        <f t="shared" si="9"/>
        <v>53.573172828890797</v>
      </c>
      <c r="Q42" s="204">
        <f t="shared" si="9"/>
        <v>68.166638005159072</v>
      </c>
      <c r="R42" s="204">
        <f t="shared" si="9"/>
        <v>76.932330180567504</v>
      </c>
      <c r="S42" s="204">
        <f t="shared" si="9"/>
        <v>91.498390265855733</v>
      </c>
      <c r="T42" s="204">
        <f t="shared" si="9"/>
        <v>113.45929269090693</v>
      </c>
      <c r="U42" s="204">
        <f t="shared" si="9"/>
        <v>136.00705306931653</v>
      </c>
      <c r="V42" s="204">
        <f t="shared" si="9"/>
        <v>125.63108239468399</v>
      </c>
      <c r="W42" s="204">
        <f t="shared" si="9"/>
        <v>169.78498498583016</v>
      </c>
      <c r="X42" s="204">
        <f t="shared" si="9"/>
        <v>141.55444534533871</v>
      </c>
      <c r="Y42" s="204">
        <f t="shared" si="9"/>
        <v>100.29570995695077</v>
      </c>
      <c r="DA42" s="71"/>
    </row>
    <row r="43" spans="1:105" ht="12" customHeight="1" x14ac:dyDescent="0.25">
      <c r="A43" s="18" t="s">
        <v>38</v>
      </c>
      <c r="B43" s="204">
        <v>0</v>
      </c>
      <c r="C43" s="204">
        <v>0</v>
      </c>
      <c r="D43" s="204">
        <v>20.516852966466029</v>
      </c>
      <c r="E43" s="204">
        <v>20.277987962166812</v>
      </c>
      <c r="F43" s="204">
        <v>27.801633705932929</v>
      </c>
      <c r="G43" s="204">
        <v>45.571797076526217</v>
      </c>
      <c r="H43" s="204">
        <v>52.092261392949268</v>
      </c>
      <c r="I43" s="204">
        <v>46.049441100601889</v>
      </c>
      <c r="J43" s="204">
        <v>50.06208082545141</v>
      </c>
      <c r="K43" s="204">
        <v>57.752966466036114</v>
      </c>
      <c r="L43" s="204">
        <v>68.954772141014615</v>
      </c>
      <c r="M43" s="204">
        <v>74.400515907136707</v>
      </c>
      <c r="N43" s="204">
        <v>36.925537403267413</v>
      </c>
      <c r="O43" s="204">
        <v>35.874634565778159</v>
      </c>
      <c r="P43" s="204">
        <v>53.573172828890797</v>
      </c>
      <c r="Q43" s="204">
        <v>68.166638005159072</v>
      </c>
      <c r="R43" s="204">
        <v>76.932330180567504</v>
      </c>
      <c r="S43" s="204">
        <v>91.215219260533104</v>
      </c>
      <c r="T43" s="204">
        <v>113.0457437661221</v>
      </c>
      <c r="U43" s="204">
        <v>135.47343078245919</v>
      </c>
      <c r="V43" s="204">
        <v>125.2030954428203</v>
      </c>
      <c r="W43" s="204">
        <v>169.29398108340499</v>
      </c>
      <c r="X43" s="204">
        <v>139.98753224419599</v>
      </c>
      <c r="Y43" s="204">
        <v>98.404557179707638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0.10684064072658719</v>
      </c>
      <c r="T44" s="204">
        <v>0.1142067743071883</v>
      </c>
      <c r="U44" s="204">
        <v>0.12716247487917751</v>
      </c>
      <c r="V44" s="204">
        <v>0.1109849753823417</v>
      </c>
      <c r="W44" s="204">
        <v>0.1035805982671494</v>
      </c>
      <c r="X44" s="204">
        <v>0.1078266710442505</v>
      </c>
      <c r="Y44" s="204">
        <v>0.14183205992229239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0.26276870163370591</v>
      </c>
      <c r="F47" s="204">
        <v>0.2149613069647463</v>
      </c>
      <c r="G47" s="204">
        <v>0.28658641444539978</v>
      </c>
      <c r="H47" s="204">
        <v>0.2149613069647463</v>
      </c>
      <c r="I47" s="204">
        <v>0.28658641444539978</v>
      </c>
      <c r="J47" s="204">
        <v>0.31049011177987962</v>
      </c>
      <c r="K47" s="204">
        <v>0.35829750644883918</v>
      </c>
      <c r="L47" s="204">
        <v>0.3821152192605331</v>
      </c>
      <c r="M47" s="204">
        <v>0.40601891659501288</v>
      </c>
      <c r="N47" s="204">
        <v>0.14333619948409279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0.19105760963026661</v>
      </c>
      <c r="U47" s="204">
        <v>0.26276870163370591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0.17633036459603371</v>
      </c>
      <c r="T48" s="204">
        <v>0.1082845408473732</v>
      </c>
      <c r="U48" s="204">
        <v>0.14369111034442969</v>
      </c>
      <c r="V48" s="204">
        <v>0.31700197648135181</v>
      </c>
      <c r="W48" s="204">
        <v>0.38742330415803983</v>
      </c>
      <c r="X48" s="204">
        <v>1.4590864300984721</v>
      </c>
      <c r="Y48" s="204">
        <v>1.7493207173208349</v>
      </c>
      <c r="DA48" s="71" t="s">
        <v>1433</v>
      </c>
    </row>
    <row r="49" spans="1:105" ht="12" customHeight="1" x14ac:dyDescent="0.25">
      <c r="A49" s="14" t="s">
        <v>39</v>
      </c>
      <c r="B49" s="204">
        <v>10.031556319862419</v>
      </c>
      <c r="C49" s="204">
        <v>12.849871023215821</v>
      </c>
      <c r="D49" s="204">
        <v>6.5204643164230429</v>
      </c>
      <c r="E49" s="204">
        <v>14.99948409286328</v>
      </c>
      <c r="F49" s="204">
        <v>8.2163370593293195</v>
      </c>
      <c r="G49" s="204">
        <v>5.8278589853826306</v>
      </c>
      <c r="H49" s="204">
        <v>7.0459157351676698</v>
      </c>
      <c r="I49" s="204">
        <v>7.786414445399827</v>
      </c>
      <c r="J49" s="204">
        <v>7.1653482373172821</v>
      </c>
      <c r="K49" s="204">
        <v>4.8724849527085121</v>
      </c>
      <c r="L49" s="204">
        <v>4.1320722269991386</v>
      </c>
      <c r="M49" s="204">
        <v>3.845399828030954</v>
      </c>
      <c r="N49" s="204">
        <v>2.1496130696474629</v>
      </c>
      <c r="O49" s="204">
        <v>2.6750644883920889</v>
      </c>
      <c r="P49" s="204">
        <v>3.1527944969905422</v>
      </c>
      <c r="Q49" s="204">
        <v>3.367755803955288</v>
      </c>
      <c r="R49" s="204">
        <v>2.9616509028374889</v>
      </c>
      <c r="S49" s="204">
        <v>3.8693035253654342</v>
      </c>
      <c r="T49" s="204">
        <v>2.8184006878761818</v>
      </c>
      <c r="U49" s="204">
        <v>2.7228718830610492</v>
      </c>
      <c r="V49" s="204">
        <v>2.5556319862424761</v>
      </c>
      <c r="W49" s="204">
        <v>2.842304385210662</v>
      </c>
      <c r="X49" s="204">
        <v>3.0094582975064492</v>
      </c>
      <c r="Y49" s="204">
        <v>2.7228718830610492</v>
      </c>
      <c r="DA49" s="71" t="s">
        <v>1434</v>
      </c>
    </row>
    <row r="50" spans="1:105" ht="12" customHeight="1" x14ac:dyDescent="0.25">
      <c r="A50" s="21" t="s">
        <v>40</v>
      </c>
      <c r="B50" s="207">
        <v>74.892519346517616</v>
      </c>
      <c r="C50" s="207">
        <v>83.490971625107477</v>
      </c>
      <c r="D50" s="207">
        <v>84.006878761822861</v>
      </c>
      <c r="E50" s="207">
        <v>83.061049011177985</v>
      </c>
      <c r="F50" s="207">
        <v>83.490971625107477</v>
      </c>
      <c r="G50" s="207">
        <v>78.503869303525363</v>
      </c>
      <c r="H50" s="207">
        <v>80.653482373172821</v>
      </c>
      <c r="I50" s="207">
        <v>80.567497850386928</v>
      </c>
      <c r="J50" s="207">
        <v>96.47463456577816</v>
      </c>
      <c r="K50" s="207">
        <v>79.019776440240747</v>
      </c>
      <c r="L50" s="207">
        <v>80.137575236457437</v>
      </c>
      <c r="M50" s="207">
        <v>80.911435941530513</v>
      </c>
      <c r="N50" s="207">
        <v>101.8056749785039</v>
      </c>
      <c r="O50" s="207">
        <v>89.681857265692173</v>
      </c>
      <c r="P50" s="207">
        <v>103.4393809114359</v>
      </c>
      <c r="Q50" s="207">
        <v>115.04729148753221</v>
      </c>
      <c r="R50" s="207">
        <v>124.591573516767</v>
      </c>
      <c r="S50" s="207">
        <v>120.8942390369733</v>
      </c>
      <c r="T50" s="207">
        <v>121.84006878761819</v>
      </c>
      <c r="U50" s="207">
        <v>127.085124677558</v>
      </c>
      <c r="V50" s="207">
        <v>124.67755803955291</v>
      </c>
      <c r="W50" s="207">
        <v>133.79191745485809</v>
      </c>
      <c r="X50" s="207">
        <v>120.03439380911431</v>
      </c>
      <c r="Y50" s="207">
        <v>80.99742046431642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576.63267411865854</v>
      </c>
      <c r="C51" s="284">
        <f t="shared" si="10"/>
        <v>629.03800515907142</v>
      </c>
      <c r="D51" s="284">
        <f t="shared" si="10"/>
        <v>651.83826311263954</v>
      </c>
      <c r="E51" s="284">
        <f t="shared" si="10"/>
        <v>675.06844368013753</v>
      </c>
      <c r="F51" s="284">
        <f t="shared" si="10"/>
        <v>645.07532244196057</v>
      </c>
      <c r="G51" s="284">
        <f t="shared" si="10"/>
        <v>636.72863284608763</v>
      </c>
      <c r="H51" s="284">
        <f t="shared" si="10"/>
        <v>614.28727429062758</v>
      </c>
      <c r="I51" s="284">
        <f t="shared" si="10"/>
        <v>625.56147893379205</v>
      </c>
      <c r="J51" s="284">
        <f t="shared" si="10"/>
        <v>646.85907136715377</v>
      </c>
      <c r="K51" s="284">
        <f t="shared" si="10"/>
        <v>456.1948409286328</v>
      </c>
      <c r="L51" s="284">
        <f t="shared" si="10"/>
        <v>444.00085984522781</v>
      </c>
      <c r="M51" s="284">
        <f t="shared" si="10"/>
        <v>436.934135855546</v>
      </c>
      <c r="N51" s="284">
        <f t="shared" si="10"/>
        <v>380.53043852106623</v>
      </c>
      <c r="O51" s="284">
        <f t="shared" si="10"/>
        <v>399.86517626827163</v>
      </c>
      <c r="P51" s="284">
        <f t="shared" si="10"/>
        <v>450.91986242476361</v>
      </c>
      <c r="Q51" s="284">
        <f t="shared" si="10"/>
        <v>488.37420464316421</v>
      </c>
      <c r="R51" s="284">
        <f t="shared" si="10"/>
        <v>538.37687016337054</v>
      </c>
      <c r="S51" s="284">
        <f t="shared" si="10"/>
        <v>545.31820482719274</v>
      </c>
      <c r="T51" s="284">
        <f t="shared" si="10"/>
        <v>577.04594576182751</v>
      </c>
      <c r="U51" s="284">
        <f t="shared" si="10"/>
        <v>609.91213479048179</v>
      </c>
      <c r="V51" s="284">
        <f t="shared" si="10"/>
        <v>553.95285752248299</v>
      </c>
      <c r="W51" s="284">
        <f t="shared" si="10"/>
        <v>590.48200627922256</v>
      </c>
      <c r="X51" s="284">
        <f t="shared" si="10"/>
        <v>518.94352323147416</v>
      </c>
      <c r="Y51" s="284">
        <f t="shared" si="10"/>
        <v>348.80116938456081</v>
      </c>
      <c r="DA51" s="118"/>
    </row>
    <row r="52" spans="1:105" ht="12" customHeight="1" x14ac:dyDescent="0.25">
      <c r="A52" s="51" t="s">
        <v>51</v>
      </c>
      <c r="B52" s="241">
        <f>NMM_fec!B5</f>
        <v>310.98100000000011</v>
      </c>
      <c r="C52" s="241">
        <f>NMM_fec!C5</f>
        <v>304.77251090499988</v>
      </c>
      <c r="D52" s="241">
        <f>NMM_fec!D5</f>
        <v>315.62417482787549</v>
      </c>
      <c r="E52" s="241">
        <f>NMM_fec!E5</f>
        <v>306.07918880951883</v>
      </c>
      <c r="F52" s="241">
        <f>NMM_fec!F5</f>
        <v>309.8330899502476</v>
      </c>
      <c r="G52" s="241">
        <f>NMM_fec!G5</f>
        <v>288.66658170089721</v>
      </c>
      <c r="H52" s="241">
        <f>NMM_fec!H5</f>
        <v>294.13887240012161</v>
      </c>
      <c r="I52" s="241">
        <f>NMM_fec!I5</f>
        <v>288.34898734389219</v>
      </c>
      <c r="J52" s="241">
        <f>NMM_fec!J5</f>
        <v>305.24216263508589</v>
      </c>
      <c r="K52" s="241">
        <f>NMM_fec!K5</f>
        <v>226.75487721860389</v>
      </c>
      <c r="L52" s="241">
        <f>NMM_fec!L5</f>
        <v>177.92026860786351</v>
      </c>
      <c r="M52" s="241">
        <f>NMM_fec!M5</f>
        <v>145.79602012609641</v>
      </c>
      <c r="N52" s="241">
        <f>NMM_fec!N5</f>
        <v>158.91443602602649</v>
      </c>
      <c r="O52" s="241">
        <f>NMM_fec!O5</f>
        <v>173.66541365844211</v>
      </c>
      <c r="P52" s="241">
        <f>NMM_fec!P5</f>
        <v>190.50251363723211</v>
      </c>
      <c r="Q52" s="241">
        <f>NMM_fec!Q5</f>
        <v>210.64474378177161</v>
      </c>
      <c r="R52" s="241">
        <f>NMM_fec!R5</f>
        <v>217.15593788369301</v>
      </c>
      <c r="S52" s="241">
        <f>NMM_fec!S5</f>
        <v>268.01303868370212</v>
      </c>
      <c r="T52" s="241">
        <f>NMM_fec!T5</f>
        <v>146.83197718081831</v>
      </c>
      <c r="U52" s="241">
        <f>NMM_fec!U5</f>
        <v>209.5991577617504</v>
      </c>
      <c r="V52" s="241">
        <f>NMM_fec!V5</f>
        <v>201.9248050346163</v>
      </c>
      <c r="W52" s="241">
        <f>NMM_fec!W5</f>
        <v>219.72753943886991</v>
      </c>
      <c r="X52" s="241">
        <f>NMM_fec!X5</f>
        <v>194.27923895100869</v>
      </c>
      <c r="Y52" s="241">
        <f>NMM_fec!Y5</f>
        <v>161.20936744447459</v>
      </c>
      <c r="DA52" s="83"/>
    </row>
    <row r="53" spans="1:105" ht="12" customHeight="1" x14ac:dyDescent="0.25">
      <c r="A53" s="99" t="s">
        <v>52</v>
      </c>
      <c r="B53" s="282">
        <f>NMM_fec!B48</f>
        <v>160.33778787144249</v>
      </c>
      <c r="C53" s="282">
        <f>NMM_fec!C48</f>
        <v>225.28036753058089</v>
      </c>
      <c r="D53" s="282">
        <f>NMM_fec!D48</f>
        <v>234.8555094207583</v>
      </c>
      <c r="E53" s="282">
        <f>NMM_fec!E48</f>
        <v>280.07644717108212</v>
      </c>
      <c r="F53" s="282">
        <f>NMM_fec!F48</f>
        <v>251.34156160072749</v>
      </c>
      <c r="G53" s="282">
        <f>NMM_fec!G48</f>
        <v>250.22299808715019</v>
      </c>
      <c r="H53" s="282">
        <f>NMM_fec!H48</f>
        <v>228.5067079478732</v>
      </c>
      <c r="I53" s="282">
        <f>NMM_fec!I48</f>
        <v>246.15605534285811</v>
      </c>
      <c r="J53" s="282">
        <f>NMM_fec!J48</f>
        <v>241.66233029531259</v>
      </c>
      <c r="K53" s="282">
        <f>NMM_fec!K48</f>
        <v>145.27318868318409</v>
      </c>
      <c r="L53" s="282">
        <f>NMM_fec!L48</f>
        <v>184.09575929176151</v>
      </c>
      <c r="M53" s="282">
        <f>NMM_fec!M48</f>
        <v>202.6950473230294</v>
      </c>
      <c r="N53" s="282">
        <f>NMM_fec!N48</f>
        <v>138.05603331071231</v>
      </c>
      <c r="O53" s="282">
        <f>NMM_fec!O48</f>
        <v>146.01246112923579</v>
      </c>
      <c r="P53" s="282">
        <f>NMM_fec!P48</f>
        <v>182.94277659981751</v>
      </c>
      <c r="Q53" s="282">
        <f>NMM_fec!Q48</f>
        <v>200.4265220264468</v>
      </c>
      <c r="R53" s="282">
        <f>NMM_fec!R48</f>
        <v>243.4414952471835</v>
      </c>
      <c r="S53" s="282">
        <f>NMM_fec!S48</f>
        <v>204.3007023163137</v>
      </c>
      <c r="T53" s="282">
        <f>NMM_fec!T48</f>
        <v>339.28328493806919</v>
      </c>
      <c r="U53" s="282">
        <f>NMM_fec!U48</f>
        <v>310.34228615374332</v>
      </c>
      <c r="V53" s="282">
        <f>NMM_fec!V48</f>
        <v>269.84281154783758</v>
      </c>
      <c r="W53" s="282">
        <f>NMM_fec!W48</f>
        <v>296.15717693863502</v>
      </c>
      <c r="X53" s="282">
        <f>NMM_fec!X48</f>
        <v>262.53314842081551</v>
      </c>
      <c r="Y53" s="282">
        <f>NMM_fec!Y48</f>
        <v>110.8118092327081</v>
      </c>
      <c r="DA53" s="94"/>
    </row>
    <row r="54" spans="1:105" ht="12" customHeight="1" x14ac:dyDescent="0.25">
      <c r="A54" s="52" t="s">
        <v>53</v>
      </c>
      <c r="B54" s="242">
        <f>NMM_fec!B99</f>
        <v>105.3138862472159</v>
      </c>
      <c r="C54" s="242">
        <f>NMM_fec!C99</f>
        <v>98.985126723490652</v>
      </c>
      <c r="D54" s="242">
        <f>NMM_fec!D99</f>
        <v>101.35857886400569</v>
      </c>
      <c r="E54" s="242">
        <f>NMM_fec!E99</f>
        <v>88.9128076995367</v>
      </c>
      <c r="F54" s="242">
        <f>NMM_fec!F99</f>
        <v>83.900670890985424</v>
      </c>
      <c r="G54" s="242">
        <f>NMM_fec!G99</f>
        <v>97.839053058040278</v>
      </c>
      <c r="H54" s="242">
        <f>NMM_fec!H99</f>
        <v>91.64169394263277</v>
      </c>
      <c r="I54" s="242">
        <f>NMM_fec!I99</f>
        <v>91.056436247041646</v>
      </c>
      <c r="J54" s="242">
        <f>NMM_fec!J99</f>
        <v>99.954578436755369</v>
      </c>
      <c r="K54" s="242">
        <f>NMM_fec!K99</f>
        <v>84.166775026844832</v>
      </c>
      <c r="L54" s="242">
        <f>NMM_fec!L99</f>
        <v>81.984831945602835</v>
      </c>
      <c r="M54" s="242">
        <f>NMM_fec!M99</f>
        <v>88.443068406420196</v>
      </c>
      <c r="N54" s="242">
        <f>NMM_fec!N99</f>
        <v>83.5599691843274</v>
      </c>
      <c r="O54" s="242">
        <f>NMM_fec!O99</f>
        <v>80.18730148059376</v>
      </c>
      <c r="P54" s="242">
        <f>NMM_fec!P99</f>
        <v>77.474572187713974</v>
      </c>
      <c r="Q54" s="242">
        <f>NMM_fec!Q99</f>
        <v>77.302938834945778</v>
      </c>
      <c r="R54" s="242">
        <f>NMM_fec!R99</f>
        <v>77.779437032494016</v>
      </c>
      <c r="S54" s="242">
        <f>NMM_fec!S99</f>
        <v>73.004463827176934</v>
      </c>
      <c r="T54" s="242">
        <f>NMM_fec!T99</f>
        <v>90.930683642940039</v>
      </c>
      <c r="U54" s="242">
        <f>NMM_fec!U99</f>
        <v>89.970690874988122</v>
      </c>
      <c r="V54" s="242">
        <f>NMM_fec!V99</f>
        <v>82.185240940029047</v>
      </c>
      <c r="W54" s="242">
        <f>NMM_fec!W99</f>
        <v>74.597289901717673</v>
      </c>
      <c r="X54" s="242">
        <f>NMM_fec!X99</f>
        <v>62.131135859649888</v>
      </c>
      <c r="Y54" s="242">
        <f>NMM_fec!Y99</f>
        <v>76.779992707378113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3348.7209851302086</v>
      </c>
      <c r="C56" s="203">
        <f t="shared" si="11"/>
        <v>3462.6947859246288</v>
      </c>
      <c r="D56" s="203">
        <f t="shared" si="11"/>
        <v>3571.0018090705175</v>
      </c>
      <c r="E56" s="203">
        <f t="shared" si="11"/>
        <v>3714.5954157359756</v>
      </c>
      <c r="F56" s="203">
        <f t="shared" si="11"/>
        <v>3698.9790208649219</v>
      </c>
      <c r="G56" s="203">
        <f t="shared" si="11"/>
        <v>3822.6319013580696</v>
      </c>
      <c r="H56" s="203">
        <f t="shared" si="11"/>
        <v>3757.9183157173743</v>
      </c>
      <c r="I56" s="203">
        <f t="shared" si="11"/>
        <v>3857.9081911112362</v>
      </c>
      <c r="J56" s="203">
        <f t="shared" si="11"/>
        <v>3780.4321131722772</v>
      </c>
      <c r="K56" s="203">
        <f t="shared" si="11"/>
        <v>2660.811617961805</v>
      </c>
      <c r="L56" s="203">
        <f t="shared" si="11"/>
        <v>2355.6739538904858</v>
      </c>
      <c r="M56" s="203">
        <f t="shared" si="11"/>
        <v>2152.1885189999771</v>
      </c>
      <c r="N56" s="203">
        <f t="shared" si="11"/>
        <v>2090.9855292823913</v>
      </c>
      <c r="O56" s="203">
        <f t="shared" si="11"/>
        <v>1952.2916741431009</v>
      </c>
      <c r="P56" s="203">
        <f t="shared" si="11"/>
        <v>2118.7148125647254</v>
      </c>
      <c r="Q56" s="203">
        <f t="shared" si="11"/>
        <v>2352.5746357270882</v>
      </c>
      <c r="R56" s="203">
        <f t="shared" si="11"/>
        <v>2485.7522231785624</v>
      </c>
      <c r="S56" s="203">
        <f t="shared" si="11"/>
        <v>2623.6821053154194</v>
      </c>
      <c r="T56" s="203">
        <f t="shared" si="11"/>
        <v>2865.4533421057013</v>
      </c>
      <c r="U56" s="203">
        <f t="shared" si="11"/>
        <v>2982.8390894290733</v>
      </c>
      <c r="V56" s="203">
        <f t="shared" si="11"/>
        <v>2662.019874257322</v>
      </c>
      <c r="W56" s="203">
        <f t="shared" si="11"/>
        <v>2721.1120173786285</v>
      </c>
      <c r="X56" s="203">
        <f t="shared" si="11"/>
        <v>2233.0972244842592</v>
      </c>
      <c r="Y56" s="203">
        <f t="shared" si="11"/>
        <v>1391.8072574714099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1352.8630451302083</v>
      </c>
      <c r="C57" s="213">
        <f>(NMM_emi!C5-NMM_emi!C46)+(NMM_emi!C48-NMM_emi!C97)+(NMM_emi!C99-NMM_emi!C128)</f>
        <v>1463.0413759246289</v>
      </c>
      <c r="D57" s="213">
        <f>(NMM_emi!D5-NMM_emi!D46)+(NMM_emi!D48-NMM_emi!D97)+(NMM_emi!D99-NMM_emi!D128)</f>
        <v>1514.6422390705175</v>
      </c>
      <c r="E57" s="213">
        <f>(NMM_emi!E5-NMM_emi!E46)+(NMM_emi!E48-NMM_emi!E97)+(NMM_emi!E99-NMM_emi!E128)</f>
        <v>1597.0448457359757</v>
      </c>
      <c r="F57" s="213">
        <f>(NMM_emi!F5-NMM_emi!F46)+(NMM_emi!F48-NMM_emi!F97)+(NMM_emi!F99-NMM_emi!F128)</f>
        <v>1642.4657708649218</v>
      </c>
      <c r="G57" s="213">
        <f>(NMM_emi!G5-NMM_emi!G46)+(NMM_emi!G48-NMM_emi!G97)+(NMM_emi!G99-NMM_emi!G128)</f>
        <v>1739.5440513580695</v>
      </c>
      <c r="H57" s="213">
        <f>(NMM_emi!H5-NMM_emi!H46)+(NMM_emi!H48-NMM_emi!H97)+(NMM_emi!H99-NMM_emi!H128)</f>
        <v>1587.8867857173741</v>
      </c>
      <c r="I57" s="213">
        <f>(NMM_emi!I5-NMM_emi!I46)+(NMM_emi!I48-NMM_emi!I97)+(NMM_emi!I99-NMM_emi!I128)</f>
        <v>1671.7795311112363</v>
      </c>
      <c r="J57" s="213">
        <f>(NMM_emi!J5-NMM_emi!J46)+(NMM_emi!J48-NMM_emi!J97)+(NMM_emi!J99-NMM_emi!J128)</f>
        <v>1676.7493731722768</v>
      </c>
      <c r="K57" s="213">
        <f>(NMM_emi!K5-NMM_emi!K46)+(NMM_emi!K48-NMM_emi!K97)+(NMM_emi!K99-NMM_emi!K128)</f>
        <v>1148.9877479618051</v>
      </c>
      <c r="L57" s="213">
        <f>(NMM_emi!L5-NMM_emi!L46)+(NMM_emi!L48-NMM_emi!L97)+(NMM_emi!L99-NMM_emi!L128)</f>
        <v>1096.5140438904857</v>
      </c>
      <c r="M57" s="213">
        <f>(NMM_emi!M5-NMM_emi!M46)+(NMM_emi!M48-NMM_emi!M97)+(NMM_emi!M99-NMM_emi!M128)</f>
        <v>1078.139108999977</v>
      </c>
      <c r="N57" s="213">
        <f>(NMM_emi!N5-NMM_emi!N46)+(NMM_emi!N48-NMM_emi!N97)+(NMM_emi!N99-NMM_emi!N128)</f>
        <v>942.63871928239155</v>
      </c>
      <c r="O57" s="213">
        <f>(NMM_emi!O5-NMM_emi!O46)+(NMM_emi!O48-NMM_emi!O97)+(NMM_emi!O99-NMM_emi!O128)</f>
        <v>984.00796414310071</v>
      </c>
      <c r="P57" s="213">
        <f>(NMM_emi!P5-NMM_emi!P46)+(NMM_emi!P48-NMM_emi!P97)+(NMM_emi!P99-NMM_emi!P128)</f>
        <v>1108.1417425647253</v>
      </c>
      <c r="Q57" s="213">
        <f>(NMM_emi!Q5-NMM_emi!Q46)+(NMM_emi!Q48-NMM_emi!Q97)+(NMM_emi!Q99-NMM_emi!Q128)</f>
        <v>1214.603175727088</v>
      </c>
      <c r="R57" s="213">
        <f>(NMM_emi!R5-NMM_emi!R46)+(NMM_emi!R48-NMM_emi!R97)+(NMM_emi!R99-NMM_emi!R128)</f>
        <v>1326.6125431785626</v>
      </c>
      <c r="S57" s="213">
        <f>(NMM_emi!S5-NMM_emi!S46)+(NMM_emi!S48-NMM_emi!S97)+(NMM_emi!S99-NMM_emi!S128)</f>
        <v>1367.0323853154196</v>
      </c>
      <c r="T57" s="213">
        <f>(NMM_emi!T5-NMM_emi!T46)+(NMM_emi!T48-NMM_emi!T97)+(NMM_emi!T99-NMM_emi!T128)</f>
        <v>1503.233892105701</v>
      </c>
      <c r="U57" s="213">
        <f>(NMM_emi!U5-NMM_emi!U46)+(NMM_emi!U48-NMM_emi!U97)+(NMM_emi!U99-NMM_emi!U128)</f>
        <v>1516.609559429073</v>
      </c>
      <c r="V57" s="213">
        <f>(NMM_emi!V5-NMM_emi!V46)+(NMM_emi!V48-NMM_emi!V97)+(NMM_emi!V99-NMM_emi!V128)</f>
        <v>1349.5720842573219</v>
      </c>
      <c r="W57" s="213">
        <f>(NMM_emi!W5-NMM_emi!W46)+(NMM_emi!W48-NMM_emi!W97)+(NMM_emi!W99-NMM_emi!W128)</f>
        <v>1385.1127473786285</v>
      </c>
      <c r="X57" s="213">
        <f>(NMM_emi!X5-NMM_emi!X46)+(NMM_emi!X48-NMM_emi!X97)+(NMM_emi!X99-NMM_emi!X128)</f>
        <v>1105.3577344842593</v>
      </c>
      <c r="Y57" s="213">
        <f>(NMM_emi!Y5-NMM_emi!Y46)+(NMM_emi!Y48-NMM_emi!Y97)+(NMM_emi!Y99-NMM_emi!Y128)</f>
        <v>644.31020747140997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1995.8579400000001</v>
      </c>
      <c r="C58" s="204">
        <f>NMM_emi!C46+NMM_emi!C97+NMM_emi!C128</f>
        <v>1999.6534099999999</v>
      </c>
      <c r="D58" s="204">
        <f>NMM_emi!D46+NMM_emi!D97+NMM_emi!D128</f>
        <v>2056.3595700000001</v>
      </c>
      <c r="E58" s="204">
        <f>NMM_emi!E46+NMM_emi!E97+NMM_emi!E128</f>
        <v>2117.5505699999999</v>
      </c>
      <c r="F58" s="204">
        <f>NMM_emi!F46+NMM_emi!F97+NMM_emi!F128</f>
        <v>2056.51325</v>
      </c>
      <c r="G58" s="204">
        <f>NMM_emi!G46+NMM_emi!G97+NMM_emi!G128</f>
        <v>2083.0878499999999</v>
      </c>
      <c r="H58" s="204">
        <f>NMM_emi!H46+NMM_emi!H97+NMM_emi!H128</f>
        <v>2170.0315300000002</v>
      </c>
      <c r="I58" s="204">
        <f>NMM_emi!I46+NMM_emi!I97+NMM_emi!I128</f>
        <v>2186.1286599999999</v>
      </c>
      <c r="J58" s="204">
        <f>NMM_emi!J46+NMM_emi!J97+NMM_emi!J128</f>
        <v>2103.6827400000002</v>
      </c>
      <c r="K58" s="204">
        <f>NMM_emi!K46+NMM_emi!K97+NMM_emi!K128</f>
        <v>1511.8238699999999</v>
      </c>
      <c r="L58" s="204">
        <f>NMM_emi!L46+NMM_emi!L97+NMM_emi!L128</f>
        <v>1259.1599100000003</v>
      </c>
      <c r="M58" s="204">
        <f>NMM_emi!M46+NMM_emi!M97+NMM_emi!M128</f>
        <v>1074.0494100000001</v>
      </c>
      <c r="N58" s="204">
        <f>NMM_emi!N46+NMM_emi!N97+NMM_emi!N128</f>
        <v>1148.34681</v>
      </c>
      <c r="O58" s="204">
        <f>NMM_emi!O46+NMM_emi!O97+NMM_emi!O128</f>
        <v>968.28371000000004</v>
      </c>
      <c r="P58" s="204">
        <f>NMM_emi!P46+NMM_emi!P97+NMM_emi!P128</f>
        <v>1010.5730700000001</v>
      </c>
      <c r="Q58" s="204">
        <f>NMM_emi!Q46+NMM_emi!Q97+NMM_emi!Q128</f>
        <v>1137.97146</v>
      </c>
      <c r="R58" s="204">
        <f>NMM_emi!R46+NMM_emi!R97+NMM_emi!R128</f>
        <v>1159.13968</v>
      </c>
      <c r="S58" s="204">
        <f>NMM_emi!S46+NMM_emi!S97+NMM_emi!S128</f>
        <v>1256.6497199999999</v>
      </c>
      <c r="T58" s="204">
        <f>NMM_emi!T46+NMM_emi!T97+NMM_emi!T128</f>
        <v>1362.2194500000003</v>
      </c>
      <c r="U58" s="204">
        <f>NMM_emi!U46+NMM_emi!U97+NMM_emi!U128</f>
        <v>1466.2295300000001</v>
      </c>
      <c r="V58" s="204">
        <f>NMM_emi!V46+NMM_emi!V97+NMM_emi!V128</f>
        <v>1312.4477899999999</v>
      </c>
      <c r="W58" s="204">
        <f>NMM_emi!W46+NMM_emi!W97+NMM_emi!W128</f>
        <v>1335.99927</v>
      </c>
      <c r="X58" s="204">
        <f>NMM_emi!X46+NMM_emi!X97+NMM_emi!X128</f>
        <v>1127.7394899999999</v>
      </c>
      <c r="Y58" s="204">
        <f>NMM_emi!Y46+NMM_emi!Y97+NMM_emi!Y128</f>
        <v>747.49704999999994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3348.7209851302086</v>
      </c>
      <c r="C59" s="210">
        <f t="shared" si="12"/>
        <v>3462.6947859246288</v>
      </c>
      <c r="D59" s="210">
        <f t="shared" si="12"/>
        <v>3571.0018090705171</v>
      </c>
      <c r="E59" s="210">
        <f t="shared" si="12"/>
        <v>3714.5954157359756</v>
      </c>
      <c r="F59" s="210">
        <f t="shared" si="12"/>
        <v>3698.9790208649219</v>
      </c>
      <c r="G59" s="210">
        <f t="shared" si="12"/>
        <v>3822.6319013580692</v>
      </c>
      <c r="H59" s="210">
        <f t="shared" si="12"/>
        <v>3757.9183157173743</v>
      </c>
      <c r="I59" s="210">
        <f t="shared" si="12"/>
        <v>3857.9081911112362</v>
      </c>
      <c r="J59" s="210">
        <f t="shared" si="12"/>
        <v>3780.4321131722772</v>
      </c>
      <c r="K59" s="210">
        <f t="shared" si="12"/>
        <v>2660.8116179618055</v>
      </c>
      <c r="L59" s="210">
        <f t="shared" si="12"/>
        <v>2355.6739538904858</v>
      </c>
      <c r="M59" s="210">
        <f t="shared" si="12"/>
        <v>2152.1885189999771</v>
      </c>
      <c r="N59" s="210">
        <f t="shared" si="12"/>
        <v>2090.9855292823918</v>
      </c>
      <c r="O59" s="210">
        <f t="shared" si="12"/>
        <v>1952.2916741431009</v>
      </c>
      <c r="P59" s="210">
        <f t="shared" si="12"/>
        <v>2118.7148125647254</v>
      </c>
      <c r="Q59" s="210">
        <f t="shared" si="12"/>
        <v>2352.5746357270878</v>
      </c>
      <c r="R59" s="210">
        <f t="shared" si="12"/>
        <v>2485.7522231785629</v>
      </c>
      <c r="S59" s="210">
        <f t="shared" si="12"/>
        <v>2623.6821053154194</v>
      </c>
      <c r="T59" s="210">
        <f t="shared" si="12"/>
        <v>2865.4533421057013</v>
      </c>
      <c r="U59" s="210">
        <f t="shared" si="12"/>
        <v>2982.8390894290733</v>
      </c>
      <c r="V59" s="210">
        <f t="shared" si="12"/>
        <v>2662.019874257322</v>
      </c>
      <c r="W59" s="210">
        <f t="shared" si="12"/>
        <v>2721.1120173786285</v>
      </c>
      <c r="X59" s="210">
        <f t="shared" si="12"/>
        <v>2233.0972244842592</v>
      </c>
      <c r="Y59" s="210">
        <f t="shared" si="12"/>
        <v>1391.8072574714101</v>
      </c>
      <c r="DA59" s="109"/>
    </row>
    <row r="60" spans="1:105" ht="12" customHeight="1" x14ac:dyDescent="0.25">
      <c r="A60" s="51" t="s">
        <v>51</v>
      </c>
      <c r="B60" s="241">
        <f>NMM_emi!B$5</f>
        <v>2471.5465589685919</v>
      </c>
      <c r="C60" s="241">
        <f>NMM_emi!C$5</f>
        <v>2471.8202669615735</v>
      </c>
      <c r="D60" s="241">
        <f>NMM_emi!D$5</f>
        <v>2467.5243598422167</v>
      </c>
      <c r="E60" s="241">
        <f>NMM_emi!E$5</f>
        <v>2447.2225705424617</v>
      </c>
      <c r="F60" s="241">
        <f>NMM_emi!F$5</f>
        <v>2416.5449872550248</v>
      </c>
      <c r="G60" s="241">
        <f>NMM_emi!G$5</f>
        <v>2352.6010519556971</v>
      </c>
      <c r="H60" s="241">
        <f>NMM_emi!H$5</f>
        <v>2394.8403356655676</v>
      </c>
      <c r="I60" s="241">
        <f>NMM_emi!I$5</f>
        <v>2436.7111603152798</v>
      </c>
      <c r="J60" s="241">
        <f>NMM_emi!J$5</f>
        <v>2425.1970710404503</v>
      </c>
      <c r="K60" s="241">
        <f>NMM_emi!K$5</f>
        <v>1807.0938897763572</v>
      </c>
      <c r="L60" s="241">
        <f>NMM_emi!L$5</f>
        <v>1433.3031901461497</v>
      </c>
      <c r="M60" s="241">
        <f>NMM_emi!M$5</f>
        <v>1147.2502841498035</v>
      </c>
      <c r="N60" s="241">
        <f>NMM_emi!N$5</f>
        <v>1299.7555945707629</v>
      </c>
      <c r="O60" s="241">
        <f>NMM_emi!O$5</f>
        <v>1154.438492689168</v>
      </c>
      <c r="P60" s="241">
        <f>NMM_emi!P$5</f>
        <v>1259.0793156540724</v>
      </c>
      <c r="Q60" s="241">
        <f>NMM_emi!Q$5</f>
        <v>1442.1463420235996</v>
      </c>
      <c r="R60" s="241">
        <f>NMM_emi!R$5</f>
        <v>1460.4162055526701</v>
      </c>
      <c r="S60" s="241">
        <f>NMM_emi!S$5</f>
        <v>1722.9259709032576</v>
      </c>
      <c r="T60" s="241">
        <f>NMM_emi!T$5</f>
        <v>1514.4313811405054</v>
      </c>
      <c r="U60" s="241">
        <f>NMM_emi!U$5</f>
        <v>1778.6792332537609</v>
      </c>
      <c r="V60" s="241">
        <f>NMM_emi!V$5</f>
        <v>1651.2833957961395</v>
      </c>
      <c r="W60" s="241">
        <f>NMM_emi!W$5</f>
        <v>1712.5649628248034</v>
      </c>
      <c r="X60" s="241">
        <f>NMM_emi!X$5</f>
        <v>1391.2730856356072</v>
      </c>
      <c r="Y60" s="241">
        <f>NMM_emi!Y$5</f>
        <v>938.14468783906284</v>
      </c>
      <c r="DA60" s="83"/>
    </row>
    <row r="61" spans="1:105" ht="12" customHeight="1" x14ac:dyDescent="0.25">
      <c r="A61" s="99" t="s">
        <v>52</v>
      </c>
      <c r="B61" s="282">
        <f>NMM_emi!B$48</f>
        <v>585.89539691557718</v>
      </c>
      <c r="C61" s="282">
        <f>NMM_emi!C$48</f>
        <v>712.90480790112417</v>
      </c>
      <c r="D61" s="282">
        <f>NMM_emi!D$48</f>
        <v>818.89432111640474</v>
      </c>
      <c r="E61" s="282">
        <f>NMM_emi!E$48</f>
        <v>1009.6906572755806</v>
      </c>
      <c r="F61" s="282">
        <f>NMM_emi!F$48</f>
        <v>1033.5162859829072</v>
      </c>
      <c r="G61" s="282">
        <f>NMM_emi!G$48</f>
        <v>1185.0195919675452</v>
      </c>
      <c r="H61" s="282">
        <f>NMM_emi!H$48</f>
        <v>1091.9513994347358</v>
      </c>
      <c r="I61" s="282">
        <f>NMM_emi!I$48</f>
        <v>1150.3180984273336</v>
      </c>
      <c r="J61" s="282">
        <f>NMM_emi!J$48</f>
        <v>1089.1384318804292</v>
      </c>
      <c r="K61" s="282">
        <f>NMM_emi!K$48</f>
        <v>646.00695557968697</v>
      </c>
      <c r="L61" s="282">
        <f>NMM_emi!L$48</f>
        <v>725.18734125265587</v>
      </c>
      <c r="M61" s="282">
        <f>NMM_emi!M$48</f>
        <v>794.05766161230565</v>
      </c>
      <c r="N61" s="282">
        <f>NMM_emi!N$48</f>
        <v>613.78615970694375</v>
      </c>
      <c r="O61" s="282">
        <f>NMM_emi!O$48</f>
        <v>622.62606143287439</v>
      </c>
      <c r="P61" s="282">
        <f>NMM_emi!P$48</f>
        <v>688.37678484797618</v>
      </c>
      <c r="Q61" s="282">
        <f>NMM_emi!Q$48</f>
        <v>743.43621768657522</v>
      </c>
      <c r="R61" s="282">
        <f>NMM_emi!R$48</f>
        <v>857.98768767637011</v>
      </c>
      <c r="S61" s="282">
        <f>NMM_emi!S$48</f>
        <v>740.41426946898821</v>
      </c>
      <c r="T61" s="282">
        <f>NMM_emi!T$48</f>
        <v>1158.3311439076215</v>
      </c>
      <c r="U61" s="282">
        <f>NMM_emi!U$48</f>
        <v>1012.5595180564292</v>
      </c>
      <c r="V61" s="282">
        <f>NMM_emi!V$48</f>
        <v>842.13098351321742</v>
      </c>
      <c r="W61" s="282">
        <f>NMM_emi!W$48</f>
        <v>858.32477971352682</v>
      </c>
      <c r="X61" s="282">
        <f>NMM_emi!X$48</f>
        <v>718.2527154160357</v>
      </c>
      <c r="Y61" s="282">
        <f>NMM_emi!Y$48</f>
        <v>323.31217772411537</v>
      </c>
      <c r="DA61" s="94"/>
    </row>
    <row r="62" spans="1:105" ht="12" customHeight="1" x14ac:dyDescent="0.25">
      <c r="A62" s="52" t="s">
        <v>53</v>
      </c>
      <c r="B62" s="242">
        <f>NMM_emi!B$99</f>
        <v>291.27902924603944</v>
      </c>
      <c r="C62" s="242">
        <f>NMM_emi!C$99</f>
        <v>277.96971106193121</v>
      </c>
      <c r="D62" s="242">
        <f>NMM_emi!D$99</f>
        <v>284.58312811189603</v>
      </c>
      <c r="E62" s="242">
        <f>NMM_emi!E$99</f>
        <v>257.68218791793339</v>
      </c>
      <c r="F62" s="242">
        <f>NMM_emi!F$99</f>
        <v>248.91774762698992</v>
      </c>
      <c r="G62" s="242">
        <f>NMM_emi!G$99</f>
        <v>285.01125743482686</v>
      </c>
      <c r="H62" s="242">
        <f>NMM_emi!H$99</f>
        <v>271.12658061707089</v>
      </c>
      <c r="I62" s="242">
        <f>NMM_emi!I$99</f>
        <v>270.87893236862294</v>
      </c>
      <c r="J62" s="242">
        <f>NMM_emi!J$99</f>
        <v>266.09661025139741</v>
      </c>
      <c r="K62" s="242">
        <f>NMM_emi!K$99</f>
        <v>207.71077260576101</v>
      </c>
      <c r="L62" s="242">
        <f>NMM_emi!L$99</f>
        <v>197.18342249168018</v>
      </c>
      <c r="M62" s="242">
        <f>NMM_emi!M$99</f>
        <v>210.88057323786779</v>
      </c>
      <c r="N62" s="242">
        <f>NMM_emi!N$99</f>
        <v>177.44377500468488</v>
      </c>
      <c r="O62" s="242">
        <f>NMM_emi!O$99</f>
        <v>175.22712002105834</v>
      </c>
      <c r="P62" s="242">
        <f>NMM_emi!P$99</f>
        <v>171.25871206267675</v>
      </c>
      <c r="Q62" s="242">
        <f>NMM_emi!Q$99</f>
        <v>166.9920760169131</v>
      </c>
      <c r="R62" s="242">
        <f>NMM_emi!R$99</f>
        <v>167.34832994952239</v>
      </c>
      <c r="S62" s="242">
        <f>NMM_emi!S$99</f>
        <v>160.34186494317373</v>
      </c>
      <c r="T62" s="242">
        <f>NMM_emi!T$99</f>
        <v>192.69081705757418</v>
      </c>
      <c r="U62" s="242">
        <f>NMM_emi!U$99</f>
        <v>191.60033811888292</v>
      </c>
      <c r="V62" s="242">
        <f>NMM_emi!V$99</f>
        <v>168.60549494796481</v>
      </c>
      <c r="W62" s="242">
        <f>NMM_emi!W$99</f>
        <v>150.22227484029827</v>
      </c>
      <c r="X62" s="242">
        <f>NMM_emi!X$99</f>
        <v>123.57142343261629</v>
      </c>
      <c r="Y62" s="242">
        <f>NMM_emi!Y$99</f>
        <v>130.3503919082317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159.69016853390585</v>
      </c>
      <c r="C65" s="287">
        <f t="shared" si="13"/>
        <v>133.62212273398734</v>
      </c>
      <c r="D65" s="287">
        <f t="shared" si="13"/>
        <v>128.67300077493096</v>
      </c>
      <c r="E65" s="287">
        <f t="shared" si="13"/>
        <v>115.30476278841068</v>
      </c>
      <c r="F65" s="287">
        <f t="shared" si="13"/>
        <v>115.95850013528803</v>
      </c>
      <c r="G65" s="287">
        <f t="shared" si="13"/>
        <v>125.13185727358825</v>
      </c>
      <c r="H65" s="287">
        <f t="shared" si="13"/>
        <v>138.56720191536851</v>
      </c>
      <c r="I65" s="287">
        <f t="shared" si="13"/>
        <v>157.66234074534259</v>
      </c>
      <c r="J65" s="287">
        <f t="shared" si="13"/>
        <v>152.47080199916942</v>
      </c>
      <c r="K65" s="287">
        <f t="shared" si="13"/>
        <v>156.64923991678668</v>
      </c>
      <c r="L65" s="287">
        <f t="shared" si="13"/>
        <v>164.76142602518607</v>
      </c>
      <c r="M65" s="287">
        <f t="shared" si="13"/>
        <v>156.60960465888351</v>
      </c>
      <c r="N65" s="287">
        <f t="shared" si="13"/>
        <v>133.95639569175012</v>
      </c>
      <c r="O65" s="287">
        <f t="shared" si="13"/>
        <v>129.60579260153392</v>
      </c>
      <c r="P65" s="287">
        <f t="shared" si="13"/>
        <v>138.530807193279</v>
      </c>
      <c r="Q65" s="287">
        <f t="shared" si="13"/>
        <v>134.06995531234708</v>
      </c>
      <c r="R65" s="287">
        <f t="shared" si="13"/>
        <v>144.1393921425865</v>
      </c>
      <c r="S65" s="287">
        <f t="shared" si="13"/>
        <v>130.47840221971066</v>
      </c>
      <c r="T65" s="287">
        <f t="shared" si="13"/>
        <v>200.45425964327876</v>
      </c>
      <c r="U65" s="287">
        <f t="shared" si="13"/>
        <v>199.05164963691797</v>
      </c>
      <c r="V65" s="287">
        <f t="shared" si="13"/>
        <v>187.53293611145955</v>
      </c>
      <c r="W65" s="287">
        <f t="shared" si="13"/>
        <v>187.79681411280771</v>
      </c>
      <c r="X65" s="287">
        <f t="shared" si="13"/>
        <v>144.98924270619312</v>
      </c>
      <c r="Y65" s="287">
        <f t="shared" si="13"/>
        <v>179.73458164651311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116.55409023173661</v>
      </c>
      <c r="C66" s="288">
        <f t="shared" si="14"/>
        <v>97.527638007261501</v>
      </c>
      <c r="D66" s="288">
        <f t="shared" si="14"/>
        <v>93.915390536552266</v>
      </c>
      <c r="E66" s="288">
        <f t="shared" si="14"/>
        <v>84.158228709840373</v>
      </c>
      <c r="F66" s="288">
        <f t="shared" si="14"/>
        <v>84.635376191212231</v>
      </c>
      <c r="G66" s="288">
        <f t="shared" si="14"/>
        <v>91.330793357099765</v>
      </c>
      <c r="H66" s="288">
        <f t="shared" si="14"/>
        <v>101.13693474983084</v>
      </c>
      <c r="I66" s="288">
        <f t="shared" si="14"/>
        <v>115.07402652329078</v>
      </c>
      <c r="J66" s="288">
        <f t="shared" si="14"/>
        <v>111.28484475325246</v>
      </c>
      <c r="K66" s="288">
        <f t="shared" si="14"/>
        <v>100.48534302428958</v>
      </c>
      <c r="L66" s="288">
        <f t="shared" si="14"/>
        <v>89.427584473737696</v>
      </c>
      <c r="M66" s="288">
        <f t="shared" si="14"/>
        <v>90.431981673481644</v>
      </c>
      <c r="N66" s="288">
        <f t="shared" si="14"/>
        <v>129.02993767476502</v>
      </c>
      <c r="O66" s="288">
        <f t="shared" si="14"/>
        <v>131.4988241842365</v>
      </c>
      <c r="P66" s="288">
        <f t="shared" si="14"/>
        <v>118.84340585388513</v>
      </c>
      <c r="Q66" s="288">
        <f t="shared" si="14"/>
        <v>118.28296858223364</v>
      </c>
      <c r="R66" s="288">
        <f t="shared" si="14"/>
        <v>96.199092904533472</v>
      </c>
      <c r="S66" s="288">
        <f t="shared" si="14"/>
        <v>103.87544466169891</v>
      </c>
      <c r="T66" s="288">
        <f t="shared" si="14"/>
        <v>99.196361202681373</v>
      </c>
      <c r="U66" s="288">
        <f t="shared" si="14"/>
        <v>94.628748084098106</v>
      </c>
      <c r="V66" s="288">
        <f t="shared" si="14"/>
        <v>109.03100604607884</v>
      </c>
      <c r="W66" s="288">
        <f t="shared" si="14"/>
        <v>110.69941492676919</v>
      </c>
      <c r="X66" s="288">
        <f t="shared" si="14"/>
        <v>108.28818931712802</v>
      </c>
      <c r="Y66" s="288">
        <f t="shared" si="14"/>
        <v>161.80629218789301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428.01685417397823</v>
      </c>
      <c r="C67" s="289">
        <f t="shared" si="15"/>
        <v>358.14678602776479</v>
      </c>
      <c r="D67" s="289">
        <f t="shared" si="15"/>
        <v>344.8816762762595</v>
      </c>
      <c r="E67" s="289">
        <f t="shared" si="15"/>
        <v>309.0508469811885</v>
      </c>
      <c r="F67" s="289">
        <f t="shared" si="15"/>
        <v>310.80305630775734</v>
      </c>
      <c r="G67" s="289">
        <f t="shared" si="15"/>
        <v>335.39036497301197</v>
      </c>
      <c r="H67" s="289">
        <f t="shared" si="15"/>
        <v>371.40105994010401</v>
      </c>
      <c r="I67" s="289">
        <f t="shared" si="15"/>
        <v>422.58167629899765</v>
      </c>
      <c r="J67" s="289">
        <f t="shared" si="15"/>
        <v>408.66681790251744</v>
      </c>
      <c r="K67" s="289">
        <f t="shared" si="15"/>
        <v>325.19012149427459</v>
      </c>
      <c r="L67" s="289">
        <f t="shared" si="15"/>
        <v>379.78313686136698</v>
      </c>
      <c r="M67" s="289">
        <f t="shared" si="15"/>
        <v>385.29785917660803</v>
      </c>
      <c r="N67" s="289">
        <f t="shared" si="15"/>
        <v>354.200047965061</v>
      </c>
      <c r="O67" s="289">
        <f t="shared" si="15"/>
        <v>460.26458590458918</v>
      </c>
      <c r="P67" s="289">
        <f t="shared" si="15"/>
        <v>462.01724379993971</v>
      </c>
      <c r="Q67" s="289">
        <f t="shared" si="15"/>
        <v>461.7859635578593</v>
      </c>
      <c r="R67" s="289">
        <f t="shared" si="15"/>
        <v>504.21171234796446</v>
      </c>
      <c r="S67" s="289">
        <f t="shared" si="15"/>
        <v>525.19095404799918</v>
      </c>
      <c r="T67" s="289">
        <f t="shared" si="15"/>
        <v>467.0195542066561</v>
      </c>
      <c r="U67" s="289">
        <f t="shared" si="15"/>
        <v>432.49101342285434</v>
      </c>
      <c r="V67" s="289">
        <f t="shared" si="15"/>
        <v>364.08279174465758</v>
      </c>
      <c r="W67" s="289">
        <f t="shared" si="15"/>
        <v>416.555622881153</v>
      </c>
      <c r="X67" s="289">
        <f t="shared" si="15"/>
        <v>413.24706226185992</v>
      </c>
      <c r="Y67" s="289">
        <f t="shared" si="15"/>
        <v>414.49464936295641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9.3500000000000028E-2</v>
      </c>
      <c r="C69" s="252">
        <f t="shared" si="16"/>
        <v>8.8288676391946666E-2</v>
      </c>
      <c r="D69" s="252">
        <f t="shared" si="16"/>
        <v>8.9921417329879058E-2</v>
      </c>
      <c r="E69" s="252">
        <f t="shared" si="16"/>
        <v>8.5664480495247358E-2</v>
      </c>
      <c r="F69" s="252">
        <f t="shared" si="16"/>
        <v>8.6545555852024475E-2</v>
      </c>
      <c r="G69" s="252">
        <f t="shared" si="16"/>
        <v>8.5632329190417453E-2</v>
      </c>
      <c r="H69" s="252">
        <f t="shared" si="16"/>
        <v>7.8981414673382544E-2</v>
      </c>
      <c r="I69" s="252">
        <f t="shared" si="16"/>
        <v>8.118513749122043E-2</v>
      </c>
      <c r="J69" s="252">
        <f t="shared" si="16"/>
        <v>8.612927839590459E-2</v>
      </c>
      <c r="K69" s="252">
        <f t="shared" si="16"/>
        <v>8.0781929896189486E-2</v>
      </c>
      <c r="L69" s="252">
        <f t="shared" si="16"/>
        <v>8.3296005902557826E-2</v>
      </c>
      <c r="M69" s="252">
        <f t="shared" si="16"/>
        <v>8.6066127583291865E-2</v>
      </c>
      <c r="N69" s="252">
        <f t="shared" si="16"/>
        <v>8.4980981832099733E-2</v>
      </c>
      <c r="O69" s="252">
        <f t="shared" si="16"/>
        <v>8.5887939494778492E-2</v>
      </c>
      <c r="P69" s="252">
        <f t="shared" si="16"/>
        <v>9.0715482684396248E-2</v>
      </c>
      <c r="Q69" s="252">
        <f t="shared" si="16"/>
        <v>8.7116075297537704E-2</v>
      </c>
      <c r="R69" s="252">
        <f t="shared" si="16"/>
        <v>8.9496587985475121E-2</v>
      </c>
      <c r="S69" s="252">
        <f t="shared" si="16"/>
        <v>8.1465704388602872E-2</v>
      </c>
      <c r="T69" s="252">
        <f t="shared" si="16"/>
        <v>8.7923339629232516E-2</v>
      </c>
      <c r="U69" s="252">
        <f t="shared" si="16"/>
        <v>8.383966310470016E-2</v>
      </c>
      <c r="V69" s="252">
        <f t="shared" si="16"/>
        <v>8.7793393493311431E-2</v>
      </c>
      <c r="W69" s="252">
        <f t="shared" si="16"/>
        <v>8.7891015775547962E-2</v>
      </c>
      <c r="X69" s="252">
        <f t="shared" si="16"/>
        <v>8.0949682896253622E-2</v>
      </c>
      <c r="Y69" s="252">
        <f t="shared" si="16"/>
        <v>7.0091029323684606E-2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5.3057758727629495E-2</v>
      </c>
      <c r="C70" s="291">
        <f t="shared" si="17"/>
        <v>4.5873401739851181E-2</v>
      </c>
      <c r="D70" s="291">
        <f t="shared" si="17"/>
        <v>4.6406081850219397E-2</v>
      </c>
      <c r="E70" s="291">
        <f t="shared" si="17"/>
        <v>4.217480545797244E-2</v>
      </c>
      <c r="F70" s="291">
        <f t="shared" si="17"/>
        <v>4.2608581295414796E-2</v>
      </c>
      <c r="G70" s="291">
        <f t="shared" si="17"/>
        <v>4.3739880722265777E-2</v>
      </c>
      <c r="H70" s="291">
        <f t="shared" si="17"/>
        <v>4.1821029172260563E-2</v>
      </c>
      <c r="I70" s="291">
        <f t="shared" si="17"/>
        <v>4.2987910730833523E-2</v>
      </c>
      <c r="J70" s="291">
        <f t="shared" si="17"/>
        <v>4.5605856507844836E-2</v>
      </c>
      <c r="K70" s="291">
        <f t="shared" si="17"/>
        <v>4.2774410419855302E-2</v>
      </c>
      <c r="L70" s="291">
        <f t="shared" si="17"/>
        <v>4.4105625446053676E-2</v>
      </c>
      <c r="M70" s="291">
        <f t="shared" si="17"/>
        <v>4.5572417856645057E-2</v>
      </c>
      <c r="N70" s="291">
        <f t="shared" si="17"/>
        <v>4.4997828096453626E-2</v>
      </c>
      <c r="O70" s="291">
        <f t="shared" si="17"/>
        <v>4.5478066428797322E-2</v>
      </c>
      <c r="P70" s="291">
        <f t="shared" si="17"/>
        <v>4.8034273169310318E-2</v>
      </c>
      <c r="Q70" s="291">
        <f t="shared" si="17"/>
        <v>4.6128370091337308E-2</v>
      </c>
      <c r="R70" s="291">
        <f t="shared" si="17"/>
        <v>4.7388862714555918E-2</v>
      </c>
      <c r="S70" s="291">
        <f t="shared" si="17"/>
        <v>4.6520139232875013E-2</v>
      </c>
      <c r="T70" s="291">
        <f t="shared" si="17"/>
        <v>5.3755322959372062E-2</v>
      </c>
      <c r="U70" s="291">
        <f t="shared" si="17"/>
        <v>5.1258609898158274E-2</v>
      </c>
      <c r="V70" s="291">
        <f t="shared" si="17"/>
        <v>5.2168512823874164E-2</v>
      </c>
      <c r="W70" s="291">
        <f t="shared" si="17"/>
        <v>5.2226521850295311E-2</v>
      </c>
      <c r="X70" s="291">
        <f t="shared" si="17"/>
        <v>4.8101849150910078E-2</v>
      </c>
      <c r="Y70" s="291">
        <f t="shared" si="17"/>
        <v>4.4245970887591114E-2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0.25265064976925194</v>
      </c>
      <c r="C71" s="253">
        <f t="shared" si="18"/>
        <v>0.23460916706798915</v>
      </c>
      <c r="D71" s="253">
        <f t="shared" si="18"/>
        <v>0.23507581362513905</v>
      </c>
      <c r="E71" s="253">
        <f t="shared" si="18"/>
        <v>0.21996414704930967</v>
      </c>
      <c r="F71" s="253">
        <f t="shared" si="18"/>
        <v>0.21825034568857676</v>
      </c>
      <c r="G71" s="253">
        <f t="shared" si="18"/>
        <v>0.21848925867922653</v>
      </c>
      <c r="H71" s="253">
        <f t="shared" si="18"/>
        <v>0.2204334837723948</v>
      </c>
      <c r="I71" s="253">
        <f t="shared" si="18"/>
        <v>0.21425043822833328</v>
      </c>
      <c r="J71" s="253">
        <f t="shared" si="18"/>
        <v>0.22232038567151333</v>
      </c>
      <c r="K71" s="253">
        <f t="shared" si="18"/>
        <v>0.20878890607201553</v>
      </c>
      <c r="L71" s="253">
        <f t="shared" si="18"/>
        <v>0.20730903078718321</v>
      </c>
      <c r="M71" s="253">
        <f t="shared" si="18"/>
        <v>0.21298999961991652</v>
      </c>
      <c r="N71" s="253">
        <f t="shared" si="18"/>
        <v>0.20921092136548083</v>
      </c>
      <c r="O71" s="253">
        <f t="shared" si="18"/>
        <v>0.21185281236024348</v>
      </c>
      <c r="P71" s="253">
        <f t="shared" si="18"/>
        <v>0.20235797561952046</v>
      </c>
      <c r="Q71" s="253">
        <f t="shared" si="18"/>
        <v>0.19850125396395729</v>
      </c>
      <c r="R71" s="253">
        <f t="shared" si="18"/>
        <v>0.19367602930708966</v>
      </c>
      <c r="S71" s="253">
        <f t="shared" si="18"/>
        <v>0.19012559773182203</v>
      </c>
      <c r="T71" s="253">
        <f t="shared" si="18"/>
        <v>0.21671538781065025</v>
      </c>
      <c r="U71" s="253">
        <f t="shared" si="18"/>
        <v>0.20664985179439738</v>
      </c>
      <c r="V71" s="253">
        <f t="shared" si="18"/>
        <v>0.20371810996346698</v>
      </c>
      <c r="W71" s="253">
        <f t="shared" si="18"/>
        <v>0.19152633898947485</v>
      </c>
      <c r="X71" s="253">
        <f t="shared" si="18"/>
        <v>0.1764002414885244</v>
      </c>
      <c r="Y71" s="253">
        <f t="shared" si="18"/>
        <v>0.15526252750810374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4.6755445446287396E-2</v>
      </c>
      <c r="C73" s="252">
        <f>IF(NMM_ued!C$5=0,"",NMM_ued!C$5/C$9)</f>
        <v>4.4375636971096782E-2</v>
      </c>
      <c r="D73" s="252">
        <f>IF(NMM_ued!D$5=0,"",NMM_ued!D$5/D$9)</f>
        <v>4.4753158133948999E-2</v>
      </c>
      <c r="E73" s="252">
        <f>IF(NMM_ued!E$5=0,"",NMM_ued!E$5/E$9)</f>
        <v>4.2504779783532183E-2</v>
      </c>
      <c r="F73" s="252">
        <f>IF(NMM_ued!F$5=0,"",NMM_ued!F$5/F$9)</f>
        <v>4.2625903647491116E-2</v>
      </c>
      <c r="G73" s="252">
        <f>IF(NMM_ued!G$5=0,"",NMM_ued!G$5/G$9)</f>
        <v>4.2335626827479884E-2</v>
      </c>
      <c r="H73" s="252">
        <f>IF(NMM_ued!H$5=0,"",NMM_ued!H$5/H$9)</f>
        <v>3.9479552919213984E-2</v>
      </c>
      <c r="I73" s="252">
        <f>IF(NMM_ued!I$5=0,"",NMM_ued!I$5/I$9)</f>
        <v>4.052102615359375E-2</v>
      </c>
      <c r="J73" s="252">
        <f>IF(NMM_ued!J$5=0,"",NMM_ued!J$5/J$9)</f>
        <v>4.3127745989007482E-2</v>
      </c>
      <c r="K73" s="252">
        <f>IF(NMM_ued!K$5=0,"",NMM_ued!K$5/K$9)</f>
        <v>4.0394413029333519E-2</v>
      </c>
      <c r="L73" s="252">
        <f>IF(NMM_ued!L$5=0,"",NMM_ued!L$5/L$9)</f>
        <v>4.1499106886996609E-2</v>
      </c>
      <c r="M73" s="252">
        <f>IF(NMM_ued!M$5=0,"",NMM_ued!M$5/M$9)</f>
        <v>4.2841759151897571E-2</v>
      </c>
      <c r="N73" s="252">
        <f>IF(NMM_ued!N$5=0,"",NMM_ued!N$5/N$9)</f>
        <v>4.314530192799898E-2</v>
      </c>
      <c r="O73" s="252">
        <f>IF(NMM_ued!O$5=0,"",NMM_ued!O$5/O$9)</f>
        <v>4.3584337743406143E-2</v>
      </c>
      <c r="P73" s="252">
        <f>IF(NMM_ued!P$5=0,"",NMM_ued!P$5/P$9)</f>
        <v>4.6152448799003626E-2</v>
      </c>
      <c r="Q73" s="252">
        <f>IF(NMM_ued!Q$5=0,"",NMM_ued!Q$5/Q$9)</f>
        <v>4.4188661847871957E-2</v>
      </c>
      <c r="R73" s="252">
        <f>IF(NMM_ued!R$5=0,"",NMM_ued!R$5/R$9)</f>
        <v>4.5282265123784991E-2</v>
      </c>
      <c r="S73" s="252">
        <f>IF(NMM_ued!S$5=0,"",NMM_ued!S$5/S$9)</f>
        <v>4.2347612124543757E-2</v>
      </c>
      <c r="T73" s="252">
        <f>IF(NMM_ued!T$5=0,"",NMM_ued!T$5/T$9)</f>
        <v>4.6165496239808486E-2</v>
      </c>
      <c r="U73" s="252">
        <f>IF(NMM_ued!U$5=0,"",NMM_ued!U$5/U$9)</f>
        <v>4.4078801803731395E-2</v>
      </c>
      <c r="V73" s="252">
        <f>IF(NMM_ued!V$5=0,"",NMM_ued!V$5/V$9)</f>
        <v>4.6427877860445915E-2</v>
      </c>
      <c r="W73" s="252">
        <f>IF(NMM_ued!W$5=0,"",NMM_ued!W$5/W$9)</f>
        <v>4.645743465144004E-2</v>
      </c>
      <c r="X73" s="252">
        <f>IF(NMM_ued!X$5=0,"",NMM_ued!X$5/X$9)</f>
        <v>4.3016892561896919E-2</v>
      </c>
      <c r="Y73" s="252">
        <f>IF(NMM_ued!Y$5=0,"",NMM_ued!Y$5/Y$9)</f>
        <v>3.8251382191176436E-2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2.5467849413700991E-2</v>
      </c>
      <c r="C74" s="291">
        <f>IF(NMM_ued!C$48=0,"",NMM_ued!C$48/C$10)</f>
        <v>2.2225219662966748E-2</v>
      </c>
      <c r="D74" s="291">
        <f>IF(NMM_ued!D$48=0,"",NMM_ued!D$48/D$10)</f>
        <v>2.2454330143367639E-2</v>
      </c>
      <c r="E74" s="291">
        <f>IF(NMM_ued!E$48=0,"",NMM_ued!E$48/E$10)</f>
        <v>2.04676091571383E-2</v>
      </c>
      <c r="F74" s="291">
        <f>IF(NMM_ued!F$48=0,"",NMM_ued!F$48/F$10)</f>
        <v>2.0695036396636758E-2</v>
      </c>
      <c r="G74" s="291">
        <f>IF(NMM_ued!G$48=0,"",NMM_ued!G$48/G$10)</f>
        <v>2.1294870485243412E-2</v>
      </c>
      <c r="H74" s="291">
        <f>IF(NMM_ued!H$48=0,"",NMM_ued!H$48/H$10)</f>
        <v>2.0438935821236886E-2</v>
      </c>
      <c r="I74" s="291">
        <f>IF(NMM_ued!I$48=0,"",NMM_ued!I$48/I$10)</f>
        <v>2.0938775336678081E-2</v>
      </c>
      <c r="J74" s="291">
        <f>IF(NMM_ued!J$48=0,"",NMM_ued!J$48/J$10)</f>
        <v>2.2284819505896791E-2</v>
      </c>
      <c r="K74" s="291">
        <f>IF(NMM_ued!K$48=0,"",NMM_ued!K$48/K$10)</f>
        <v>2.0966350671450383E-2</v>
      </c>
      <c r="L74" s="291">
        <f>IF(NMM_ued!L$48=0,"",NMM_ued!L$48/L$10)</f>
        <v>2.1651181398878609E-2</v>
      </c>
      <c r="M74" s="291">
        <f>IF(NMM_ued!M$48=0,"",NMM_ued!M$48/M$10)</f>
        <v>2.2423663080680441E-2</v>
      </c>
      <c r="N74" s="291">
        <f>IF(NMM_ued!N$48=0,"",NMM_ued!N$48/N$10)</f>
        <v>2.2288021195488464E-2</v>
      </c>
      <c r="O74" s="291">
        <f>IF(NMM_ued!O$48=0,"",NMM_ued!O$48/O$10)</f>
        <v>2.2439738037647806E-2</v>
      </c>
      <c r="P74" s="291">
        <f>IF(NMM_ued!P$48=0,"",NMM_ued!P$48/P$10)</f>
        <v>2.3810734164220665E-2</v>
      </c>
      <c r="Q74" s="291">
        <f>IF(NMM_ued!Q$48=0,"",NMM_ued!Q$48/Q$10)</f>
        <v>2.2876807161577216E-2</v>
      </c>
      <c r="R74" s="291">
        <f>IF(NMM_ued!R$48=0,"",NMM_ued!R$48/R$10)</f>
        <v>2.3468289189164441E-2</v>
      </c>
      <c r="S74" s="291">
        <f>IF(NMM_ued!S$48=0,"",NMM_ued!S$48/S$10)</f>
        <v>2.3077015675163546E-2</v>
      </c>
      <c r="T74" s="291">
        <f>IF(NMM_ued!T$48=0,"",NMM_ued!T$48/T$10)</f>
        <v>2.7788488545207258E-2</v>
      </c>
      <c r="U74" s="291">
        <f>IF(NMM_ued!U$48=0,"",NMM_ued!U$48/U$10)</f>
        <v>2.6597666363426357E-2</v>
      </c>
      <c r="V74" s="291">
        <f>IF(NMM_ued!V$48=0,"",NMM_ued!V$48/V$10)</f>
        <v>2.7485172547850819E-2</v>
      </c>
      <c r="W74" s="291">
        <f>IF(NMM_ued!W$48=0,"",NMM_ued!W$48/W$10)</f>
        <v>2.7658179664554274E-2</v>
      </c>
      <c r="X74" s="291">
        <f>IF(NMM_ued!X$48=0,"",NMM_ued!X$48/X$10)</f>
        <v>2.5529003914615357E-2</v>
      </c>
      <c r="Y74" s="291">
        <f>IF(NMM_ued!Y$48=0,"",NMM_ued!Y$48/Y$10)</f>
        <v>2.3853771666531978E-2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9.1108758284721217E-2</v>
      </c>
      <c r="C75" s="253">
        <f>IF(NMM_ued!C$99=0,"",NMM_ued!C$99/C$11)</f>
        <v>8.4912868912701112E-2</v>
      </c>
      <c r="D75" s="253">
        <f>IF(NMM_ued!D$99=0,"",NMM_ued!D$99/D$11)</f>
        <v>8.5163835120527748E-2</v>
      </c>
      <c r="E75" s="253">
        <f>IF(NMM_ued!E$99=0,"",NMM_ued!E$99/E$11)</f>
        <v>7.9242690155241588E-2</v>
      </c>
      <c r="F75" s="253">
        <f>IF(NMM_ued!F$99=0,"",NMM_ued!F$99/F$11)</f>
        <v>7.8445485634201922E-2</v>
      </c>
      <c r="G75" s="253">
        <f>IF(NMM_ued!G$99=0,"",NMM_ued!G$99/G$11)</f>
        <v>7.8948431308702896E-2</v>
      </c>
      <c r="H75" s="253">
        <f>IF(NMM_ued!H$99=0,"",NMM_ued!H$99/H$11)</f>
        <v>7.9917369793217105E-2</v>
      </c>
      <c r="I75" s="253">
        <f>IF(NMM_ued!I$99=0,"",NMM_ued!I$99/I$11)</f>
        <v>7.8259366429910909E-2</v>
      </c>
      <c r="J75" s="253">
        <f>IF(NMM_ued!J$99=0,"",NMM_ued!J$99/J$11)</f>
        <v>8.2770040642932904E-2</v>
      </c>
      <c r="K75" s="253">
        <f>IF(NMM_ued!K$99=0,"",NMM_ued!K$99/K$11)</f>
        <v>7.9421952864244069E-2</v>
      </c>
      <c r="L75" s="253">
        <f>IF(NMM_ued!L$99=0,"",NMM_ued!L$99/L$11)</f>
        <v>7.9928922006431147E-2</v>
      </c>
      <c r="M75" s="253">
        <f>IF(NMM_ued!M$99=0,"",NMM_ued!M$99/M$11)</f>
        <v>8.193964016051658E-2</v>
      </c>
      <c r="N75" s="253">
        <f>IF(NMM_ued!N$99=0,"",NMM_ued!N$99/N$11)</f>
        <v>8.3282892541829384E-2</v>
      </c>
      <c r="O75" s="253">
        <f>IF(NMM_ued!O$99=0,"",NMM_ued!O$99/O$11)</f>
        <v>8.3753375079863718E-2</v>
      </c>
      <c r="P75" s="253">
        <f>IF(NMM_ued!P$99=0,"",NMM_ued!P$99/P$11)</f>
        <v>8.2601056629438466E-2</v>
      </c>
      <c r="Q75" s="253">
        <f>IF(NMM_ued!Q$99=0,"",NMM_ued!Q$99/Q$11)</f>
        <v>8.1147579674115039E-2</v>
      </c>
      <c r="R75" s="253">
        <f>IF(NMM_ued!R$99=0,"",NMM_ued!R$99/R$11)</f>
        <v>8.0988064433927462E-2</v>
      </c>
      <c r="S75" s="253">
        <f>IF(NMM_ued!S$99=0,"",NMM_ued!S$99/S$11)</f>
        <v>7.9264790304275967E-2</v>
      </c>
      <c r="T75" s="253">
        <f>IF(NMM_ued!T$99=0,"",NMM_ued!T$99/T$11)</f>
        <v>9.2850521918620921E-2</v>
      </c>
      <c r="U75" s="253">
        <f>IF(NMM_ued!U$99=0,"",NMM_ued!U$99/U$11)</f>
        <v>8.9044316094429338E-2</v>
      </c>
      <c r="V75" s="253">
        <f>IF(NMM_ued!V$99=0,"",NMM_ued!V$99/V$11)</f>
        <v>9.0029406181976052E-2</v>
      </c>
      <c r="W75" s="253">
        <f>IF(NMM_ued!W$99=0,"",NMM_ued!W$99/W$11)</f>
        <v>8.6663547994949477E-2</v>
      </c>
      <c r="X75" s="253">
        <f>IF(NMM_ued!X$99=0,"",NMM_ued!X$99/X$11)</f>
        <v>8.0046437848444937E-2</v>
      </c>
      <c r="Y75" s="253">
        <f>IF(NMM_ued!Y$99=0,"",NMM_ued!Y$99/Y$11)</f>
        <v>7.3418895580708382E-2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5.8073729350291972</v>
      </c>
      <c r="C76" s="254">
        <f t="shared" si="19"/>
        <v>5.5047465455588505</v>
      </c>
      <c r="D76" s="254">
        <f t="shared" si="19"/>
        <v>5.4783556154227133</v>
      </c>
      <c r="E76" s="254">
        <f t="shared" si="19"/>
        <v>5.5025463721661287</v>
      </c>
      <c r="F76" s="254">
        <f t="shared" si="19"/>
        <v>5.73418156326656</v>
      </c>
      <c r="G76" s="254">
        <f t="shared" si="19"/>
        <v>6.0035495565378314</v>
      </c>
      <c r="H76" s="254">
        <f t="shared" si="19"/>
        <v>6.1175259084716975</v>
      </c>
      <c r="I76" s="254">
        <f t="shared" si="19"/>
        <v>6.1671127795251408</v>
      </c>
      <c r="J76" s="254">
        <f t="shared" si="19"/>
        <v>5.8442901715550404</v>
      </c>
      <c r="K76" s="254">
        <f t="shared" si="19"/>
        <v>5.8326210190046037</v>
      </c>
      <c r="L76" s="254">
        <f t="shared" si="19"/>
        <v>5.3055616935328445</v>
      </c>
      <c r="M76" s="254">
        <f t="shared" si="19"/>
        <v>4.9256589091759775</v>
      </c>
      <c r="N76" s="254">
        <f t="shared" si="19"/>
        <v>5.4949231851439251</v>
      </c>
      <c r="O76" s="254">
        <f t="shared" si="19"/>
        <v>4.8823748353452467</v>
      </c>
      <c r="P76" s="254">
        <f t="shared" si="19"/>
        <v>4.6986504457169147</v>
      </c>
      <c r="Q76" s="254">
        <f t="shared" si="19"/>
        <v>4.8171558066749682</v>
      </c>
      <c r="R76" s="254">
        <f t="shared" si="19"/>
        <v>4.6171229875166464</v>
      </c>
      <c r="S76" s="254">
        <f t="shared" si="19"/>
        <v>4.8112864784091425</v>
      </c>
      <c r="T76" s="254">
        <f t="shared" si="19"/>
        <v>4.9657282286641369</v>
      </c>
      <c r="U76" s="254">
        <f t="shared" si="19"/>
        <v>4.890604595781233</v>
      </c>
      <c r="V76" s="254">
        <f t="shared" si="19"/>
        <v>4.8054989483455817</v>
      </c>
      <c r="W76" s="254">
        <f t="shared" si="19"/>
        <v>4.6082894795136058</v>
      </c>
      <c r="X76" s="254">
        <f t="shared" si="19"/>
        <v>4.303160410556254</v>
      </c>
      <c r="Y76" s="254">
        <f t="shared" si="19"/>
        <v>3.9902597228305523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7.9475805884237012</v>
      </c>
      <c r="C77" s="255">
        <f t="shared" si="20"/>
        <v>8.1103779984017663</v>
      </c>
      <c r="D77" s="255">
        <f t="shared" si="20"/>
        <v>7.8179194010974351</v>
      </c>
      <c r="E77" s="255">
        <f t="shared" si="20"/>
        <v>7.9953902781199311</v>
      </c>
      <c r="F77" s="255">
        <f t="shared" si="20"/>
        <v>7.799505816641692</v>
      </c>
      <c r="G77" s="255">
        <f t="shared" si="20"/>
        <v>8.1498905695753585</v>
      </c>
      <c r="H77" s="255">
        <f t="shared" si="20"/>
        <v>8.1418695737972016</v>
      </c>
      <c r="I77" s="255">
        <f t="shared" si="20"/>
        <v>8.4505625726689217</v>
      </c>
      <c r="J77" s="255">
        <f t="shared" si="20"/>
        <v>7.945157543454278</v>
      </c>
      <c r="K77" s="255">
        <f t="shared" si="20"/>
        <v>7.9693716489909123</v>
      </c>
      <c r="L77" s="255">
        <f t="shared" si="20"/>
        <v>8.0558735739386265</v>
      </c>
      <c r="M77" s="255">
        <f t="shared" si="20"/>
        <v>7.8688724366931755</v>
      </c>
      <c r="N77" s="255">
        <f t="shared" si="20"/>
        <v>8.1789649013252212</v>
      </c>
      <c r="O77" s="255">
        <f t="shared" si="20"/>
        <v>6.6474864992961091</v>
      </c>
      <c r="P77" s="255">
        <f t="shared" si="20"/>
        <v>6.6092530309164168</v>
      </c>
      <c r="Q77" s="255">
        <f t="shared" si="20"/>
        <v>6.8463438305285518</v>
      </c>
      <c r="R77" s="255">
        <f t="shared" si="20"/>
        <v>6.7251958191208079</v>
      </c>
      <c r="S77" s="255">
        <f t="shared" si="20"/>
        <v>6.4285154907578335</v>
      </c>
      <c r="T77" s="255">
        <f t="shared" si="20"/>
        <v>10.314043372688072</v>
      </c>
      <c r="U77" s="255">
        <f t="shared" si="20"/>
        <v>8.4860991439458484</v>
      </c>
      <c r="V77" s="255">
        <f t="shared" si="20"/>
        <v>8.1777144492627212</v>
      </c>
      <c r="W77" s="255">
        <f t="shared" si="20"/>
        <v>7.7940387772887867</v>
      </c>
      <c r="X77" s="255">
        <f t="shared" si="20"/>
        <v>7.1612030865863332</v>
      </c>
      <c r="Y77" s="255">
        <f t="shared" si="20"/>
        <v>5.8194179575959719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3.6541317221199487</v>
      </c>
      <c r="C78" s="293">
        <f t="shared" si="21"/>
        <v>3.1645225712105174</v>
      </c>
      <c r="D78" s="293">
        <f t="shared" si="21"/>
        <v>3.4868005572281655</v>
      </c>
      <c r="E78" s="293">
        <f t="shared" si="21"/>
        <v>3.6050537896848582</v>
      </c>
      <c r="F78" s="293">
        <f t="shared" si="21"/>
        <v>4.1119991433200189</v>
      </c>
      <c r="G78" s="293">
        <f t="shared" si="21"/>
        <v>4.7358540223181826</v>
      </c>
      <c r="H78" s="293">
        <f t="shared" si="21"/>
        <v>4.7786404576089341</v>
      </c>
      <c r="I78" s="293">
        <f t="shared" si="21"/>
        <v>4.6731253343539105</v>
      </c>
      <c r="J78" s="293">
        <f t="shared" si="21"/>
        <v>4.5068605874548036</v>
      </c>
      <c r="K78" s="293">
        <f t="shared" si="21"/>
        <v>4.446842266183868</v>
      </c>
      <c r="L78" s="293">
        <f t="shared" si="21"/>
        <v>3.9391854763115601</v>
      </c>
      <c r="M78" s="293">
        <f t="shared" si="21"/>
        <v>3.91749908100536</v>
      </c>
      <c r="N78" s="293">
        <f t="shared" si="21"/>
        <v>4.4459205801280808</v>
      </c>
      <c r="O78" s="293">
        <f t="shared" si="21"/>
        <v>4.2641981144457759</v>
      </c>
      <c r="P78" s="293">
        <f t="shared" si="21"/>
        <v>3.7627983877919498</v>
      </c>
      <c r="Q78" s="293">
        <f t="shared" si="21"/>
        <v>3.7092706602396506</v>
      </c>
      <c r="R78" s="293">
        <f t="shared" si="21"/>
        <v>3.5244101947582687</v>
      </c>
      <c r="S78" s="293">
        <f t="shared" si="21"/>
        <v>3.624139619072984</v>
      </c>
      <c r="T78" s="293">
        <f t="shared" si="21"/>
        <v>3.4140530799183244</v>
      </c>
      <c r="U78" s="293">
        <f t="shared" si="21"/>
        <v>3.2627184990021245</v>
      </c>
      <c r="V78" s="293">
        <f t="shared" si="21"/>
        <v>3.1208205202232149</v>
      </c>
      <c r="W78" s="293">
        <f t="shared" si="21"/>
        <v>2.8982069203454599</v>
      </c>
      <c r="X78" s="293">
        <f t="shared" si="21"/>
        <v>2.7358553376457642</v>
      </c>
      <c r="Y78" s="293">
        <f t="shared" si="21"/>
        <v>2.9176689737566703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2.7658178766880304</v>
      </c>
      <c r="C79" s="256">
        <f t="shared" si="22"/>
        <v>2.8081967489764788</v>
      </c>
      <c r="D79" s="256">
        <f t="shared" si="22"/>
        <v>2.807686643808665</v>
      </c>
      <c r="E79" s="256">
        <f t="shared" si="22"/>
        <v>2.8981447620990615</v>
      </c>
      <c r="F79" s="256">
        <f t="shared" si="22"/>
        <v>2.9668147463375587</v>
      </c>
      <c r="G79" s="256">
        <f t="shared" si="22"/>
        <v>2.9130623051487623</v>
      </c>
      <c r="H79" s="256">
        <f t="shared" si="22"/>
        <v>2.9585505129007625</v>
      </c>
      <c r="I79" s="256">
        <f t="shared" si="22"/>
        <v>2.9748466284548183</v>
      </c>
      <c r="J79" s="256">
        <f t="shared" si="22"/>
        <v>2.6621753041534331</v>
      </c>
      <c r="K79" s="256">
        <f t="shared" si="22"/>
        <v>2.4678475864082001</v>
      </c>
      <c r="L79" s="256">
        <f t="shared" si="22"/>
        <v>2.4051207743221568</v>
      </c>
      <c r="M79" s="256">
        <f t="shared" si="22"/>
        <v>2.3843651858482975</v>
      </c>
      <c r="N79" s="256">
        <f t="shared" si="22"/>
        <v>2.1235500292401546</v>
      </c>
      <c r="O79" s="256">
        <f t="shared" si="22"/>
        <v>2.1852228069236785</v>
      </c>
      <c r="P79" s="256">
        <f t="shared" si="22"/>
        <v>2.2105151048492679</v>
      </c>
      <c r="Q79" s="256">
        <f t="shared" si="22"/>
        <v>2.1602293332400735</v>
      </c>
      <c r="R79" s="256">
        <f t="shared" si="22"/>
        <v>2.1515754849139506</v>
      </c>
      <c r="S79" s="256">
        <f t="shared" si="22"/>
        <v>2.1963296014713585</v>
      </c>
      <c r="T79" s="256">
        <f t="shared" si="22"/>
        <v>2.119095659878885</v>
      </c>
      <c r="U79" s="256">
        <f t="shared" si="22"/>
        <v>2.1295861602875372</v>
      </c>
      <c r="V79" s="256">
        <f t="shared" si="22"/>
        <v>2.0515300925016091</v>
      </c>
      <c r="W79" s="256">
        <f t="shared" si="22"/>
        <v>2.0137765733610018</v>
      </c>
      <c r="X79" s="256">
        <f t="shared" si="22"/>
        <v>1.9888808038493926</v>
      </c>
      <c r="Y79" s="256">
        <f t="shared" si="22"/>
        <v>1.6977130019407489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HU: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310.98100000000011</v>
      </c>
      <c r="C5" s="223">
        <v>304.77251090499988</v>
      </c>
      <c r="D5" s="223">
        <v>315.62417482787549</v>
      </c>
      <c r="E5" s="223">
        <v>306.07918880951883</v>
      </c>
      <c r="F5" s="223">
        <v>309.8330899502476</v>
      </c>
      <c r="G5" s="223">
        <v>288.66658170089721</v>
      </c>
      <c r="H5" s="223">
        <v>294.13887240012161</v>
      </c>
      <c r="I5" s="223">
        <v>288.34898734389219</v>
      </c>
      <c r="J5" s="223">
        <v>305.24216263508589</v>
      </c>
      <c r="K5" s="223">
        <v>226.75487721860389</v>
      </c>
      <c r="L5" s="223">
        <v>177.92026860786351</v>
      </c>
      <c r="M5" s="223">
        <v>145.79602012609641</v>
      </c>
      <c r="N5" s="223">
        <v>158.91443602602649</v>
      </c>
      <c r="O5" s="223">
        <v>173.66541365844211</v>
      </c>
      <c r="P5" s="223">
        <v>190.50251363723211</v>
      </c>
      <c r="Q5" s="223">
        <v>210.64474378177161</v>
      </c>
      <c r="R5" s="223">
        <v>217.15593788369301</v>
      </c>
      <c r="S5" s="223">
        <v>268.01303868370212</v>
      </c>
      <c r="T5" s="223">
        <v>146.83197718081831</v>
      </c>
      <c r="U5" s="223">
        <v>209.5991577617504</v>
      </c>
      <c r="V5" s="223">
        <v>201.9248050346163</v>
      </c>
      <c r="W5" s="223">
        <v>219.72753943886991</v>
      </c>
      <c r="X5" s="223">
        <v>194.27923895100869</v>
      </c>
      <c r="Y5" s="223">
        <v>161.20936744447459</v>
      </c>
      <c r="DA5" s="89" t="s">
        <v>1439</v>
      </c>
    </row>
    <row r="6" spans="1:105" ht="12" customHeight="1" x14ac:dyDescent="0.25">
      <c r="A6" s="55" t="s">
        <v>91</v>
      </c>
      <c r="B6" s="259">
        <v>1.4539695359690881</v>
      </c>
      <c r="C6" s="259">
        <v>1.4249421870040559</v>
      </c>
      <c r="D6" s="259">
        <v>1.4756783694669591</v>
      </c>
      <c r="E6" s="259">
        <v>1.4310514665627809</v>
      </c>
      <c r="F6" s="259">
        <v>1.4486025642172859</v>
      </c>
      <c r="G6" s="259">
        <v>1.349640061114638</v>
      </c>
      <c r="H6" s="259">
        <v>1.3752253668681871</v>
      </c>
      <c r="I6" s="259">
        <v>1.3481551712985189</v>
      </c>
      <c r="J6" s="259">
        <v>1.427138010247345</v>
      </c>
      <c r="K6" s="259">
        <v>1.0601762924706959</v>
      </c>
      <c r="L6" s="259">
        <v>0.83185355500081648</v>
      </c>
      <c r="M6" s="259">
        <v>0.68165891719817084</v>
      </c>
      <c r="N6" s="259">
        <v>0.74299313722676752</v>
      </c>
      <c r="O6" s="259">
        <v>0.81196028346174776</v>
      </c>
      <c r="P6" s="259">
        <v>0.89068094627787819</v>
      </c>
      <c r="Q6" s="259">
        <v>0.98485450998979429</v>
      </c>
      <c r="R6" s="259">
        <v>1.0152971346741251</v>
      </c>
      <c r="S6" s="259">
        <v>1.2530758904534089</v>
      </c>
      <c r="T6" s="259">
        <v>0.68650246068841203</v>
      </c>
      <c r="U6" s="259">
        <v>0.97996594695730865</v>
      </c>
      <c r="V6" s="259">
        <v>0.94408505689163569</v>
      </c>
      <c r="W6" s="259">
        <v>1.0273204747491429</v>
      </c>
      <c r="X6" s="259">
        <v>0.90833875672911479</v>
      </c>
      <c r="Y6" s="259">
        <v>0.7537229257655802</v>
      </c>
      <c r="DA6" s="67" t="s">
        <v>1440</v>
      </c>
    </row>
    <row r="7" spans="1:105" ht="12" customHeight="1" x14ac:dyDescent="0.25">
      <c r="A7" s="173" t="s">
        <v>92</v>
      </c>
      <c r="B7" s="224">
        <v>0.58135641874083599</v>
      </c>
      <c r="C7" s="224">
        <v>0.56975009878544292</v>
      </c>
      <c r="D7" s="224">
        <v>0.59003649723295626</v>
      </c>
      <c r="E7" s="224">
        <v>0.57219283833223789</v>
      </c>
      <c r="F7" s="224">
        <v>0.57921048418036303</v>
      </c>
      <c r="G7" s="224">
        <v>0.5396412325763128</v>
      </c>
      <c r="H7" s="224">
        <v>0.54987128303975596</v>
      </c>
      <c r="I7" s="224">
        <v>0.53904751296639841</v>
      </c>
      <c r="J7" s="224">
        <v>0.57062807862293352</v>
      </c>
      <c r="K7" s="224">
        <v>0.42390179255984389</v>
      </c>
      <c r="L7" s="224">
        <v>0.3326090345694761</v>
      </c>
      <c r="M7" s="224">
        <v>0.27255508255264421</v>
      </c>
      <c r="N7" s="224">
        <v>0.29707900937503212</v>
      </c>
      <c r="O7" s="224">
        <v>0.32465489191869251</v>
      </c>
      <c r="P7" s="224">
        <v>0.35613062884683072</v>
      </c>
      <c r="Q7" s="224">
        <v>0.39378506684241849</v>
      </c>
      <c r="R7" s="224">
        <v>0.40595727184790892</v>
      </c>
      <c r="S7" s="224">
        <v>0.50103093226016926</v>
      </c>
      <c r="T7" s="224">
        <v>0.27449172911080277</v>
      </c>
      <c r="U7" s="224">
        <v>0.39183041963211063</v>
      </c>
      <c r="V7" s="224">
        <v>0.37748377396053528</v>
      </c>
      <c r="W7" s="224">
        <v>0.41076469439315311</v>
      </c>
      <c r="X7" s="224">
        <v>0.36319094283057152</v>
      </c>
      <c r="Y7" s="224">
        <v>0.30136921717131387</v>
      </c>
      <c r="DA7" s="177" t="s">
        <v>1441</v>
      </c>
    </row>
    <row r="8" spans="1:105" ht="12" customHeight="1" x14ac:dyDescent="0.25">
      <c r="A8" s="173" t="s">
        <v>93</v>
      </c>
      <c r="B8" s="224">
        <v>2.189969752064119</v>
      </c>
      <c r="C8" s="224">
        <v>2.1764805011297121</v>
      </c>
      <c r="D8" s="224">
        <v>2.1752637433994342</v>
      </c>
      <c r="E8" s="224">
        <v>1.9855506901037889</v>
      </c>
      <c r="F8" s="224">
        <v>2.1838277850297789</v>
      </c>
      <c r="G8" s="224">
        <v>1.8168080442789629</v>
      </c>
      <c r="H8" s="224">
        <v>2.045753151992455</v>
      </c>
      <c r="I8" s="224">
        <v>1.9339231647831061</v>
      </c>
      <c r="J8" s="224">
        <v>2.4444994556505031</v>
      </c>
      <c r="K8" s="224">
        <v>2.111644453460213</v>
      </c>
      <c r="L8" s="224">
        <v>1.619484483992135</v>
      </c>
      <c r="M8" s="224">
        <v>1.288470873865746</v>
      </c>
      <c r="N8" s="224">
        <v>2.3327593224454048</v>
      </c>
      <c r="O8" s="224">
        <v>2.1210567539991669</v>
      </c>
      <c r="P8" s="224">
        <v>2.450202119548166</v>
      </c>
      <c r="Q8" s="224">
        <v>2.832185418887347</v>
      </c>
      <c r="R8" s="224">
        <v>2.8370582761607608</v>
      </c>
      <c r="S8" s="224">
        <v>3.558719925298675</v>
      </c>
      <c r="T8" s="224">
        <v>1.5170993274892861</v>
      </c>
      <c r="U8" s="224">
        <v>2.275445670946417</v>
      </c>
      <c r="V8" s="224">
        <v>2.4571569553994488</v>
      </c>
      <c r="W8" s="224">
        <v>2.7665588285905049</v>
      </c>
      <c r="X8" s="224">
        <v>2.552122027512354</v>
      </c>
      <c r="Y8" s="224">
        <v>2.025768653645065</v>
      </c>
      <c r="DA8" s="177" t="s">
        <v>1442</v>
      </c>
    </row>
    <row r="9" spans="1:105" ht="12" customHeight="1" x14ac:dyDescent="0.25">
      <c r="A9" s="173" t="s">
        <v>94</v>
      </c>
      <c r="B9" s="224">
        <v>0.29009972025342001</v>
      </c>
      <c r="C9" s="224">
        <v>0.28430810935227291</v>
      </c>
      <c r="D9" s="224">
        <v>0.29443112223190993</v>
      </c>
      <c r="E9" s="224">
        <v>0.28552704843393312</v>
      </c>
      <c r="F9" s="224">
        <v>0.28902888832380319</v>
      </c>
      <c r="G9" s="224">
        <v>0.26928363661430182</v>
      </c>
      <c r="H9" s="224">
        <v>0.27438848225108181</v>
      </c>
      <c r="I9" s="224">
        <v>0.26898736760067632</v>
      </c>
      <c r="J9" s="224">
        <v>0.28474622562145568</v>
      </c>
      <c r="K9" s="224">
        <v>0.21152908520883601</v>
      </c>
      <c r="L9" s="224">
        <v>0.16597354870761219</v>
      </c>
      <c r="M9" s="224">
        <v>0.1360063304597619</v>
      </c>
      <c r="N9" s="224">
        <v>0.14824389089832929</v>
      </c>
      <c r="O9" s="224">
        <v>0.16200439229432961</v>
      </c>
      <c r="P9" s="224">
        <v>0.17771094026261439</v>
      </c>
      <c r="Q9" s="224">
        <v>0.1965006905374615</v>
      </c>
      <c r="R9" s="224">
        <v>0.2025746808696027</v>
      </c>
      <c r="S9" s="224">
        <v>0.25001690632709911</v>
      </c>
      <c r="T9" s="224">
        <v>0.13697272664399679</v>
      </c>
      <c r="U9" s="224">
        <v>0.19552531193902339</v>
      </c>
      <c r="V9" s="224">
        <v>0.18836626498997039</v>
      </c>
      <c r="W9" s="224">
        <v>0.20497360843031659</v>
      </c>
      <c r="X9" s="224">
        <v>0.1812340717625997</v>
      </c>
      <c r="Y9" s="224">
        <v>0.1503847257483617</v>
      </c>
      <c r="DA9" s="177" t="s">
        <v>1443</v>
      </c>
    </row>
    <row r="10" spans="1:105" ht="12" customHeight="1" x14ac:dyDescent="0.25">
      <c r="A10" s="56" t="s">
        <v>95</v>
      </c>
      <c r="B10" s="260">
        <v>1.2103055008317429</v>
      </c>
      <c r="C10" s="260">
        <v>1.1850318496992189</v>
      </c>
      <c r="D10" s="260">
        <v>1.2179533980915569</v>
      </c>
      <c r="E10" s="260">
        <v>1.1904961950461781</v>
      </c>
      <c r="F10" s="260">
        <v>1.2120378540667229</v>
      </c>
      <c r="G10" s="260">
        <v>1.096507987174093</v>
      </c>
      <c r="H10" s="260">
        <v>1.1252636237985161</v>
      </c>
      <c r="I10" s="260">
        <v>1.0954654109725559</v>
      </c>
      <c r="J10" s="260">
        <v>1.206074757137825</v>
      </c>
      <c r="K10" s="260">
        <v>0.94800805055138959</v>
      </c>
      <c r="L10" s="260">
        <v>0.72974651550731129</v>
      </c>
      <c r="M10" s="260">
        <v>0.58929869229423337</v>
      </c>
      <c r="N10" s="260">
        <v>0.89224679872548518</v>
      </c>
      <c r="O10" s="260">
        <v>0.79025950169442039</v>
      </c>
      <c r="P10" s="260">
        <v>0.90083490955257051</v>
      </c>
      <c r="Q10" s="260">
        <v>1.0457566722501579</v>
      </c>
      <c r="R10" s="260">
        <v>1.050121562384801</v>
      </c>
      <c r="S10" s="260">
        <v>1.34516606647695</v>
      </c>
      <c r="T10" s="260">
        <v>0.62300234023791945</v>
      </c>
      <c r="U10" s="260">
        <v>0.92792245466398027</v>
      </c>
      <c r="V10" s="260">
        <v>0.96581404858926823</v>
      </c>
      <c r="W10" s="260">
        <v>1.0829899248862731</v>
      </c>
      <c r="X10" s="260">
        <v>1.1292521986816919</v>
      </c>
      <c r="Y10" s="260">
        <v>1.0635452254270359</v>
      </c>
      <c r="DA10" s="68" t="s">
        <v>1444</v>
      </c>
    </row>
    <row r="11" spans="1:105" ht="12" customHeight="1" x14ac:dyDescent="0.25">
      <c r="A11" s="37" t="s">
        <v>159</v>
      </c>
      <c r="B11" s="226">
        <v>9.564091905002953E-3</v>
      </c>
      <c r="C11" s="226">
        <v>1.6204100259368991E-2</v>
      </c>
      <c r="D11" s="226">
        <v>1.4463054193359489E-2</v>
      </c>
      <c r="E11" s="226">
        <v>1.1715327224521611E-2</v>
      </c>
      <c r="F11" s="226">
        <v>1.6865695266064171E-2</v>
      </c>
      <c r="G11" s="226">
        <v>1.6302120798109231E-2</v>
      </c>
      <c r="H11" s="226">
        <v>1.7040665270024711E-2</v>
      </c>
      <c r="I11" s="226">
        <v>9.7354013169633977E-3</v>
      </c>
      <c r="J11" s="226">
        <v>1.51613365770228E-2</v>
      </c>
      <c r="K11" s="226">
        <v>1.092711376302455E-2</v>
      </c>
      <c r="L11" s="226">
        <v>6.3651680195656859E-3</v>
      </c>
      <c r="M11" s="226">
        <v>1.3628202387957341E-2</v>
      </c>
      <c r="N11" s="226">
        <v>6.5769972930552452E-3</v>
      </c>
      <c r="O11" s="226">
        <v>1.554177303203538E-2</v>
      </c>
      <c r="P11" s="226">
        <v>9.756245075425168E-3</v>
      </c>
      <c r="Q11" s="226">
        <v>9.8146921853448123E-3</v>
      </c>
      <c r="R11" s="226">
        <v>1.113022750318466E-2</v>
      </c>
      <c r="S11" s="226">
        <v>1.39720088558122E-2</v>
      </c>
      <c r="T11" s="226">
        <v>9.2665755479690148E-3</v>
      </c>
      <c r="U11" s="226">
        <v>1.2241438573196961E-2</v>
      </c>
      <c r="V11" s="226">
        <v>1.1773464626492491E-2</v>
      </c>
      <c r="W11" s="226">
        <v>1.1629932177654191E-2</v>
      </c>
      <c r="X11" s="226">
        <v>9.8361557909832382E-3</v>
      </c>
      <c r="Y11" s="226">
        <v>1.021254697396873E-2</v>
      </c>
      <c r="DA11" s="69" t="s">
        <v>1445</v>
      </c>
    </row>
    <row r="12" spans="1:105" ht="12" customHeight="1" x14ac:dyDescent="0.25">
      <c r="A12" s="37" t="s">
        <v>35</v>
      </c>
      <c r="B12" s="226">
        <v>1.0149820135559391</v>
      </c>
      <c r="C12" s="226">
        <v>0.98688164157953973</v>
      </c>
      <c r="D12" s="226">
        <v>1.0202141849414821</v>
      </c>
      <c r="E12" s="226">
        <v>0.93741253253267487</v>
      </c>
      <c r="F12" s="226">
        <v>0.90001960438274864</v>
      </c>
      <c r="G12" s="226">
        <v>0.82633862205010189</v>
      </c>
      <c r="H12" s="226">
        <v>0.81377009058823291</v>
      </c>
      <c r="I12" s="226">
        <v>0.79176628139246585</v>
      </c>
      <c r="J12" s="226">
        <v>0.75289461761765752</v>
      </c>
      <c r="K12" s="226">
        <v>0.43411551881731247</v>
      </c>
      <c r="L12" s="226">
        <v>0.32225936373343977</v>
      </c>
      <c r="M12" s="226">
        <v>0.26034826757661222</v>
      </c>
      <c r="N12" s="226">
        <v>0.16035750604371149</v>
      </c>
      <c r="O12" s="226">
        <v>0.28471048025828621</v>
      </c>
      <c r="P12" s="226">
        <v>0.31000468727163472</v>
      </c>
      <c r="Q12" s="226">
        <v>0.29454592297661569</v>
      </c>
      <c r="R12" s="226">
        <v>0.31272367395841433</v>
      </c>
      <c r="S12" s="226">
        <v>0.37824770728554008</v>
      </c>
      <c r="T12" s="226">
        <v>0.22835222437210839</v>
      </c>
      <c r="U12" s="226">
        <v>0.3109379071779596</v>
      </c>
      <c r="V12" s="226">
        <v>0.27357963678723513</v>
      </c>
      <c r="W12" s="226">
        <v>0.28512748976977798</v>
      </c>
      <c r="X12" s="226">
        <v>0.21744514836937021</v>
      </c>
      <c r="Y12" s="226">
        <v>0.14078902227495621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7.3829894391644724E-2</v>
      </c>
      <c r="F13" s="226">
        <v>6.5675964887080357E-2</v>
      </c>
      <c r="G13" s="226">
        <v>7.9850014580935144E-2</v>
      </c>
      <c r="H13" s="226">
        <v>6.4902722226598916E-2</v>
      </c>
      <c r="I13" s="226">
        <v>8.179493332834667E-2</v>
      </c>
      <c r="J13" s="226">
        <v>9.2717392181326477E-2</v>
      </c>
      <c r="K13" s="226">
        <v>0.1149582235595337</v>
      </c>
      <c r="L13" s="226">
        <v>9.1640101893800369E-2</v>
      </c>
      <c r="M13" s="226">
        <v>7.7215450441577016E-2</v>
      </c>
      <c r="N13" s="226">
        <v>3.8813837202240117E-2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2.6854348777924999E-2</v>
      </c>
      <c r="U13" s="226">
        <v>5.3066711080117339E-2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5.8133267059957923E-2</v>
      </c>
      <c r="T14" s="226">
        <v>1.5220073321341111E-2</v>
      </c>
      <c r="U14" s="226">
        <v>2.9018732406184741E-2</v>
      </c>
      <c r="V14" s="226">
        <v>7.0090624899753512E-2</v>
      </c>
      <c r="W14" s="226">
        <v>8.8177092268979268E-2</v>
      </c>
      <c r="X14" s="226">
        <v>0.33751950429067201</v>
      </c>
      <c r="Y14" s="226">
        <v>0.52411875083481707</v>
      </c>
      <c r="DA14" s="69" t="s">
        <v>1448</v>
      </c>
    </row>
    <row r="15" spans="1:105" ht="12" customHeight="1" x14ac:dyDescent="0.25">
      <c r="A15" s="37" t="s">
        <v>40</v>
      </c>
      <c r="B15" s="226">
        <v>0.18575939537080069</v>
      </c>
      <c r="C15" s="226">
        <v>0.18194610786031029</v>
      </c>
      <c r="D15" s="226">
        <v>0.18327615895671601</v>
      </c>
      <c r="E15" s="226">
        <v>0.16753844089733699</v>
      </c>
      <c r="F15" s="226">
        <v>0.22947658953083019</v>
      </c>
      <c r="G15" s="226">
        <v>0.17401722974494721</v>
      </c>
      <c r="H15" s="226">
        <v>0.22955014571365931</v>
      </c>
      <c r="I15" s="226">
        <v>0.21216879493477969</v>
      </c>
      <c r="J15" s="226">
        <v>0.34530141076181869</v>
      </c>
      <c r="K15" s="226">
        <v>0.38800719441151887</v>
      </c>
      <c r="L15" s="226">
        <v>0.3094818818605054</v>
      </c>
      <c r="M15" s="226">
        <v>0.23810677188808679</v>
      </c>
      <c r="N15" s="226">
        <v>0.68649845818647826</v>
      </c>
      <c r="O15" s="226">
        <v>0.49000724840409893</v>
      </c>
      <c r="P15" s="226">
        <v>0.58107397720551057</v>
      </c>
      <c r="Q15" s="226">
        <v>0.741396057088197</v>
      </c>
      <c r="R15" s="226">
        <v>0.72626766092320205</v>
      </c>
      <c r="S15" s="226">
        <v>0.89481308327563946</v>
      </c>
      <c r="T15" s="226">
        <v>0.34330911821857579</v>
      </c>
      <c r="U15" s="226">
        <v>0.52265766542652159</v>
      </c>
      <c r="V15" s="226">
        <v>0.61037032227578714</v>
      </c>
      <c r="W15" s="226">
        <v>0.69805541066986154</v>
      </c>
      <c r="X15" s="226">
        <v>0.56445139023066648</v>
      </c>
      <c r="Y15" s="226">
        <v>0.38842490534329421</v>
      </c>
      <c r="DA15" s="69" t="s">
        <v>1449</v>
      </c>
    </row>
    <row r="16" spans="1:105" ht="12" customHeight="1" x14ac:dyDescent="0.25">
      <c r="A16" s="57" t="s">
        <v>1450</v>
      </c>
      <c r="B16" s="261">
        <v>8.6774714917096034</v>
      </c>
      <c r="C16" s="261">
        <v>8.6240220820465172</v>
      </c>
      <c r="D16" s="261">
        <v>8.6192008371380648</v>
      </c>
      <c r="E16" s="261">
        <v>7.8674874356052262</v>
      </c>
      <c r="F16" s="261">
        <v>8.6531347428603205</v>
      </c>
      <c r="G16" s="261">
        <v>7.1988665575312414</v>
      </c>
      <c r="H16" s="261">
        <v>8.1060318932523057</v>
      </c>
      <c r="I16" s="261">
        <v>7.6629200534596569</v>
      </c>
      <c r="J16" s="261">
        <v>9.6860124747904823</v>
      </c>
      <c r="K16" s="261">
        <v>8.3671176408975363</v>
      </c>
      <c r="L16" s="261">
        <v>6.4169975077794277</v>
      </c>
      <c r="M16" s="261">
        <v>5.1053989514375777</v>
      </c>
      <c r="N16" s="261">
        <v>9.2432566698515473</v>
      </c>
      <c r="O16" s="261">
        <v>8.4044126626763553</v>
      </c>
      <c r="P16" s="261">
        <v>9.708608541860416</v>
      </c>
      <c r="Q16" s="261">
        <v>11.22216788997504</v>
      </c>
      <c r="R16" s="261">
        <v>11.24147595577521</v>
      </c>
      <c r="S16" s="261">
        <v>14.10096676890268</v>
      </c>
      <c r="T16" s="261">
        <v>6.0113095863411026</v>
      </c>
      <c r="U16" s="261">
        <v>9.0161587492069852</v>
      </c>
      <c r="V16" s="261">
        <v>9.7361661781118567</v>
      </c>
      <c r="W16" s="261">
        <v>10.962131026058451</v>
      </c>
      <c r="X16" s="261">
        <v>10.11245297622456</v>
      </c>
      <c r="Y16" s="261">
        <v>8.0268459069974014</v>
      </c>
      <c r="DA16" s="70" t="s">
        <v>1451</v>
      </c>
    </row>
    <row r="17" spans="1:105" ht="12" customHeight="1" x14ac:dyDescent="0.25">
      <c r="A17" s="57" t="s">
        <v>1452</v>
      </c>
      <c r="B17" s="261">
        <v>152.27347775006379</v>
      </c>
      <c r="C17" s="261">
        <v>148.5672788009802</v>
      </c>
      <c r="D17" s="261">
        <v>155.85533800424639</v>
      </c>
      <c r="E17" s="261">
        <v>149.9935806522877</v>
      </c>
      <c r="F17" s="261">
        <v>152.37962845256891</v>
      </c>
      <c r="G17" s="261">
        <v>143.5563733567821</v>
      </c>
      <c r="H17" s="261">
        <v>144.9649177636058</v>
      </c>
      <c r="I17" s="261">
        <v>142.35299121391299</v>
      </c>
      <c r="J17" s="261">
        <v>148.75321250200619</v>
      </c>
      <c r="K17" s="261">
        <v>108.9449783229831</v>
      </c>
      <c r="L17" s="261">
        <v>85.74634335376723</v>
      </c>
      <c r="M17" s="261">
        <v>70.466263793947775</v>
      </c>
      <c r="N17" s="261">
        <v>72.033362949856524</v>
      </c>
      <c r="O17" s="261">
        <v>81.014580647991366</v>
      </c>
      <c r="P17" s="261">
        <v>88.178762014962771</v>
      </c>
      <c r="Q17" s="261">
        <v>96.846601087292896</v>
      </c>
      <c r="R17" s="261">
        <v>100.42407884612309</v>
      </c>
      <c r="S17" s="261">
        <v>123.4809084813535</v>
      </c>
      <c r="T17" s="261">
        <v>70.071120314737357</v>
      </c>
      <c r="U17" s="261">
        <v>99.502505386810867</v>
      </c>
      <c r="V17" s="261">
        <v>94.410098188918994</v>
      </c>
      <c r="W17" s="261">
        <v>102.2173357781507</v>
      </c>
      <c r="X17" s="261">
        <v>89.641686460095087</v>
      </c>
      <c r="Y17" s="261">
        <v>74.643798710374966</v>
      </c>
      <c r="DA17" s="70" t="s">
        <v>1453</v>
      </c>
    </row>
    <row r="18" spans="1:105" ht="12" customHeight="1" x14ac:dyDescent="0.25">
      <c r="A18" s="18" t="s">
        <v>28</v>
      </c>
      <c r="B18" s="230">
        <v>21.63667811002642</v>
      </c>
      <c r="C18" s="230">
        <v>24.473303064914049</v>
      </c>
      <c r="D18" s="230">
        <v>22.267769306875689</v>
      </c>
      <c r="E18" s="230">
        <v>13.871836290599751</v>
      </c>
      <c r="F18" s="230">
        <v>23.765927670508901</v>
      </c>
      <c r="G18" s="230">
        <v>27.265816696998669</v>
      </c>
      <c r="H18" s="230">
        <v>30.9147491462479</v>
      </c>
      <c r="I18" s="230">
        <v>27.107657597104261</v>
      </c>
      <c r="J18" s="230">
        <v>27.958496892758149</v>
      </c>
      <c r="K18" s="230">
        <v>11.98958299820073</v>
      </c>
      <c r="L18" s="230">
        <v>7.2482695857260522</v>
      </c>
      <c r="M18" s="230">
        <v>6.049841924875234</v>
      </c>
      <c r="N18" s="230">
        <v>6.9157022493258209</v>
      </c>
      <c r="O18" s="230">
        <v>4.1356762859809209</v>
      </c>
      <c r="P18" s="230">
        <v>6.1840375025487813</v>
      </c>
      <c r="Q18" s="230">
        <v>7.5324983694231964</v>
      </c>
      <c r="R18" s="230">
        <v>5.8392946675552402</v>
      </c>
      <c r="S18" s="230">
        <v>9.7861350495732484</v>
      </c>
      <c r="T18" s="230">
        <v>3.7148505220552188</v>
      </c>
      <c r="U18" s="230">
        <v>3.9622161933172122</v>
      </c>
      <c r="V18" s="230">
        <v>4.3313011663154626</v>
      </c>
      <c r="W18" s="230">
        <v>3.780151835988018</v>
      </c>
      <c r="X18" s="230">
        <v>3.770539611367195</v>
      </c>
      <c r="Y18" s="230">
        <v>2.864809109649638</v>
      </c>
      <c r="DA18" s="71" t="s">
        <v>1454</v>
      </c>
    </row>
    <row r="19" spans="1:105" ht="12" customHeight="1" x14ac:dyDescent="0.25">
      <c r="A19" s="18" t="s">
        <v>31</v>
      </c>
      <c r="B19" s="230">
        <v>3.167098290040125</v>
      </c>
      <c r="C19" s="230">
        <v>0.63401076938831946</v>
      </c>
      <c r="D19" s="230">
        <v>2.759996604501302</v>
      </c>
      <c r="E19" s="230">
        <v>2.8327430357232819</v>
      </c>
      <c r="F19" s="230">
        <v>2.3643729314605051</v>
      </c>
      <c r="G19" s="230">
        <v>1.8262151681523671</v>
      </c>
      <c r="H19" s="230">
        <v>1.957241285717269</v>
      </c>
      <c r="I19" s="230">
        <v>1.577480296618468</v>
      </c>
      <c r="J19" s="230">
        <v>1.364938857107201</v>
      </c>
      <c r="K19" s="230">
        <v>1.3308212871221681</v>
      </c>
      <c r="L19" s="230">
        <v>1.220278928355202</v>
      </c>
      <c r="M19" s="230">
        <v>0.84316851169782847</v>
      </c>
      <c r="N19" s="230">
        <v>0.9236949733859855</v>
      </c>
      <c r="O19" s="230">
        <v>1.485380173727268</v>
      </c>
      <c r="P19" s="230">
        <v>1.241028037664103</v>
      </c>
      <c r="Q19" s="230">
        <v>1.4784455778220009</v>
      </c>
      <c r="R19" s="230">
        <v>1.1096248730848901</v>
      </c>
      <c r="S19" s="230">
        <v>1.371022514356365</v>
      </c>
      <c r="T19" s="230">
        <v>0.62373421334531043</v>
      </c>
      <c r="U19" s="230">
        <v>0.8423006887279334</v>
      </c>
      <c r="V19" s="230">
        <v>1.1280881794554569</v>
      </c>
      <c r="W19" s="230">
        <v>0.95907241679152544</v>
      </c>
      <c r="X19" s="230">
        <v>1.2035401925723159</v>
      </c>
      <c r="Y19" s="230">
        <v>1.385336663748886</v>
      </c>
      <c r="DA19" s="71" t="s">
        <v>1455</v>
      </c>
    </row>
    <row r="20" spans="1:105" ht="12" customHeight="1" x14ac:dyDescent="0.25">
      <c r="A20" s="18" t="s">
        <v>159</v>
      </c>
      <c r="B20" s="295">
        <v>0.95143377916336214</v>
      </c>
      <c r="C20" s="295">
        <v>1.714473145647488</v>
      </c>
      <c r="D20" s="295">
        <v>1.3812445218756959</v>
      </c>
      <c r="E20" s="295">
        <v>1.019637304749905</v>
      </c>
      <c r="F20" s="295">
        <v>1.337435784890034</v>
      </c>
      <c r="G20" s="295">
        <v>1.179819788940508</v>
      </c>
      <c r="H20" s="295">
        <v>1.2649842483473059</v>
      </c>
      <c r="I20" s="295">
        <v>0.69684581373874532</v>
      </c>
      <c r="J20" s="295">
        <v>1.207374795423767</v>
      </c>
      <c r="K20" s="295">
        <v>0.94332421365661512</v>
      </c>
      <c r="L20" s="295">
        <v>0.54042479645910968</v>
      </c>
      <c r="M20" s="295">
        <v>1.194778317015347</v>
      </c>
      <c r="N20" s="295">
        <v>1.0267890955564569</v>
      </c>
      <c r="O20" s="295">
        <v>1.9787470231284869</v>
      </c>
      <c r="P20" s="295">
        <v>1.3228423130250979</v>
      </c>
      <c r="Q20" s="295">
        <v>1.3134423672274971</v>
      </c>
      <c r="R20" s="295">
        <v>1.4349680811802199</v>
      </c>
      <c r="S20" s="295">
        <v>1.7741185009839699</v>
      </c>
      <c r="T20" s="295">
        <v>0.92043461060986631</v>
      </c>
      <c r="U20" s="295">
        <v>1.243781727034639</v>
      </c>
      <c r="V20" s="295">
        <v>1.389407407053868</v>
      </c>
      <c r="W20" s="295">
        <v>1.4178689938439459</v>
      </c>
      <c r="X20" s="295">
        <v>1.484290218821305</v>
      </c>
      <c r="Y20" s="295">
        <v>1.7127116496386421</v>
      </c>
      <c r="DA20" s="122" t="s">
        <v>1456</v>
      </c>
    </row>
    <row r="21" spans="1:105" ht="12" customHeight="1" x14ac:dyDescent="0.25">
      <c r="A21" s="18" t="s">
        <v>32</v>
      </c>
      <c r="B21" s="295">
        <v>25.548077977066249</v>
      </c>
      <c r="C21" s="295">
        <v>17.328582190867561</v>
      </c>
      <c r="D21" s="295">
        <v>13.62040235548721</v>
      </c>
      <c r="E21" s="295">
        <v>25.16287936711624</v>
      </c>
      <c r="F21" s="295">
        <v>22.101942833399981</v>
      </c>
      <c r="G21" s="295">
        <v>1.5697749045221789</v>
      </c>
      <c r="H21" s="295">
        <v>0.24033703955967561</v>
      </c>
      <c r="I21" s="295">
        <v>0.22488252042355639</v>
      </c>
      <c r="J21" s="295">
        <v>1.16744739742128</v>
      </c>
      <c r="K21" s="295">
        <v>0</v>
      </c>
      <c r="L21" s="295">
        <v>0</v>
      </c>
      <c r="M21" s="295">
        <v>0</v>
      </c>
      <c r="N21" s="295">
        <v>0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0.16381483354979301</v>
      </c>
      <c r="W21" s="295">
        <v>0</v>
      </c>
      <c r="X21" s="295">
        <v>0</v>
      </c>
      <c r="Y21" s="295">
        <v>0</v>
      </c>
      <c r="DA21" s="122" t="s">
        <v>1457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11.075506336679121</v>
      </c>
      <c r="E22" s="295">
        <v>18.79389170006819</v>
      </c>
      <c r="F22" s="295">
        <v>21.811371135622799</v>
      </c>
      <c r="G22" s="295">
        <v>36.623147022145929</v>
      </c>
      <c r="H22" s="295">
        <v>31.908362879999618</v>
      </c>
      <c r="I22" s="295">
        <v>40.491313654011194</v>
      </c>
      <c r="J22" s="295">
        <v>39.60802825967653</v>
      </c>
      <c r="K22" s="295">
        <v>35.517427102851791</v>
      </c>
      <c r="L22" s="295">
        <v>27.72221977025653</v>
      </c>
      <c r="M22" s="295">
        <v>19.195249306981669</v>
      </c>
      <c r="N22" s="295">
        <v>25.44899127549159</v>
      </c>
      <c r="O22" s="295">
        <v>24.774601865769501</v>
      </c>
      <c r="P22" s="295">
        <v>19.741742597531449</v>
      </c>
      <c r="Q22" s="295">
        <v>24.533129247051122</v>
      </c>
      <c r="R22" s="295">
        <v>27.98091995688538</v>
      </c>
      <c r="S22" s="295">
        <v>29.78176313195727</v>
      </c>
      <c r="T22" s="295">
        <v>18.733961565493821</v>
      </c>
      <c r="U22" s="295">
        <v>25.716329442474269</v>
      </c>
      <c r="V22" s="295">
        <v>19.684247673412649</v>
      </c>
      <c r="W22" s="295">
        <v>13.491041476186499</v>
      </c>
      <c r="X22" s="295">
        <v>10.690715704199659</v>
      </c>
      <c r="Y22" s="295">
        <v>8.6786283613876449</v>
      </c>
      <c r="DA22" s="122" t="s">
        <v>1458</v>
      </c>
    </row>
    <row r="23" spans="1:105" ht="12" customHeight="1" x14ac:dyDescent="0.25">
      <c r="A23" s="18" t="s">
        <v>35</v>
      </c>
      <c r="B23" s="295">
        <v>100.9701895937676</v>
      </c>
      <c r="C23" s="295">
        <v>104.41690963016281</v>
      </c>
      <c r="D23" s="295">
        <v>97.432066232407493</v>
      </c>
      <c r="E23" s="295">
        <v>81.587203651448093</v>
      </c>
      <c r="F23" s="295">
        <v>71.37081555280362</v>
      </c>
      <c r="G23" s="295">
        <v>59.803915744116978</v>
      </c>
      <c r="H23" s="295">
        <v>60.408812100842468</v>
      </c>
      <c r="I23" s="295">
        <v>56.673474537352512</v>
      </c>
      <c r="J23" s="295">
        <v>59.956850130180172</v>
      </c>
      <c r="K23" s="295">
        <v>37.476655712159861</v>
      </c>
      <c r="L23" s="295">
        <v>27.36093540930122</v>
      </c>
      <c r="M23" s="295">
        <v>22.824614436891171</v>
      </c>
      <c r="N23" s="295">
        <v>25.034728046820351</v>
      </c>
      <c r="O23" s="295">
        <v>36.248760942739473</v>
      </c>
      <c r="P23" s="295">
        <v>42.033314496372483</v>
      </c>
      <c r="Q23" s="295">
        <v>39.417343613616602</v>
      </c>
      <c r="R23" s="295">
        <v>40.317998013188458</v>
      </c>
      <c r="S23" s="295">
        <v>48.028616527171337</v>
      </c>
      <c r="T23" s="295">
        <v>22.68187310768808</v>
      </c>
      <c r="U23" s="295">
        <v>31.592601219036201</v>
      </c>
      <c r="V23" s="295">
        <v>32.285617346313238</v>
      </c>
      <c r="W23" s="295">
        <v>34.761460416243722</v>
      </c>
      <c r="X23" s="295">
        <v>32.812789235268987</v>
      </c>
      <c r="Y23" s="295">
        <v>23.611249887631619</v>
      </c>
      <c r="DA23" s="122" t="s">
        <v>1459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7.3183526464199122</v>
      </c>
      <c r="E24" s="295">
        <v>6.7253893025822586</v>
      </c>
      <c r="F24" s="295">
        <v>9.6277625438830388</v>
      </c>
      <c r="G24" s="295">
        <v>15.28768403190549</v>
      </c>
      <c r="H24" s="295">
        <v>18.270431062891578</v>
      </c>
      <c r="I24" s="295">
        <v>15.58133679466424</v>
      </c>
      <c r="J24" s="295">
        <v>17.49007616943906</v>
      </c>
      <c r="K24" s="295">
        <v>21.68716700899196</v>
      </c>
      <c r="L24" s="295">
        <v>21.654214863669129</v>
      </c>
      <c r="M24" s="295">
        <v>20.358611296486519</v>
      </c>
      <c r="N24" s="295">
        <v>12.68345730927633</v>
      </c>
      <c r="O24" s="295">
        <v>12.39141435664571</v>
      </c>
      <c r="P24" s="295">
        <v>17.65579706782086</v>
      </c>
      <c r="Q24" s="295">
        <v>22.571741912152479</v>
      </c>
      <c r="R24" s="295">
        <v>23.74127325422889</v>
      </c>
      <c r="S24" s="295">
        <v>32.739252757311263</v>
      </c>
      <c r="T24" s="295">
        <v>23.396266295545061</v>
      </c>
      <c r="U24" s="295">
        <v>36.145276116220607</v>
      </c>
      <c r="V24" s="295">
        <v>35.427621582818517</v>
      </c>
      <c r="W24" s="295">
        <v>47.807740639096963</v>
      </c>
      <c r="X24" s="295">
        <v>39.679811497865622</v>
      </c>
      <c r="Y24" s="295">
        <v>36.391063038318549</v>
      </c>
      <c r="DA24" s="122" t="s">
        <v>1460</v>
      </c>
    </row>
    <row r="25" spans="1:105" ht="12" customHeight="1" x14ac:dyDescent="0.25">
      <c r="A25" s="57" t="s">
        <v>1461</v>
      </c>
      <c r="B25" s="261">
        <v>114.988044279017</v>
      </c>
      <c r="C25" s="261">
        <v>112.1893391127532</v>
      </c>
      <c r="D25" s="261">
        <v>117.6928561188388</v>
      </c>
      <c r="E25" s="261">
        <v>113.2663990371518</v>
      </c>
      <c r="F25" s="261">
        <v>115.0682030949859</v>
      </c>
      <c r="G25" s="261">
        <v>108.40539573923181</v>
      </c>
      <c r="H25" s="261">
        <v>109.4690462778151</v>
      </c>
      <c r="I25" s="261">
        <v>107.49667176987489</v>
      </c>
      <c r="J25" s="261">
        <v>112.32974539336379</v>
      </c>
      <c r="K25" s="261">
        <v>82.268890002904584</v>
      </c>
      <c r="L25" s="261">
        <v>64.750634660819344</v>
      </c>
      <c r="M25" s="261">
        <v>53.212010266259043</v>
      </c>
      <c r="N25" s="261">
        <v>54.395392098681747</v>
      </c>
      <c r="O25" s="261">
        <v>61.177483593615023</v>
      </c>
      <c r="P25" s="261">
        <v>66.587455286783836</v>
      </c>
      <c r="Q25" s="261">
        <v>73.132901531128738</v>
      </c>
      <c r="R25" s="261">
        <v>75.834403966206551</v>
      </c>
      <c r="S25" s="261">
        <v>93.24557619530151</v>
      </c>
      <c r="T25" s="261">
        <v>52.913620969873577</v>
      </c>
      <c r="U25" s="261">
        <v>75.138485469357732</v>
      </c>
      <c r="V25" s="261">
        <v>71.292996727588147</v>
      </c>
      <c r="W25" s="261">
        <v>77.188566953421514</v>
      </c>
      <c r="X25" s="261">
        <v>67.69217045687958</v>
      </c>
      <c r="Y25" s="261">
        <v>56.366640849634358</v>
      </c>
      <c r="DA25" s="70" t="s">
        <v>1462</v>
      </c>
    </row>
    <row r="26" spans="1:105" ht="12" customHeight="1" x14ac:dyDescent="0.25">
      <c r="A26" s="18" t="s">
        <v>28</v>
      </c>
      <c r="B26" s="230">
        <v>16.338756672059489</v>
      </c>
      <c r="C26" s="230">
        <v>18.480810303033621</v>
      </c>
      <c r="D26" s="230">
        <v>16.81531991576837</v>
      </c>
      <c r="E26" s="230">
        <v>10.475201257522279</v>
      </c>
      <c r="F26" s="230">
        <v>17.94664168499461</v>
      </c>
      <c r="G26" s="230">
        <v>20.58955363720084</v>
      </c>
      <c r="H26" s="230">
        <v>23.345014484651252</v>
      </c>
      <c r="I26" s="230">
        <v>20.47012111454158</v>
      </c>
      <c r="J26" s="230">
        <v>21.112625298780159</v>
      </c>
      <c r="K26" s="230">
        <v>9.0538334124537165</v>
      </c>
      <c r="L26" s="230">
        <v>5.4734702088944074</v>
      </c>
      <c r="M26" s="230">
        <v>4.5684875752324876</v>
      </c>
      <c r="N26" s="230">
        <v>5.2223347638465709</v>
      </c>
      <c r="O26" s="230">
        <v>3.1230213883773721</v>
      </c>
      <c r="P26" s="230">
        <v>4.669824244333209</v>
      </c>
      <c r="Q26" s="230">
        <v>5.6881031998003042</v>
      </c>
      <c r="R26" s="230">
        <v>4.4094945732648361</v>
      </c>
      <c r="S26" s="230">
        <v>7.3899181067354176</v>
      </c>
      <c r="T26" s="230">
        <v>2.8052383292981982</v>
      </c>
      <c r="U26" s="230">
        <v>2.992034448888174</v>
      </c>
      <c r="V26" s="230">
        <v>3.2707458820604232</v>
      </c>
      <c r="W26" s="230">
        <v>2.8545500708367162</v>
      </c>
      <c r="X26" s="230">
        <v>2.8472914797370028</v>
      </c>
      <c r="Y26" s="230">
        <v>2.1633366599272148</v>
      </c>
      <c r="DA26" s="71" t="s">
        <v>1463</v>
      </c>
    </row>
    <row r="27" spans="1:105" ht="12" customHeight="1" x14ac:dyDescent="0.25">
      <c r="A27" s="18" t="s">
        <v>31</v>
      </c>
      <c r="B27" s="295">
        <v>2.3916078084778651</v>
      </c>
      <c r="C27" s="295">
        <v>0.47876793451489419</v>
      </c>
      <c r="D27" s="295">
        <v>2.0841883725099302</v>
      </c>
      <c r="E27" s="295">
        <v>2.139122232155688</v>
      </c>
      <c r="F27" s="295">
        <v>1.7854364617660801</v>
      </c>
      <c r="G27" s="295">
        <v>1.379051123815481</v>
      </c>
      <c r="H27" s="295">
        <v>1.477994401600139</v>
      </c>
      <c r="I27" s="295">
        <v>1.1912210640816301</v>
      </c>
      <c r="J27" s="295">
        <v>1.030722172096237</v>
      </c>
      <c r="K27" s="295">
        <v>1.004958574218932</v>
      </c>
      <c r="L27" s="295">
        <v>0.92148343572195524</v>
      </c>
      <c r="M27" s="295">
        <v>0.63671165583359235</v>
      </c>
      <c r="N27" s="295">
        <v>0.6975205404735606</v>
      </c>
      <c r="O27" s="295">
        <v>1.1216724258972519</v>
      </c>
      <c r="P27" s="295">
        <v>0.93715195223064196</v>
      </c>
      <c r="Q27" s="295">
        <v>1.116435823747002</v>
      </c>
      <c r="R27" s="295">
        <v>0.83792395054384694</v>
      </c>
      <c r="S27" s="295">
        <v>1.035316195031035</v>
      </c>
      <c r="T27" s="295">
        <v>0.47100767909307428</v>
      </c>
      <c r="U27" s="295">
        <v>0.63605632656967104</v>
      </c>
      <c r="V27" s="295">
        <v>0.85186636206452215</v>
      </c>
      <c r="W27" s="295">
        <v>0.72423552123647206</v>
      </c>
      <c r="X27" s="295">
        <v>0.90884331926952555</v>
      </c>
      <c r="Y27" s="295">
        <v>1.0461254053313691</v>
      </c>
      <c r="DA27" s="122" t="s">
        <v>1464</v>
      </c>
    </row>
    <row r="28" spans="1:105" ht="12" customHeight="1" x14ac:dyDescent="0.25">
      <c r="A28" s="18" t="s">
        <v>159</v>
      </c>
      <c r="B28" s="295">
        <v>0.7184672678623667</v>
      </c>
      <c r="C28" s="295">
        <v>1.2946700692715769</v>
      </c>
      <c r="D28" s="295">
        <v>1.0430352585910241</v>
      </c>
      <c r="E28" s="295">
        <v>0.76997059027943904</v>
      </c>
      <c r="F28" s="295">
        <v>1.009953456935561</v>
      </c>
      <c r="G28" s="295">
        <v>0.890931054681943</v>
      </c>
      <c r="H28" s="295">
        <v>0.95524228454260929</v>
      </c>
      <c r="I28" s="295">
        <v>0.5262172931871909</v>
      </c>
      <c r="J28" s="295">
        <v>0.91173898756967975</v>
      </c>
      <c r="K28" s="295">
        <v>0.71234339723596674</v>
      </c>
      <c r="L28" s="295">
        <v>0.40809726909053162</v>
      </c>
      <c r="M28" s="295">
        <v>0.90222686215960302</v>
      </c>
      <c r="N28" s="295">
        <v>0.77537120534444703</v>
      </c>
      <c r="O28" s="295">
        <v>1.494234279497674</v>
      </c>
      <c r="P28" s="295">
        <v>0.99893331860428725</v>
      </c>
      <c r="Q28" s="295">
        <v>0.99183502808406265</v>
      </c>
      <c r="R28" s="295">
        <v>1.083604155469275</v>
      </c>
      <c r="S28" s="295">
        <v>1.3397107609390151</v>
      </c>
      <c r="T28" s="295">
        <v>0.69505850476776676</v>
      </c>
      <c r="U28" s="295">
        <v>0.93923137774812826</v>
      </c>
      <c r="V28" s="295">
        <v>1.0491993931217449</v>
      </c>
      <c r="W28" s="295">
        <v>1.070691922552512</v>
      </c>
      <c r="X28" s="295">
        <v>1.120849355558011</v>
      </c>
      <c r="Y28" s="295">
        <v>1.293339890280099</v>
      </c>
      <c r="DA28" s="122" t="s">
        <v>1465</v>
      </c>
    </row>
    <row r="29" spans="1:105" ht="12" customHeight="1" x14ac:dyDescent="0.25">
      <c r="A29" s="18" t="s">
        <v>32</v>
      </c>
      <c r="B29" s="295">
        <v>19.292417596796131</v>
      </c>
      <c r="C29" s="295">
        <v>13.085534038479199</v>
      </c>
      <c r="D29" s="295">
        <v>10.285333022481231</v>
      </c>
      <c r="E29" s="295">
        <v>19.00153808533026</v>
      </c>
      <c r="F29" s="295">
        <v>16.690097440020121</v>
      </c>
      <c r="G29" s="295">
        <v>1.1854024016287401</v>
      </c>
      <c r="H29" s="295">
        <v>0.18148850709337841</v>
      </c>
      <c r="I29" s="295">
        <v>0.16981815611044601</v>
      </c>
      <c r="J29" s="295">
        <v>0.88158814661370144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0.1237034026680691</v>
      </c>
      <c r="W29" s="295">
        <v>0</v>
      </c>
      <c r="X29" s="295">
        <v>0</v>
      </c>
      <c r="Y29" s="295">
        <v>0</v>
      </c>
      <c r="DA29" s="122" t="s">
        <v>1466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8.3635760598109776</v>
      </c>
      <c r="E30" s="295">
        <v>14.1920502697758</v>
      </c>
      <c r="F30" s="295">
        <v>16.470674650550031</v>
      </c>
      <c r="G30" s="295">
        <v>27.65566343950994</v>
      </c>
      <c r="H30" s="295">
        <v>24.095333592752361</v>
      </c>
      <c r="I30" s="295">
        <v>30.576677147974682</v>
      </c>
      <c r="J30" s="295">
        <v>29.909671563446881</v>
      </c>
      <c r="K30" s="295">
        <v>26.820688282190179</v>
      </c>
      <c r="L30" s="295">
        <v>20.93420260412725</v>
      </c>
      <c r="M30" s="295">
        <v>14.49513211276909</v>
      </c>
      <c r="N30" s="295">
        <v>19.217593102100938</v>
      </c>
      <c r="O30" s="295">
        <v>18.70833357475431</v>
      </c>
      <c r="P30" s="295">
        <v>14.907811954461989</v>
      </c>
      <c r="Q30" s="295">
        <v>18.525987544548489</v>
      </c>
      <c r="R30" s="295">
        <v>21.129557888281841</v>
      </c>
      <c r="S30" s="295">
        <v>22.489449563538749</v>
      </c>
      <c r="T30" s="295">
        <v>14.146794529446581</v>
      </c>
      <c r="U30" s="295">
        <v>19.419471284938069</v>
      </c>
      <c r="V30" s="295">
        <v>14.864395142958919</v>
      </c>
      <c r="W30" s="295">
        <v>10.187647235456531</v>
      </c>
      <c r="X30" s="295">
        <v>8.0730046291228064</v>
      </c>
      <c r="Y30" s="295">
        <v>6.5535936858180666</v>
      </c>
      <c r="DA30" s="122" t="s">
        <v>1467</v>
      </c>
    </row>
    <row r="31" spans="1:105" ht="12" customHeight="1" x14ac:dyDescent="0.25">
      <c r="A31" s="18" t="s">
        <v>35</v>
      </c>
      <c r="B31" s="295">
        <v>76.246794933821192</v>
      </c>
      <c r="C31" s="295">
        <v>78.849556767453876</v>
      </c>
      <c r="D31" s="295">
        <v>73.575010643135457</v>
      </c>
      <c r="E31" s="295">
        <v>61.609895069661711</v>
      </c>
      <c r="F31" s="295">
        <v>53.895074968246739</v>
      </c>
      <c r="G31" s="295">
        <v>45.160427234284057</v>
      </c>
      <c r="H31" s="295">
        <v>45.617209663365593</v>
      </c>
      <c r="I31" s="295">
        <v>42.796500715923948</v>
      </c>
      <c r="J31" s="295">
        <v>45.275914357952978</v>
      </c>
      <c r="K31" s="295">
        <v>28.300183394593219</v>
      </c>
      <c r="L31" s="295">
        <v>20.661381737954919</v>
      </c>
      <c r="M31" s="295">
        <v>17.23581686253064</v>
      </c>
      <c r="N31" s="295">
        <v>18.904765686680609</v>
      </c>
      <c r="O31" s="295">
        <v>27.372948920131201</v>
      </c>
      <c r="P31" s="295">
        <v>31.74110619865122</v>
      </c>
      <c r="Q31" s="295">
        <v>29.765677646394192</v>
      </c>
      <c r="R31" s="295">
        <v>30.445799290086121</v>
      </c>
      <c r="S31" s="295">
        <v>36.268408428624042</v>
      </c>
      <c r="T31" s="295">
        <v>17.128026940573321</v>
      </c>
      <c r="U31" s="295">
        <v>23.85688881307723</v>
      </c>
      <c r="V31" s="295">
        <v>24.380214150534911</v>
      </c>
      <c r="W31" s="295">
        <v>26.24982635588788</v>
      </c>
      <c r="X31" s="295">
        <v>24.778303597269652</v>
      </c>
      <c r="Y31" s="295">
        <v>17.829838049789881</v>
      </c>
      <c r="DA31" s="122" t="s">
        <v>1468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5.5263928465418024</v>
      </c>
      <c r="E32" s="295">
        <v>5.078621532426598</v>
      </c>
      <c r="F32" s="295">
        <v>7.2703244324727487</v>
      </c>
      <c r="G32" s="295">
        <v>11.54436684811078</v>
      </c>
      <c r="H32" s="295">
        <v>13.796763343809721</v>
      </c>
      <c r="I32" s="295">
        <v>11.76611627805538</v>
      </c>
      <c r="J32" s="295">
        <v>13.20748486690419</v>
      </c>
      <c r="K32" s="295">
        <v>16.376882942212571</v>
      </c>
      <c r="L32" s="295">
        <v>16.351999405030281</v>
      </c>
      <c r="M32" s="295">
        <v>15.37363519773362</v>
      </c>
      <c r="N32" s="295">
        <v>9.5778068002356243</v>
      </c>
      <c r="O32" s="295">
        <v>9.3572730049572126</v>
      </c>
      <c r="P32" s="295">
        <v>13.332627618502491</v>
      </c>
      <c r="Q32" s="295">
        <v>17.0448622885547</v>
      </c>
      <c r="R32" s="295">
        <v>17.928024108560631</v>
      </c>
      <c r="S32" s="295">
        <v>24.722773140433251</v>
      </c>
      <c r="T32" s="295">
        <v>17.667494986694649</v>
      </c>
      <c r="U32" s="295">
        <v>27.294803218136451</v>
      </c>
      <c r="V32" s="295">
        <v>26.752872394179551</v>
      </c>
      <c r="W32" s="295">
        <v>36.101615847451413</v>
      </c>
      <c r="X32" s="295">
        <v>29.96387807592258</v>
      </c>
      <c r="Y32" s="295">
        <v>27.480407158487729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29.316305551350432</v>
      </c>
      <c r="C33" s="261">
        <f t="shared" si="0"/>
        <v>29.75135816324925</v>
      </c>
      <c r="D33" s="261">
        <f t="shared" si="0"/>
        <v>27.703416737229421</v>
      </c>
      <c r="E33" s="261">
        <f t="shared" si="0"/>
        <v>29.48690344599509</v>
      </c>
      <c r="F33" s="261">
        <f t="shared" si="0"/>
        <v>28.01941608401458</v>
      </c>
      <c r="G33" s="261">
        <f t="shared" si="0"/>
        <v>24.434065085593776</v>
      </c>
      <c r="H33" s="261">
        <f t="shared" si="0"/>
        <v>26.228374557498523</v>
      </c>
      <c r="I33" s="261">
        <f t="shared" si="0"/>
        <v>25.650825679023455</v>
      </c>
      <c r="J33" s="261">
        <f t="shared" si="0"/>
        <v>28.54010573764532</v>
      </c>
      <c r="K33" s="261">
        <f t="shared" si="0"/>
        <v>22.418631577567709</v>
      </c>
      <c r="L33" s="261">
        <f t="shared" si="0"/>
        <v>17.326625947720146</v>
      </c>
      <c r="M33" s="261">
        <f t="shared" si="0"/>
        <v>14.044357218081453</v>
      </c>
      <c r="N33" s="261">
        <f t="shared" si="0"/>
        <v>18.829102148965678</v>
      </c>
      <c r="O33" s="261">
        <f t="shared" si="0"/>
        <v>18.859000930791005</v>
      </c>
      <c r="P33" s="261">
        <f t="shared" si="0"/>
        <v>21.252128249137002</v>
      </c>
      <c r="Q33" s="261">
        <f t="shared" si="0"/>
        <v>23.989990914867668</v>
      </c>
      <c r="R33" s="261">
        <f t="shared" si="0"/>
        <v>24.144970189650959</v>
      </c>
      <c r="S33" s="261">
        <f t="shared" si="0"/>
        <v>30.277577517328211</v>
      </c>
      <c r="T33" s="261">
        <f t="shared" si="0"/>
        <v>14.597857725695867</v>
      </c>
      <c r="U33" s="261">
        <f t="shared" si="0"/>
        <v>21.171318352235971</v>
      </c>
      <c r="V33" s="261">
        <f t="shared" si="0"/>
        <v>21.552637840166405</v>
      </c>
      <c r="W33" s="261">
        <f t="shared" si="0"/>
        <v>23.866898150189847</v>
      </c>
      <c r="X33" s="261">
        <f t="shared" si="0"/>
        <v>21.69879106029309</v>
      </c>
      <c r="Y33" s="261">
        <f t="shared" si="0"/>
        <v>17.877291229710501</v>
      </c>
      <c r="DA33" s="70"/>
    </row>
    <row r="34" spans="1:105" ht="12" customHeight="1" x14ac:dyDescent="0.25">
      <c r="A34" s="60" t="s">
        <v>1471</v>
      </c>
      <c r="B34" s="262">
        <v>10.535831942760691</v>
      </c>
      <c r="C34" s="262">
        <v>10.47093584967781</v>
      </c>
      <c r="D34" s="262">
        <v>10.46508209076211</v>
      </c>
      <c r="E34" s="262">
        <v>9.5523823400066483</v>
      </c>
      <c r="F34" s="262">
        <v>10.506283254971381</v>
      </c>
      <c r="G34" s="262">
        <v>8.7405701420018662</v>
      </c>
      <c r="H34" s="262">
        <v>9.8420132905718809</v>
      </c>
      <c r="I34" s="262">
        <v>9.3040049686358071</v>
      </c>
      <c r="J34" s="262">
        <v>11.76036126737773</v>
      </c>
      <c r="K34" s="262">
        <v>10.159012956023769</v>
      </c>
      <c r="L34" s="262">
        <v>7.7912566331875421</v>
      </c>
      <c r="M34" s="262">
        <v>6.1987671644307003</v>
      </c>
      <c r="N34" s="262">
        <v>11.22278522843885</v>
      </c>
      <c r="O34" s="262">
        <v>10.20429505025348</v>
      </c>
      <c r="P34" s="262">
        <v>11.787796490350649</v>
      </c>
      <c r="Q34" s="262">
        <v>13.625498514767029</v>
      </c>
      <c r="R34" s="262">
        <v>13.648941580711369</v>
      </c>
      <c r="S34" s="262">
        <v>17.120818691199421</v>
      </c>
      <c r="T34" s="262">
        <v>7.2986869064456323</v>
      </c>
      <c r="U34" s="262">
        <v>10.947052196213111</v>
      </c>
      <c r="V34" s="262">
        <v>11.82125584824797</v>
      </c>
      <c r="W34" s="262">
        <v>13.30977236115589</v>
      </c>
      <c r="X34" s="262">
        <v>12.27812793028046</v>
      </c>
      <c r="Y34" s="262">
        <v>9.7458688959518049</v>
      </c>
      <c r="DA34" s="72" t="s">
        <v>1472</v>
      </c>
    </row>
    <row r="35" spans="1:105" ht="12" customHeight="1" x14ac:dyDescent="0.25">
      <c r="A35" s="60" t="s">
        <v>1473</v>
      </c>
      <c r="B35" s="262">
        <v>18.780473608589741</v>
      </c>
      <c r="C35" s="262">
        <v>19.280422313571439</v>
      </c>
      <c r="D35" s="262">
        <v>17.238334646467312</v>
      </c>
      <c r="E35" s="262">
        <v>19.934521105988441</v>
      </c>
      <c r="F35" s="262">
        <v>17.513132829043201</v>
      </c>
      <c r="G35" s="262">
        <v>15.69349494359191</v>
      </c>
      <c r="H35" s="262">
        <v>16.386361266926642</v>
      </c>
      <c r="I35" s="262">
        <v>16.34682071038765</v>
      </c>
      <c r="J35" s="262">
        <v>16.779744470267591</v>
      </c>
      <c r="K35" s="262">
        <v>12.25961862154394</v>
      </c>
      <c r="L35" s="262">
        <v>9.5353693145326019</v>
      </c>
      <c r="M35" s="262">
        <v>7.8455900536507528</v>
      </c>
      <c r="N35" s="262">
        <v>7.6063169205268277</v>
      </c>
      <c r="O35" s="262">
        <v>8.6547058805375237</v>
      </c>
      <c r="P35" s="262">
        <v>9.4643317587863542</v>
      </c>
      <c r="Q35" s="262">
        <v>10.364492400100641</v>
      </c>
      <c r="R35" s="262">
        <v>10.496028608939589</v>
      </c>
      <c r="S35" s="262">
        <v>13.15675882612879</v>
      </c>
      <c r="T35" s="262">
        <v>7.2991708192502358</v>
      </c>
      <c r="U35" s="262">
        <v>10.22426615602286</v>
      </c>
      <c r="V35" s="262">
        <v>9.7313819919184326</v>
      </c>
      <c r="W35" s="262">
        <v>10.557125789033959</v>
      </c>
      <c r="X35" s="262">
        <v>9.4206631300126276</v>
      </c>
      <c r="Y35" s="262">
        <v>8.1314223337586959</v>
      </c>
      <c r="DA35" s="72" t="s">
        <v>1474</v>
      </c>
    </row>
    <row r="36" spans="1:105" ht="12" customHeight="1" x14ac:dyDescent="0.25">
      <c r="A36" s="64" t="s">
        <v>28</v>
      </c>
      <c r="B36" s="229">
        <v>1.5544946345835671</v>
      </c>
      <c r="C36" s="229">
        <v>1.6649430122790949</v>
      </c>
      <c r="D36" s="229">
        <v>1.7994474137296901</v>
      </c>
      <c r="E36" s="229">
        <v>0.9198190854894458</v>
      </c>
      <c r="F36" s="229">
        <v>1.842325650834149</v>
      </c>
      <c r="G36" s="229">
        <v>2.2315831575707592</v>
      </c>
      <c r="H36" s="229">
        <v>2.4401879570217728</v>
      </c>
      <c r="I36" s="229">
        <v>2.1038964750276712</v>
      </c>
      <c r="J36" s="229">
        <v>2.211833580962435</v>
      </c>
      <c r="K36" s="229">
        <v>0.95089809224691779</v>
      </c>
      <c r="L36" s="229">
        <v>0.58263831765089702</v>
      </c>
      <c r="M36" s="229">
        <v>0.48599286174628831</v>
      </c>
      <c r="N36" s="229">
        <v>0.58760218131149866</v>
      </c>
      <c r="O36" s="229">
        <v>0.34701458247622491</v>
      </c>
      <c r="P36" s="229">
        <v>0.51622574595183512</v>
      </c>
      <c r="Q36" s="229">
        <v>0.63065500682008235</v>
      </c>
      <c r="R36" s="229">
        <v>0.5015400210318357</v>
      </c>
      <c r="S36" s="229">
        <v>0.82287709269053899</v>
      </c>
      <c r="T36" s="229">
        <v>0.32044963652595199</v>
      </c>
      <c r="U36" s="229">
        <v>0.34668402376680052</v>
      </c>
      <c r="V36" s="229">
        <v>0.3776757693132462</v>
      </c>
      <c r="W36" s="229">
        <v>0.32887162373719492</v>
      </c>
      <c r="X36" s="229">
        <v>0.32194602762280872</v>
      </c>
      <c r="Y36" s="229">
        <v>0.23534625474807469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0.2275412738513099</v>
      </c>
      <c r="C38" s="229">
        <v>4.3132379695657648E-2</v>
      </c>
      <c r="D38" s="229">
        <v>0.22303395923627969</v>
      </c>
      <c r="E38" s="229">
        <v>0.18783462073519991</v>
      </c>
      <c r="F38" s="229">
        <v>0.1832852880879926</v>
      </c>
      <c r="G38" s="229">
        <v>0.14946741029758609</v>
      </c>
      <c r="H38" s="229">
        <v>0.15449055050711141</v>
      </c>
      <c r="I38" s="229">
        <v>0.1224323873648062</v>
      </c>
      <c r="J38" s="229">
        <v>0.10798211404892021</v>
      </c>
      <c r="K38" s="229">
        <v>0.1055479096509</v>
      </c>
      <c r="L38" s="229">
        <v>9.808979280818185E-2</v>
      </c>
      <c r="M38" s="229">
        <v>6.7732989228943732E-2</v>
      </c>
      <c r="N38" s="229">
        <v>7.8483017582340789E-2</v>
      </c>
      <c r="O38" s="229">
        <v>0.1246346534789711</v>
      </c>
      <c r="P38" s="229">
        <v>0.10359746754870849</v>
      </c>
      <c r="Q38" s="229">
        <v>0.123782184905518</v>
      </c>
      <c r="R38" s="229">
        <v>9.5306250817694171E-2</v>
      </c>
      <c r="S38" s="229">
        <v>0.1152838188837417</v>
      </c>
      <c r="T38" s="229">
        <v>5.3804426522315499E-2</v>
      </c>
      <c r="U38" s="229">
        <v>7.3699207146309606E-2</v>
      </c>
      <c r="V38" s="229">
        <v>9.8365723063180796E-2</v>
      </c>
      <c r="W38" s="229">
        <v>8.3438897874149917E-2</v>
      </c>
      <c r="X38" s="229">
        <v>0.10276380147682609</v>
      </c>
      <c r="Y38" s="229">
        <v>0.11380646420046001</v>
      </c>
      <c r="DA38" s="73" t="s">
        <v>1477</v>
      </c>
    </row>
    <row r="39" spans="1:105" ht="12" customHeight="1" x14ac:dyDescent="0.25">
      <c r="A39" s="64" t="s">
        <v>159</v>
      </c>
      <c r="B39" s="229">
        <v>6.8356089476861337E-2</v>
      </c>
      <c r="C39" s="229">
        <v>0.116637303759715</v>
      </c>
      <c r="D39" s="229">
        <v>0.11161768600908201</v>
      </c>
      <c r="E39" s="229">
        <v>6.7610504733359347E-2</v>
      </c>
      <c r="F39" s="229">
        <v>0.103677512067159</v>
      </c>
      <c r="G39" s="229">
        <v>9.6562886754026439E-2</v>
      </c>
      <c r="H39" s="229">
        <v>9.9848758727967127E-2</v>
      </c>
      <c r="I39" s="229">
        <v>5.4084033115400852E-2</v>
      </c>
      <c r="J39" s="229">
        <v>9.5517013220322952E-2</v>
      </c>
      <c r="K39" s="229">
        <v>7.4815378922770931E-2</v>
      </c>
      <c r="L39" s="229">
        <v>4.3441015886859211E-2</v>
      </c>
      <c r="M39" s="229">
        <v>9.5978331442218165E-2</v>
      </c>
      <c r="N39" s="229">
        <v>8.7242551883238206E-2</v>
      </c>
      <c r="O39" s="229">
        <v>0.16603187110766349</v>
      </c>
      <c r="P39" s="229">
        <v>0.11042708902340539</v>
      </c>
      <c r="Q39" s="229">
        <v>0.1099673659969304</v>
      </c>
      <c r="R39" s="229">
        <v>0.1232501462229611</v>
      </c>
      <c r="S39" s="229">
        <v>0.149178553819554</v>
      </c>
      <c r="T39" s="229">
        <v>7.9398332359455717E-2</v>
      </c>
      <c r="U39" s="229">
        <v>0.10882779555120239</v>
      </c>
      <c r="V39" s="229">
        <v>0.1211519336105138</v>
      </c>
      <c r="W39" s="229">
        <v>0.12335400758583689</v>
      </c>
      <c r="X39" s="229">
        <v>0.1267355309962217</v>
      </c>
      <c r="Y39" s="229">
        <v>0.14070056914024101</v>
      </c>
      <c r="DA39" s="73" t="s">
        <v>1478</v>
      </c>
    </row>
    <row r="40" spans="1:105" ht="12" customHeight="1" x14ac:dyDescent="0.25">
      <c r="A40" s="64" t="s">
        <v>32</v>
      </c>
      <c r="B40" s="229">
        <v>1.835510513088813</v>
      </c>
      <c r="C40" s="229">
        <v>1.1788805848913411</v>
      </c>
      <c r="D40" s="229">
        <v>1.1006579713833959</v>
      </c>
      <c r="E40" s="229">
        <v>1.6685099364549529</v>
      </c>
      <c r="F40" s="229">
        <v>1.7133341807553719</v>
      </c>
      <c r="G40" s="229">
        <v>0.1284789403903881</v>
      </c>
      <c r="H40" s="229">
        <v>1.8970477385580359E-2</v>
      </c>
      <c r="I40" s="229">
        <v>1.7453722820558269E-2</v>
      </c>
      <c r="J40" s="229">
        <v>9.2358304079373857E-2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1.428413562349207E-2</v>
      </c>
      <c r="W40" s="229">
        <v>0</v>
      </c>
      <c r="X40" s="229">
        <v>0</v>
      </c>
      <c r="Y40" s="229">
        <v>0</v>
      </c>
      <c r="DA40" s="73" t="s">
        <v>1479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0.89500618398854415</v>
      </c>
      <c r="E41" s="229">
        <v>1.246192639114327</v>
      </c>
      <c r="F41" s="229">
        <v>1.6908091735415509</v>
      </c>
      <c r="G41" s="229">
        <v>2.9974381101467209</v>
      </c>
      <c r="H41" s="229">
        <v>2.5186166790392912</v>
      </c>
      <c r="I41" s="229">
        <v>3.1426371592879421</v>
      </c>
      <c r="J41" s="229">
        <v>3.1334433791808598</v>
      </c>
      <c r="K41" s="229">
        <v>2.8168997769721531</v>
      </c>
      <c r="L41" s="229">
        <v>2.2283977296179378</v>
      </c>
      <c r="M41" s="229">
        <v>1.5419831226128891</v>
      </c>
      <c r="N41" s="229">
        <v>2.1623086487151681</v>
      </c>
      <c r="O41" s="229">
        <v>2.078776850017793</v>
      </c>
      <c r="P41" s="229">
        <v>1.6479841518747971</v>
      </c>
      <c r="Q41" s="229">
        <v>2.0540251101045719</v>
      </c>
      <c r="R41" s="229">
        <v>2.4032956003472048</v>
      </c>
      <c r="S41" s="229">
        <v>2.5042297635461281</v>
      </c>
      <c r="T41" s="229">
        <v>1.6160249621651981</v>
      </c>
      <c r="U41" s="229">
        <v>2.2501146158219889</v>
      </c>
      <c r="V41" s="229">
        <v>1.7164041700043571</v>
      </c>
      <c r="W41" s="229">
        <v>1.173714948150923</v>
      </c>
      <c r="X41" s="229">
        <v>0.91282251565150763</v>
      </c>
      <c r="Y41" s="229">
        <v>0.7129559433203545</v>
      </c>
      <c r="DA41" s="73" t="s">
        <v>1480</v>
      </c>
    </row>
    <row r="42" spans="1:105" ht="12" customHeight="1" x14ac:dyDescent="0.25">
      <c r="A42" s="64" t="s">
        <v>35</v>
      </c>
      <c r="B42" s="229">
        <v>7.2542382512805084</v>
      </c>
      <c r="C42" s="229">
        <v>7.1035856333489082</v>
      </c>
      <c r="D42" s="229">
        <v>7.87343703718496</v>
      </c>
      <c r="E42" s="229">
        <v>5.4099158523930031</v>
      </c>
      <c r="F42" s="229">
        <v>5.5326384072542032</v>
      </c>
      <c r="G42" s="229">
        <v>4.8946786598929499</v>
      </c>
      <c r="H42" s="229">
        <v>4.7682371637279743</v>
      </c>
      <c r="I42" s="229">
        <v>4.3985771503711</v>
      </c>
      <c r="J42" s="229">
        <v>4.7432655280196574</v>
      </c>
      <c r="K42" s="229">
        <v>2.9722868948682621</v>
      </c>
      <c r="L42" s="229">
        <v>2.1993565757575579</v>
      </c>
      <c r="M42" s="229">
        <v>1.8335354586424419</v>
      </c>
      <c r="N42" s="229">
        <v>2.127110202045766</v>
      </c>
      <c r="O42" s="229">
        <v>3.0415457531008632</v>
      </c>
      <c r="P42" s="229">
        <v>3.5088207537187079</v>
      </c>
      <c r="Q42" s="229">
        <v>3.300199201686449</v>
      </c>
      <c r="R42" s="229">
        <v>3.4629335772092649</v>
      </c>
      <c r="S42" s="229">
        <v>4.0385349408754578</v>
      </c>
      <c r="T42" s="229">
        <v>1.956578858269973</v>
      </c>
      <c r="U42" s="229">
        <v>2.764273723970049</v>
      </c>
      <c r="V42" s="229">
        <v>2.8152037692162288</v>
      </c>
      <c r="W42" s="229">
        <v>3.024232471756866</v>
      </c>
      <c r="X42" s="229">
        <v>2.8017069805265451</v>
      </c>
      <c r="Y42" s="229">
        <v>1.9396821981114789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0.59139245430820586</v>
      </c>
      <c r="E44" s="229">
        <v>0.4459497148228137</v>
      </c>
      <c r="F44" s="229">
        <v>0.7463404812405604</v>
      </c>
      <c r="G44" s="229">
        <v>1.2512274465491839</v>
      </c>
      <c r="H44" s="229">
        <v>1.442136426155525</v>
      </c>
      <c r="I44" s="229">
        <v>1.2093084561469041</v>
      </c>
      <c r="J44" s="229">
        <v>1.383663004257444</v>
      </c>
      <c r="K44" s="229">
        <v>1.7200169295450489</v>
      </c>
      <c r="L44" s="229">
        <v>1.7406327357173541</v>
      </c>
      <c r="M44" s="229">
        <v>1.63543773341877</v>
      </c>
      <c r="N44" s="229">
        <v>1.0776674461698501</v>
      </c>
      <c r="O44" s="229">
        <v>1.039733572435884</v>
      </c>
      <c r="P44" s="229">
        <v>1.4738553910699139</v>
      </c>
      <c r="Q44" s="229">
        <v>1.889808845805262</v>
      </c>
      <c r="R44" s="229">
        <v>2.03915016541437</v>
      </c>
      <c r="S44" s="229">
        <v>2.7529132787690078</v>
      </c>
      <c r="T44" s="229">
        <v>2.0182036897473732</v>
      </c>
      <c r="U44" s="229">
        <v>3.162621410025158</v>
      </c>
      <c r="V44" s="229">
        <v>3.0891766059324239</v>
      </c>
      <c r="W44" s="229">
        <v>4.1592533774710319</v>
      </c>
      <c r="X44" s="229">
        <v>3.3880449498652991</v>
      </c>
      <c r="Y44" s="229">
        <v>2.989553601851255</v>
      </c>
      <c r="DA44" s="73" t="s">
        <v>1483</v>
      </c>
    </row>
    <row r="45" spans="1:105" ht="12" customHeight="1" x14ac:dyDescent="0.25">
      <c r="A45" s="146" t="s">
        <v>39</v>
      </c>
      <c r="B45" s="325">
        <v>7.8403328463086872</v>
      </c>
      <c r="C45" s="325">
        <v>9.1732433995967195</v>
      </c>
      <c r="D45" s="325">
        <v>4.6437419406271534</v>
      </c>
      <c r="E45" s="325">
        <v>9.9886887522453431</v>
      </c>
      <c r="F45" s="325">
        <v>5.7007221352622137</v>
      </c>
      <c r="G45" s="325">
        <v>3.9440583319902931</v>
      </c>
      <c r="H45" s="325">
        <v>4.9438732543614163</v>
      </c>
      <c r="I45" s="325">
        <v>5.298431326253267</v>
      </c>
      <c r="J45" s="325">
        <v>5.0116815464985747</v>
      </c>
      <c r="K45" s="325">
        <v>3.6191536393378869</v>
      </c>
      <c r="L45" s="325">
        <v>2.6428131470938152</v>
      </c>
      <c r="M45" s="325">
        <v>2.1849295565592031</v>
      </c>
      <c r="N45" s="325">
        <v>1.4859028728189669</v>
      </c>
      <c r="O45" s="325">
        <v>1.856968597920124</v>
      </c>
      <c r="P45" s="325">
        <v>2.103421159598986</v>
      </c>
      <c r="Q45" s="325">
        <v>2.2560546847818319</v>
      </c>
      <c r="R45" s="325">
        <v>1.8705528478962561</v>
      </c>
      <c r="S45" s="325">
        <v>2.77374137754436</v>
      </c>
      <c r="T45" s="325">
        <v>1.2547109136599679</v>
      </c>
      <c r="U45" s="325">
        <v>1.5180453797413489</v>
      </c>
      <c r="V45" s="325">
        <v>1.499119885154989</v>
      </c>
      <c r="W45" s="325">
        <v>1.66426046245796</v>
      </c>
      <c r="X45" s="325">
        <v>1.7666433238734189</v>
      </c>
      <c r="Y45" s="325">
        <v>1.9993773023868311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160.33778787144249</v>
      </c>
      <c r="C48" s="223">
        <v>225.28036753058089</v>
      </c>
      <c r="D48" s="223">
        <v>234.8555094207583</v>
      </c>
      <c r="E48" s="223">
        <v>280.07644717108212</v>
      </c>
      <c r="F48" s="223">
        <v>251.34156160072749</v>
      </c>
      <c r="G48" s="223">
        <v>250.22299808715019</v>
      </c>
      <c r="H48" s="223">
        <v>228.5067079478732</v>
      </c>
      <c r="I48" s="223">
        <v>246.15605534285811</v>
      </c>
      <c r="J48" s="223">
        <v>241.66233029531259</v>
      </c>
      <c r="K48" s="223">
        <v>145.27318868318409</v>
      </c>
      <c r="L48" s="223">
        <v>184.09575929176151</v>
      </c>
      <c r="M48" s="223">
        <v>202.6950473230294</v>
      </c>
      <c r="N48" s="223">
        <v>138.05603331071231</v>
      </c>
      <c r="O48" s="223">
        <v>146.01246112923579</v>
      </c>
      <c r="P48" s="223">
        <v>182.94277659981751</v>
      </c>
      <c r="Q48" s="223">
        <v>200.4265220264468</v>
      </c>
      <c r="R48" s="223">
        <v>243.4414952471835</v>
      </c>
      <c r="S48" s="223">
        <v>204.3007023163137</v>
      </c>
      <c r="T48" s="223">
        <v>339.28328493806919</v>
      </c>
      <c r="U48" s="223">
        <v>310.34228615374332</v>
      </c>
      <c r="V48" s="223">
        <v>269.84281154783758</v>
      </c>
      <c r="W48" s="223">
        <v>296.15717693863502</v>
      </c>
      <c r="X48" s="223">
        <v>262.53314842081551</v>
      </c>
      <c r="Y48" s="223">
        <v>110.8118092327081</v>
      </c>
      <c r="DA48" s="89" t="s">
        <v>1485</v>
      </c>
    </row>
    <row r="49" spans="1:105" ht="12" customHeight="1" x14ac:dyDescent="0.25">
      <c r="A49" s="55" t="s">
        <v>91</v>
      </c>
      <c r="B49" s="259">
        <v>1.1537186061351621</v>
      </c>
      <c r="C49" s="259">
        <v>1.6210162000325841</v>
      </c>
      <c r="D49" s="259">
        <v>1.6899146144471451</v>
      </c>
      <c r="E49" s="259">
        <v>2.0153041434037049</v>
      </c>
      <c r="F49" s="259">
        <v>1.808540830975736</v>
      </c>
      <c r="G49" s="259">
        <v>1.800492151030066</v>
      </c>
      <c r="H49" s="259">
        <v>1.6442314945590339</v>
      </c>
      <c r="I49" s="259">
        <v>1.7712282602376279</v>
      </c>
      <c r="J49" s="259">
        <v>1.738893435945559</v>
      </c>
      <c r="K49" s="259">
        <v>1.0453205260057179</v>
      </c>
      <c r="L49" s="259">
        <v>1.324670282814439</v>
      </c>
      <c r="M49" s="259">
        <v>1.458502394055508</v>
      </c>
      <c r="N49" s="259">
        <v>0.99338912201717078</v>
      </c>
      <c r="O49" s="259">
        <v>1.0506399980237671</v>
      </c>
      <c r="P49" s="259">
        <v>1.3163739379419459</v>
      </c>
      <c r="Q49" s="259">
        <v>1.4421791063392879</v>
      </c>
      <c r="R49" s="259">
        <v>1.7516955067212261</v>
      </c>
      <c r="S49" s="259">
        <v>1.4700559652086911</v>
      </c>
      <c r="T49" s="259">
        <v>2.441329918419556</v>
      </c>
      <c r="U49" s="259">
        <v>2.233083508007387</v>
      </c>
      <c r="V49" s="259">
        <v>1.9416675042578251</v>
      </c>
      <c r="W49" s="259">
        <v>2.1310138421549878</v>
      </c>
      <c r="X49" s="259">
        <v>1.889070456074754</v>
      </c>
      <c r="Y49" s="259">
        <v>0.79735193923083969</v>
      </c>
      <c r="DA49" s="67" t="s">
        <v>1486</v>
      </c>
    </row>
    <row r="50" spans="1:105" ht="12" customHeight="1" x14ac:dyDescent="0.25">
      <c r="A50" s="173" t="s">
        <v>92</v>
      </c>
      <c r="B50" s="224">
        <v>1.2917518109435751</v>
      </c>
      <c r="C50" s="224">
        <v>1.814957824920133</v>
      </c>
      <c r="D50" s="224">
        <v>1.8920993836311351</v>
      </c>
      <c r="E50" s="224">
        <v>2.256419167551194</v>
      </c>
      <c r="F50" s="224">
        <v>2.0249182783003619</v>
      </c>
      <c r="G50" s="224">
        <v>2.0159066381653781</v>
      </c>
      <c r="H50" s="224">
        <v>1.840950643781389</v>
      </c>
      <c r="I50" s="224">
        <v>1.983141556866205</v>
      </c>
      <c r="J50" s="224">
        <v>1.946938129432767</v>
      </c>
      <c r="K50" s="224">
        <v>1.170384767398112</v>
      </c>
      <c r="L50" s="224">
        <v>1.483156488618008</v>
      </c>
      <c r="M50" s="224">
        <v>1.633000541698832</v>
      </c>
      <c r="N50" s="224">
        <v>1.112240186223534</v>
      </c>
      <c r="O50" s="224">
        <v>1.1763406717027129</v>
      </c>
      <c r="P50" s="224">
        <v>1.4738675524283109</v>
      </c>
      <c r="Q50" s="224">
        <v>1.6147243031465099</v>
      </c>
      <c r="R50" s="224">
        <v>1.9612718655971619</v>
      </c>
      <c r="S50" s="224">
        <v>1.645936405245304</v>
      </c>
      <c r="T50" s="224">
        <v>2.7334155195723162</v>
      </c>
      <c r="U50" s="224">
        <v>2.5002540915239719</v>
      </c>
      <c r="V50" s="224">
        <v>2.1739724934118798</v>
      </c>
      <c r="W50" s="224">
        <v>2.3859726064147728</v>
      </c>
      <c r="X50" s="224">
        <v>2.1150826290381319</v>
      </c>
      <c r="Y50" s="224">
        <v>0.89274872224791257</v>
      </c>
      <c r="DA50" s="177" t="s">
        <v>1487</v>
      </c>
    </row>
    <row r="51" spans="1:105" ht="12" customHeight="1" x14ac:dyDescent="0.25">
      <c r="A51" s="173" t="s">
        <v>93</v>
      </c>
      <c r="B51" s="224">
        <v>1.4550190332175399</v>
      </c>
      <c r="C51" s="224">
        <v>2.0737666982982792</v>
      </c>
      <c r="D51" s="224">
        <v>2.0898843916665188</v>
      </c>
      <c r="E51" s="224">
        <v>2.3678683338218431</v>
      </c>
      <c r="F51" s="224">
        <v>2.2909260111709262</v>
      </c>
      <c r="G51" s="224">
        <v>2.0629041257183451</v>
      </c>
      <c r="H51" s="224">
        <v>2.067786882084266</v>
      </c>
      <c r="I51" s="224">
        <v>2.158826406370193</v>
      </c>
      <c r="J51" s="224">
        <v>2.497257668889028</v>
      </c>
      <c r="K51" s="224">
        <v>1.73843338171692</v>
      </c>
      <c r="L51" s="224">
        <v>2.1694966110711009</v>
      </c>
      <c r="M51" s="224">
        <v>2.3278053241410599</v>
      </c>
      <c r="N51" s="224">
        <v>2.4770592100563711</v>
      </c>
      <c r="O51" s="224">
        <v>2.2214182076964071</v>
      </c>
      <c r="P51" s="224">
        <v>2.9059228821376228</v>
      </c>
      <c r="Q51" s="224">
        <v>3.3177105182027748</v>
      </c>
      <c r="R51" s="224">
        <v>3.9340551357247602</v>
      </c>
      <c r="S51" s="224">
        <v>3.341513731135767</v>
      </c>
      <c r="T51" s="224">
        <v>4.494685645346518</v>
      </c>
      <c r="U51" s="224">
        <v>4.2932345457311794</v>
      </c>
      <c r="V51" s="224">
        <v>4.116701674853255</v>
      </c>
      <c r="W51" s="224">
        <v>4.6554158779441979</v>
      </c>
      <c r="X51" s="224">
        <v>4.2681278792709856</v>
      </c>
      <c r="Y51" s="224">
        <v>1.742644332016988</v>
      </c>
      <c r="DA51" s="177" t="s">
        <v>1488</v>
      </c>
    </row>
    <row r="52" spans="1:105" ht="12" customHeight="1" x14ac:dyDescent="0.25">
      <c r="A52" s="173" t="s">
        <v>94</v>
      </c>
      <c r="B52" s="224">
        <v>0.95010378574376708</v>
      </c>
      <c r="C52" s="224">
        <v>1.334930042917676</v>
      </c>
      <c r="D52" s="224">
        <v>1.3916688733559781</v>
      </c>
      <c r="E52" s="224">
        <v>1.659631807869657</v>
      </c>
      <c r="F52" s="224">
        <v>1.4893592606071919</v>
      </c>
      <c r="G52" s="224">
        <v>1.4827310574682671</v>
      </c>
      <c r="H52" s="224">
        <v>1.3540481702491109</v>
      </c>
      <c r="I52" s="224">
        <v>1.4586318245360459</v>
      </c>
      <c r="J52" s="224">
        <v>1.4320036339115001</v>
      </c>
      <c r="K52" s="224">
        <v>0.86083641521626419</v>
      </c>
      <c r="L52" s="224">
        <v>1.0908849383822961</v>
      </c>
      <c r="M52" s="224">
        <v>1.2010975975767031</v>
      </c>
      <c r="N52" s="224">
        <v>0.81807016071873839</v>
      </c>
      <c r="O52" s="224">
        <v>0.86521707656265379</v>
      </c>
      <c r="P52" s="224">
        <v>1.0840527796312149</v>
      </c>
      <c r="Q52" s="224">
        <v>1.187655136501278</v>
      </c>
      <c r="R52" s="224">
        <v>1.4425463224359281</v>
      </c>
      <c r="S52" s="224">
        <v>1.210612128791789</v>
      </c>
      <c r="T52" s="224">
        <v>2.0104701314561302</v>
      </c>
      <c r="U52" s="224">
        <v>1.8389762317755569</v>
      </c>
      <c r="V52" s="224">
        <v>1.5989909815451899</v>
      </c>
      <c r="W52" s="224">
        <v>1.7549204009860839</v>
      </c>
      <c r="X52" s="224">
        <v>1.5556765595258659</v>
      </c>
      <c r="Y52" s="224">
        <v>0.65663073474313272</v>
      </c>
      <c r="DA52" s="177" t="s">
        <v>1489</v>
      </c>
    </row>
    <row r="53" spans="1:105" ht="12" customHeight="1" x14ac:dyDescent="0.25">
      <c r="A53" s="56" t="s">
        <v>95</v>
      </c>
      <c r="B53" s="260">
        <v>1.3047490840777001</v>
      </c>
      <c r="C53" s="260">
        <v>1.8320468426522529</v>
      </c>
      <c r="D53" s="260">
        <v>1.898639221495098</v>
      </c>
      <c r="E53" s="260">
        <v>2.303594420398237</v>
      </c>
      <c r="F53" s="260">
        <v>2.06305257300673</v>
      </c>
      <c r="G53" s="260">
        <v>2.0201482205630081</v>
      </c>
      <c r="H53" s="260">
        <v>1.845475406926917</v>
      </c>
      <c r="I53" s="260">
        <v>1.984168775958935</v>
      </c>
      <c r="J53" s="260">
        <v>1.9991669983064499</v>
      </c>
      <c r="K53" s="260">
        <v>1.2663411444610171</v>
      </c>
      <c r="L53" s="260">
        <v>1.586191615971962</v>
      </c>
      <c r="M53" s="260">
        <v>1.7274638361211621</v>
      </c>
      <c r="N53" s="260">
        <v>1.537279684972942</v>
      </c>
      <c r="O53" s="260">
        <v>1.342917086947168</v>
      </c>
      <c r="P53" s="260">
        <v>1.7335198413137589</v>
      </c>
      <c r="Q53" s="260">
        <v>1.9876910708219551</v>
      </c>
      <c r="R53" s="260">
        <v>2.3627251112115979</v>
      </c>
      <c r="S53" s="260">
        <v>2.0494002213575082</v>
      </c>
      <c r="T53" s="260">
        <v>2.9948592778917109</v>
      </c>
      <c r="U53" s="260">
        <v>2.8407385468945292</v>
      </c>
      <c r="V53" s="260">
        <v>2.625496545314983</v>
      </c>
      <c r="W53" s="260">
        <v>2.9569530286002421</v>
      </c>
      <c r="X53" s="260">
        <v>3.0642794408275189</v>
      </c>
      <c r="Y53" s="260">
        <v>1.4844866938457499</v>
      </c>
      <c r="DA53" s="68" t="s">
        <v>1490</v>
      </c>
    </row>
    <row r="54" spans="1:105" ht="12" customHeight="1" x14ac:dyDescent="0.25">
      <c r="A54" s="37" t="s">
        <v>159</v>
      </c>
      <c r="B54" s="226">
        <v>1.031040521960112E-2</v>
      </c>
      <c r="C54" s="226">
        <v>2.5051369484906671E-2</v>
      </c>
      <c r="D54" s="226">
        <v>2.254611875721144E-2</v>
      </c>
      <c r="E54" s="226">
        <v>2.266900351285938E-2</v>
      </c>
      <c r="F54" s="226">
        <v>2.8707697451407849E-2</v>
      </c>
      <c r="G54" s="226">
        <v>3.0034163642142991E-2</v>
      </c>
      <c r="H54" s="226">
        <v>2.7947343189985839E-2</v>
      </c>
      <c r="I54" s="226">
        <v>1.7633308291677498E-2</v>
      </c>
      <c r="J54" s="226">
        <v>2.513114842642938E-2</v>
      </c>
      <c r="K54" s="226">
        <v>1.459634624439737E-2</v>
      </c>
      <c r="L54" s="226">
        <v>1.383545646650888E-2</v>
      </c>
      <c r="M54" s="226">
        <v>3.9949565618214333E-2</v>
      </c>
      <c r="N54" s="226">
        <v>1.1331712639572699E-2</v>
      </c>
      <c r="O54" s="226">
        <v>2.6410707522559571E-2</v>
      </c>
      <c r="P54" s="226">
        <v>1.8774410533634191E-2</v>
      </c>
      <c r="Q54" s="226">
        <v>1.8654985942092289E-2</v>
      </c>
      <c r="R54" s="226">
        <v>2.5042498847039171E-2</v>
      </c>
      <c r="S54" s="226">
        <v>2.1286768047089479E-2</v>
      </c>
      <c r="T54" s="226">
        <v>4.4545723124444728E-2</v>
      </c>
      <c r="U54" s="226">
        <v>3.7475897096287847E-2</v>
      </c>
      <c r="V54" s="226">
        <v>3.2005323124461818E-2</v>
      </c>
      <c r="W54" s="226">
        <v>3.1753908679013093E-2</v>
      </c>
      <c r="X54" s="226">
        <v>2.669087560978254E-2</v>
      </c>
      <c r="Y54" s="226">
        <v>1.425457961794154E-2</v>
      </c>
      <c r="DA54" s="69" t="s">
        <v>1491</v>
      </c>
    </row>
    <row r="55" spans="1:105" ht="12" customHeight="1" x14ac:dyDescent="0.25">
      <c r="A55" s="37" t="s">
        <v>35</v>
      </c>
      <c r="B55" s="226">
        <v>1.094183949120592</v>
      </c>
      <c r="C55" s="226">
        <v>1.525708693809515</v>
      </c>
      <c r="D55" s="226">
        <v>1.5903881617233599</v>
      </c>
      <c r="E55" s="226">
        <v>1.8138808746632651</v>
      </c>
      <c r="F55" s="226">
        <v>1.5319552556451019</v>
      </c>
      <c r="G55" s="226">
        <v>1.5224024963276079</v>
      </c>
      <c r="H55" s="226">
        <v>1.334614091588352</v>
      </c>
      <c r="I55" s="226">
        <v>1.434091772921714</v>
      </c>
      <c r="J55" s="226">
        <v>1.247984060553363</v>
      </c>
      <c r="K55" s="226">
        <v>0.57988784231068458</v>
      </c>
      <c r="L55" s="226">
        <v>0.7004693959615349</v>
      </c>
      <c r="M55" s="226">
        <v>0.76318210597833736</v>
      </c>
      <c r="N55" s="226">
        <v>0.27628492108467401</v>
      </c>
      <c r="O55" s="226">
        <v>0.48381900875850781</v>
      </c>
      <c r="P55" s="226">
        <v>0.59655689470622641</v>
      </c>
      <c r="Q55" s="226">
        <v>0.55984945311214784</v>
      </c>
      <c r="R55" s="226">
        <v>0.70361385176580415</v>
      </c>
      <c r="S55" s="226">
        <v>0.57627155067120406</v>
      </c>
      <c r="T55" s="226">
        <v>1.0977210415082059</v>
      </c>
      <c r="U55" s="226">
        <v>0.95190421804266123</v>
      </c>
      <c r="V55" s="226">
        <v>0.74370671280106615</v>
      </c>
      <c r="W55" s="226">
        <v>0.77850086601725865</v>
      </c>
      <c r="X55" s="226">
        <v>0.5900477310859481</v>
      </c>
      <c r="Y55" s="226">
        <v>0.19651202902331469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0.14285987094027369</v>
      </c>
      <c r="F56" s="226">
        <v>0.1117893866848912</v>
      </c>
      <c r="G56" s="226">
        <v>0.14711143626352369</v>
      </c>
      <c r="H56" s="226">
        <v>0.1064429482821741</v>
      </c>
      <c r="I56" s="226">
        <v>0.14815159941714881</v>
      </c>
      <c r="J56" s="226">
        <v>0.1536866181146368</v>
      </c>
      <c r="K56" s="226">
        <v>0.15356022377965439</v>
      </c>
      <c r="L56" s="226">
        <v>0.19919075764234481</v>
      </c>
      <c r="M56" s="226">
        <v>0.22634853932618401</v>
      </c>
      <c r="N56" s="226">
        <v>6.687356403192718E-2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0.12909260590994731</v>
      </c>
      <c r="U56" s="226">
        <v>0.1624582431048007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8.8567748882442066E-2</v>
      </c>
      <c r="T57" s="226">
        <v>7.3165018576339808E-2</v>
      </c>
      <c r="U57" s="226">
        <v>8.8837845569884027E-2</v>
      </c>
      <c r="V57" s="226">
        <v>0.1905363602880564</v>
      </c>
      <c r="W57" s="226">
        <v>0.24075525916393131</v>
      </c>
      <c r="X57" s="226">
        <v>0.91587519518102989</v>
      </c>
      <c r="Y57" s="226">
        <v>0.73156015654805795</v>
      </c>
      <c r="DA57" s="69" t="s">
        <v>1494</v>
      </c>
    </row>
    <row r="58" spans="1:105" ht="12" customHeight="1" x14ac:dyDescent="0.25">
      <c r="A58" s="37" t="s">
        <v>40</v>
      </c>
      <c r="B58" s="226">
        <v>0.2002547297375078</v>
      </c>
      <c r="C58" s="226">
        <v>0.28128677935783208</v>
      </c>
      <c r="D58" s="226">
        <v>0.28570494101452698</v>
      </c>
      <c r="E58" s="226">
        <v>0.32418467128183898</v>
      </c>
      <c r="F58" s="226">
        <v>0.39060023322532822</v>
      </c>
      <c r="G58" s="226">
        <v>0.32060012432973262</v>
      </c>
      <c r="H58" s="226">
        <v>0.37647102386640502</v>
      </c>
      <c r="I58" s="226">
        <v>0.38429209532839448</v>
      </c>
      <c r="J58" s="226">
        <v>0.57236517121202046</v>
      </c>
      <c r="K58" s="226">
        <v>0.51829673212628058</v>
      </c>
      <c r="L58" s="226">
        <v>0.67269600590157341</v>
      </c>
      <c r="M58" s="226">
        <v>0.69798362519842616</v>
      </c>
      <c r="N58" s="226">
        <v>1.182789487216769</v>
      </c>
      <c r="O58" s="226">
        <v>0.83268737066610066</v>
      </c>
      <c r="P58" s="226">
        <v>1.118188536073899</v>
      </c>
      <c r="Q58" s="226">
        <v>1.4091866317677151</v>
      </c>
      <c r="R58" s="226">
        <v>1.6340687605987541</v>
      </c>
      <c r="S58" s="226">
        <v>1.3632741537567721</v>
      </c>
      <c r="T58" s="226">
        <v>1.6503348887727729</v>
      </c>
      <c r="U58" s="226">
        <v>1.6000623430808949</v>
      </c>
      <c r="V58" s="226">
        <v>1.6592481491013991</v>
      </c>
      <c r="W58" s="226">
        <v>1.905942994740039</v>
      </c>
      <c r="X58" s="226">
        <v>1.531665638950759</v>
      </c>
      <c r="Y58" s="226">
        <v>0.54215992865643625</v>
      </c>
      <c r="DA58" s="69" t="s">
        <v>1495</v>
      </c>
    </row>
    <row r="59" spans="1:105" ht="12" customHeight="1" x14ac:dyDescent="0.25">
      <c r="A59" s="57" t="s">
        <v>1496</v>
      </c>
      <c r="B59" s="261">
        <v>6.2047401513511593</v>
      </c>
      <c r="C59" s="261">
        <v>8.8433094026354819</v>
      </c>
      <c r="D59" s="261">
        <v>8.9120412177567871</v>
      </c>
      <c r="E59" s="261">
        <v>10.09746772280247</v>
      </c>
      <c r="F59" s="261">
        <v>9.769357156692104</v>
      </c>
      <c r="G59" s="261">
        <v>8.7969873692496758</v>
      </c>
      <c r="H59" s="261">
        <v>8.8178092511503561</v>
      </c>
      <c r="I59" s="261">
        <v>9.2060355071654865</v>
      </c>
      <c r="J59" s="261">
        <v>10.649231778199511</v>
      </c>
      <c r="K59" s="261">
        <v>7.4133239206744168</v>
      </c>
      <c r="L59" s="261">
        <v>9.2515372126548368</v>
      </c>
      <c r="M59" s="261">
        <v>9.9266242086797494</v>
      </c>
      <c r="N59" s="261">
        <v>10.563098067469101</v>
      </c>
      <c r="O59" s="261">
        <v>9.4729501343750986</v>
      </c>
      <c r="P59" s="261">
        <v>12.3919316324391</v>
      </c>
      <c r="Q59" s="261">
        <v>14.147946654231211</v>
      </c>
      <c r="R59" s="261">
        <v>16.7762684205459</v>
      </c>
      <c r="S59" s="261">
        <v>14.249452371781789</v>
      </c>
      <c r="T59" s="261">
        <v>19.16700459217542</v>
      </c>
      <c r="U59" s="261">
        <v>18.307942478360282</v>
      </c>
      <c r="V59" s="261">
        <v>17.5551409225295</v>
      </c>
      <c r="W59" s="261">
        <v>19.85241784448835</v>
      </c>
      <c r="X59" s="261">
        <v>18.20087835212156</v>
      </c>
      <c r="Y59" s="261">
        <v>7.431280972648092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25.897449552716967</v>
      </c>
      <c r="C60" s="261">
        <f t="shared" si="1"/>
        <v>36.618766845039794</v>
      </c>
      <c r="D60" s="261">
        <f t="shared" si="1"/>
        <v>37.084588667923349</v>
      </c>
      <c r="E60" s="261">
        <f t="shared" si="1"/>
        <v>45.726006123857744</v>
      </c>
      <c r="F60" s="261">
        <f t="shared" si="1"/>
        <v>39.51947875079729</v>
      </c>
      <c r="G60" s="261">
        <f t="shared" si="1"/>
        <v>38.827907479403464</v>
      </c>
      <c r="H60" s="261">
        <f t="shared" si="1"/>
        <v>35.305130267881914</v>
      </c>
      <c r="I60" s="261">
        <f t="shared" si="1"/>
        <v>38.043161327631204</v>
      </c>
      <c r="J60" s="261">
        <f t="shared" si="1"/>
        <v>36.330880403752467</v>
      </c>
      <c r="K60" s="261">
        <f t="shared" si="1"/>
        <v>20.663081735137773</v>
      </c>
      <c r="L60" s="261">
        <f t="shared" si="1"/>
        <v>25.732247973445784</v>
      </c>
      <c r="M60" s="261">
        <f t="shared" si="1"/>
        <v>28.384601538978405</v>
      </c>
      <c r="N60" s="261">
        <f t="shared" si="1"/>
        <v>17.242145314926301</v>
      </c>
      <c r="O60" s="261">
        <f t="shared" si="1"/>
        <v>19.613979958976209</v>
      </c>
      <c r="P60" s="261">
        <f t="shared" si="1"/>
        <v>24.50373719646538</v>
      </c>
      <c r="Q60" s="261">
        <f t="shared" si="1"/>
        <v>26.25915281570996</v>
      </c>
      <c r="R60" s="261">
        <f t="shared" si="1"/>
        <v>31.84577693459093</v>
      </c>
      <c r="S60" s="261">
        <f t="shared" si="1"/>
        <v>26.923395461434431</v>
      </c>
      <c r="T60" s="261">
        <f t="shared" si="1"/>
        <v>45.182699999821082</v>
      </c>
      <c r="U60" s="261">
        <f t="shared" si="1"/>
        <v>40.901675190259745</v>
      </c>
      <c r="V60" s="261">
        <f t="shared" si="1"/>
        <v>35.117305440293805</v>
      </c>
      <c r="W60" s="261">
        <f t="shared" si="1"/>
        <v>38.235992839523348</v>
      </c>
      <c r="X60" s="261">
        <f t="shared" si="1"/>
        <v>33.947879533890344</v>
      </c>
      <c r="Y60" s="261">
        <f t="shared" si="1"/>
        <v>14.197411527549347</v>
      </c>
      <c r="DA60" s="70"/>
    </row>
    <row r="61" spans="1:105" ht="12" customHeight="1" x14ac:dyDescent="0.25">
      <c r="A61" s="60" t="s">
        <v>1499</v>
      </c>
      <c r="B61" s="262">
        <v>20.64866542302363</v>
      </c>
      <c r="C61" s="262">
        <v>28.891191091866069</v>
      </c>
      <c r="D61" s="262">
        <v>30.117886218481889</v>
      </c>
      <c r="E61" s="262">
        <v>35.725914224679258</v>
      </c>
      <c r="F61" s="262">
        <v>31.791282696625249</v>
      </c>
      <c r="G61" s="262">
        <v>31.33222320190902</v>
      </c>
      <c r="H61" s="262">
        <v>28.337955804360309</v>
      </c>
      <c r="I61" s="262">
        <v>30.367188671830899</v>
      </c>
      <c r="J61" s="262">
        <v>29.120131594087081</v>
      </c>
      <c r="K61" s="262">
        <v>16.417513450457189</v>
      </c>
      <c r="L61" s="262">
        <v>20.358945154951041</v>
      </c>
      <c r="M61" s="262">
        <v>22.422226684738959</v>
      </c>
      <c r="N61" s="262">
        <v>13.844621699582691</v>
      </c>
      <c r="O61" s="262">
        <v>15.801110251809339</v>
      </c>
      <c r="P61" s="262">
        <v>19.7820877262015</v>
      </c>
      <c r="Q61" s="262">
        <v>21.151910567256831</v>
      </c>
      <c r="R61" s="262">
        <v>25.723417754649649</v>
      </c>
      <c r="S61" s="262">
        <v>21.726787344069251</v>
      </c>
      <c r="T61" s="262">
        <v>36.086071727837933</v>
      </c>
      <c r="U61" s="262">
        <v>32.786985730901968</v>
      </c>
      <c r="V61" s="262">
        <v>28.259066191634961</v>
      </c>
      <c r="W61" s="262">
        <v>30.763149400586659</v>
      </c>
      <c r="X61" s="262">
        <v>27.320542231919941</v>
      </c>
      <c r="Y61" s="262">
        <v>11.254975407716779</v>
      </c>
      <c r="DA61" s="72" t="s">
        <v>1500</v>
      </c>
    </row>
    <row r="62" spans="1:105" ht="12" customHeight="1" x14ac:dyDescent="0.25">
      <c r="A62" s="59" t="s">
        <v>28</v>
      </c>
      <c r="B62" s="230">
        <v>2.9339878077317221</v>
      </c>
      <c r="C62" s="230">
        <v>4.7592099768129996</v>
      </c>
      <c r="D62" s="230">
        <v>4.8788805933094137</v>
      </c>
      <c r="E62" s="230">
        <v>3.9814165241475532</v>
      </c>
      <c r="F62" s="230">
        <v>6.2472815787502416</v>
      </c>
      <c r="G62" s="230">
        <v>9.3217698653657806</v>
      </c>
      <c r="H62" s="230">
        <v>9.242500481044079</v>
      </c>
      <c r="I62" s="230">
        <v>9.5407985805535542</v>
      </c>
      <c r="J62" s="230">
        <v>8.8828121618984834</v>
      </c>
      <c r="K62" s="230">
        <v>3.8043617792841018</v>
      </c>
      <c r="L62" s="230">
        <v>4.0573960221019547</v>
      </c>
      <c r="M62" s="230">
        <v>4.3882362108995716</v>
      </c>
      <c r="N62" s="230">
        <v>2.8242684075644928</v>
      </c>
      <c r="O62" s="230">
        <v>1.490317364243317</v>
      </c>
      <c r="P62" s="230">
        <v>2.4090237831480321</v>
      </c>
      <c r="Q62" s="230">
        <v>3.2030798303232131</v>
      </c>
      <c r="R62" s="230">
        <v>3.0842053478530418</v>
      </c>
      <c r="S62" s="230">
        <v>3.487887955531396</v>
      </c>
      <c r="T62" s="230">
        <v>4.7977838438491327</v>
      </c>
      <c r="U62" s="230">
        <v>3.451275776781622</v>
      </c>
      <c r="V62" s="230">
        <v>3.114606680226363</v>
      </c>
      <c r="W62" s="230">
        <v>2.8419718019733349</v>
      </c>
      <c r="X62" s="230">
        <v>2.6231256890747692</v>
      </c>
      <c r="Y62" s="230">
        <v>1.090256275132875</v>
      </c>
      <c r="DA62" s="71" t="s">
        <v>1501</v>
      </c>
    </row>
    <row r="63" spans="1:105" ht="12" customHeight="1" x14ac:dyDescent="0.25">
      <c r="A63" s="59" t="s">
        <v>31</v>
      </c>
      <c r="B63" s="295">
        <v>0.42946646992727128</v>
      </c>
      <c r="C63" s="295">
        <v>0.12329313991970429</v>
      </c>
      <c r="D63" s="295">
        <v>0.60471678531102069</v>
      </c>
      <c r="E63" s="295">
        <v>0.81303799257891596</v>
      </c>
      <c r="F63" s="295">
        <v>0.62151596456881042</v>
      </c>
      <c r="G63" s="295">
        <v>0.62435531315042347</v>
      </c>
      <c r="H63" s="295">
        <v>0.58515123118690204</v>
      </c>
      <c r="I63" s="295">
        <v>0.55520923270170086</v>
      </c>
      <c r="J63" s="295">
        <v>0.43366049064319229</v>
      </c>
      <c r="K63" s="295">
        <v>0.42227704170737562</v>
      </c>
      <c r="L63" s="295">
        <v>0.68308094935010411</v>
      </c>
      <c r="M63" s="295">
        <v>0.61158996232765495</v>
      </c>
      <c r="N63" s="295">
        <v>0.37722308415092348</v>
      </c>
      <c r="O63" s="295">
        <v>0.53526623273500451</v>
      </c>
      <c r="P63" s="295">
        <v>0.48344888870000408</v>
      </c>
      <c r="Q63" s="295">
        <v>0.62868639039809449</v>
      </c>
      <c r="R63" s="295">
        <v>0.58608293681332624</v>
      </c>
      <c r="S63" s="295">
        <v>0.48864775423209272</v>
      </c>
      <c r="T63" s="295">
        <v>0.80556186954959186</v>
      </c>
      <c r="U63" s="295">
        <v>0.73368332820310078</v>
      </c>
      <c r="V63" s="295">
        <v>0.81119987844328434</v>
      </c>
      <c r="W63" s="295">
        <v>0.72104425505424918</v>
      </c>
      <c r="X63" s="295">
        <v>0.83729055317514545</v>
      </c>
      <c r="Y63" s="295">
        <v>0.52721557807688701</v>
      </c>
      <c r="DA63" s="122" t="s">
        <v>1502</v>
      </c>
    </row>
    <row r="64" spans="1:105" ht="12" customHeight="1" x14ac:dyDescent="0.25">
      <c r="A64" s="59" t="s">
        <v>159</v>
      </c>
      <c r="B64" s="295">
        <v>0.12901680626453671</v>
      </c>
      <c r="C64" s="295">
        <v>0.33340565750772522</v>
      </c>
      <c r="D64" s="295">
        <v>0.30263144006586579</v>
      </c>
      <c r="E64" s="295">
        <v>0.29265057118065418</v>
      </c>
      <c r="F64" s="295">
        <v>0.35156792773012618</v>
      </c>
      <c r="G64" s="295">
        <v>0.40336252081964868</v>
      </c>
      <c r="H64" s="295">
        <v>0.37818898250002969</v>
      </c>
      <c r="I64" s="295">
        <v>0.2452615290261568</v>
      </c>
      <c r="J64" s="295">
        <v>0.3836001469570387</v>
      </c>
      <c r="K64" s="295">
        <v>0.2993220518550993</v>
      </c>
      <c r="L64" s="295">
        <v>0.30251598584530409</v>
      </c>
      <c r="M64" s="295">
        <v>0.86662916813855739</v>
      </c>
      <c r="N64" s="295">
        <v>0.41932516746141318</v>
      </c>
      <c r="O64" s="295">
        <v>0.71305412805386115</v>
      </c>
      <c r="P64" s="295">
        <v>0.51532006268050223</v>
      </c>
      <c r="Q64" s="295">
        <v>0.55852129644477111</v>
      </c>
      <c r="R64" s="295">
        <v>0.75792308522552998</v>
      </c>
      <c r="S64" s="295">
        <v>0.6323156710919543</v>
      </c>
      <c r="T64" s="295">
        <v>1.1887547770456279</v>
      </c>
      <c r="U64" s="295">
        <v>1.0833921060032861</v>
      </c>
      <c r="V64" s="295">
        <v>0.99911260505748445</v>
      </c>
      <c r="W64" s="295">
        <v>1.0659740333799581</v>
      </c>
      <c r="X64" s="295">
        <v>1.0326054634977839</v>
      </c>
      <c r="Y64" s="295">
        <v>0.65180420476255596</v>
      </c>
      <c r="DA64" s="122" t="s">
        <v>1503</v>
      </c>
    </row>
    <row r="65" spans="1:105" ht="12" customHeight="1" x14ac:dyDescent="0.25">
      <c r="A65" s="59" t="s">
        <v>32</v>
      </c>
      <c r="B65" s="295">
        <v>3.4643834379065961</v>
      </c>
      <c r="C65" s="295">
        <v>3.3698091764749929</v>
      </c>
      <c r="D65" s="295">
        <v>2.9842377029087368</v>
      </c>
      <c r="E65" s="295">
        <v>7.2221082781417847</v>
      </c>
      <c r="F65" s="295">
        <v>5.8098746336348679</v>
      </c>
      <c r="G65" s="295">
        <v>0.53668227007456759</v>
      </c>
      <c r="H65" s="295">
        <v>7.1852926680228607E-2</v>
      </c>
      <c r="I65" s="295">
        <v>7.9149547465051678E-2</v>
      </c>
      <c r="J65" s="295">
        <v>0.3709146446594771</v>
      </c>
      <c r="K65" s="295">
        <v>0</v>
      </c>
      <c r="L65" s="295">
        <v>0</v>
      </c>
      <c r="M65" s="295">
        <v>0</v>
      </c>
      <c r="N65" s="295">
        <v>0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0.1177980369645794</v>
      </c>
      <c r="W65" s="295">
        <v>0</v>
      </c>
      <c r="X65" s="295">
        <v>0</v>
      </c>
      <c r="Y65" s="295">
        <v>0</v>
      </c>
      <c r="DA65" s="122" t="s">
        <v>1504</v>
      </c>
    </row>
    <row r="66" spans="1:105" ht="12" customHeight="1" x14ac:dyDescent="0.25">
      <c r="A66" s="59" t="s">
        <v>35</v>
      </c>
      <c r="B66" s="295">
        <v>13.691810901193509</v>
      </c>
      <c r="C66" s="295">
        <v>20.305473141150649</v>
      </c>
      <c r="D66" s="295">
        <v>21.347419696886849</v>
      </c>
      <c r="E66" s="295">
        <v>23.41670085863036</v>
      </c>
      <c r="F66" s="295">
        <v>18.761042591941202</v>
      </c>
      <c r="G66" s="295">
        <v>20.446053232498599</v>
      </c>
      <c r="H66" s="295">
        <v>18.06026218294906</v>
      </c>
      <c r="I66" s="295">
        <v>19.946769782084431</v>
      </c>
      <c r="J66" s="295">
        <v>19.049144149928889</v>
      </c>
      <c r="K66" s="295">
        <v>11.891552577610611</v>
      </c>
      <c r="L66" s="295">
        <v>15.315952197653679</v>
      </c>
      <c r="M66" s="295">
        <v>16.55577134337317</v>
      </c>
      <c r="N66" s="295">
        <v>10.22380504040586</v>
      </c>
      <c r="O66" s="295">
        <v>13.06247252677716</v>
      </c>
      <c r="P66" s="295">
        <v>16.374294991672961</v>
      </c>
      <c r="Q66" s="295">
        <v>16.761623050090751</v>
      </c>
      <c r="R66" s="295">
        <v>21.295206384757751</v>
      </c>
      <c r="S66" s="295">
        <v>17.11793596321381</v>
      </c>
      <c r="T66" s="295">
        <v>29.293971237393581</v>
      </c>
      <c r="U66" s="295">
        <v>27.51863451991397</v>
      </c>
      <c r="V66" s="295">
        <v>23.216348990943249</v>
      </c>
      <c r="W66" s="295">
        <v>26.134159310179118</v>
      </c>
      <c r="X66" s="295">
        <v>22.82752052617225</v>
      </c>
      <c r="Y66" s="295">
        <v>8.985699349744463</v>
      </c>
      <c r="DA66" s="122" t="s">
        <v>1505</v>
      </c>
    </row>
    <row r="67" spans="1:105" ht="12" customHeight="1" x14ac:dyDescent="0.25">
      <c r="A67" s="60" t="s">
        <v>1506</v>
      </c>
      <c r="B67" s="262">
        <v>5.2487841296933384</v>
      </c>
      <c r="C67" s="262">
        <v>7.7275757531737241</v>
      </c>
      <c r="D67" s="262">
        <v>6.966702449441458</v>
      </c>
      <c r="E67" s="262">
        <v>10.000091899178489</v>
      </c>
      <c r="F67" s="262">
        <v>7.7281960541720398</v>
      </c>
      <c r="G67" s="262">
        <v>7.4956842774944414</v>
      </c>
      <c r="H67" s="262">
        <v>6.9671744635216033</v>
      </c>
      <c r="I67" s="262">
        <v>7.6759726558003027</v>
      </c>
      <c r="J67" s="262">
        <v>7.2107488096653842</v>
      </c>
      <c r="K67" s="262">
        <v>4.2455682846805853</v>
      </c>
      <c r="L67" s="262">
        <v>5.3733028184947438</v>
      </c>
      <c r="M67" s="262">
        <v>5.9623748542394459</v>
      </c>
      <c r="N67" s="262">
        <v>3.3975236153436099</v>
      </c>
      <c r="O67" s="262">
        <v>3.81286970716687</v>
      </c>
      <c r="P67" s="262">
        <v>4.7216494702638796</v>
      </c>
      <c r="Q67" s="262">
        <v>5.1072422484531312</v>
      </c>
      <c r="R67" s="262">
        <v>6.12235917994128</v>
      </c>
      <c r="S67" s="262">
        <v>5.1966081173651819</v>
      </c>
      <c r="T67" s="262">
        <v>9.0966282719831533</v>
      </c>
      <c r="U67" s="262">
        <v>8.114689459357777</v>
      </c>
      <c r="V67" s="262">
        <v>6.8582392486588448</v>
      </c>
      <c r="W67" s="262">
        <v>7.472843438936688</v>
      </c>
      <c r="X67" s="262">
        <v>6.6273373019703996</v>
      </c>
      <c r="Y67" s="262">
        <v>2.9424361198325681</v>
      </c>
      <c r="DA67" s="72" t="s">
        <v>1507</v>
      </c>
    </row>
    <row r="68" spans="1:105" ht="12" customHeight="1" x14ac:dyDescent="0.25">
      <c r="A68" s="147" t="s">
        <v>28</v>
      </c>
      <c r="B68" s="229">
        <v>0.4344515978534132</v>
      </c>
      <c r="C68" s="229">
        <v>0.6673076472524998</v>
      </c>
      <c r="D68" s="229">
        <v>0.72722887459670038</v>
      </c>
      <c r="E68" s="229">
        <v>0.46142444739992061</v>
      </c>
      <c r="F68" s="229">
        <v>0.8129815472914601</v>
      </c>
      <c r="G68" s="229">
        <v>1.0658711044447591</v>
      </c>
      <c r="H68" s="229">
        <v>1.037522299393544</v>
      </c>
      <c r="I68" s="229">
        <v>0.98792616001990019</v>
      </c>
      <c r="J68" s="229">
        <v>0.95048982357050538</v>
      </c>
      <c r="K68" s="229">
        <v>0.32930084589355407</v>
      </c>
      <c r="L68" s="229">
        <v>0.32832415936163017</v>
      </c>
      <c r="M68" s="229">
        <v>0.36933762768647033</v>
      </c>
      <c r="N68" s="229">
        <v>0.26246504166105139</v>
      </c>
      <c r="O68" s="229">
        <v>0.15287883929645241</v>
      </c>
      <c r="P68" s="229">
        <v>0.25753926236231389</v>
      </c>
      <c r="Q68" s="229">
        <v>0.31076368920862402</v>
      </c>
      <c r="R68" s="229">
        <v>0.29254952194556039</v>
      </c>
      <c r="S68" s="229">
        <v>0.32501696169859229</v>
      </c>
      <c r="T68" s="229">
        <v>0.39936196803079171</v>
      </c>
      <c r="U68" s="229">
        <v>0.27515257823477068</v>
      </c>
      <c r="V68" s="229">
        <v>0.26616885315185351</v>
      </c>
      <c r="W68" s="229">
        <v>0.2327912165496549</v>
      </c>
      <c r="X68" s="229">
        <v>0.22648563998519419</v>
      </c>
      <c r="Y68" s="229">
        <v>8.5162385154080714E-2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6.359344561442315E-2</v>
      </c>
      <c r="C70" s="229">
        <v>1.7287418610028658E-2</v>
      </c>
      <c r="D70" s="229">
        <v>9.0136968679769905E-2</v>
      </c>
      <c r="E70" s="229">
        <v>9.4226666354932667E-2</v>
      </c>
      <c r="F70" s="229">
        <v>8.088014029336843E-2</v>
      </c>
      <c r="G70" s="229">
        <v>7.1390121919458205E-2</v>
      </c>
      <c r="H70" s="229">
        <v>6.5686493835639612E-2</v>
      </c>
      <c r="I70" s="229">
        <v>5.7490546586799668E-2</v>
      </c>
      <c r="J70" s="229">
        <v>4.6403084488150517E-2</v>
      </c>
      <c r="K70" s="229">
        <v>3.655177795993781E-2</v>
      </c>
      <c r="L70" s="229">
        <v>5.5274855412100442E-2</v>
      </c>
      <c r="M70" s="229">
        <v>5.1474709871337697E-2</v>
      </c>
      <c r="N70" s="229">
        <v>3.5056113020986497E-2</v>
      </c>
      <c r="O70" s="229">
        <v>5.4908358674771569E-2</v>
      </c>
      <c r="P70" s="229">
        <v>5.168362016873812E-2</v>
      </c>
      <c r="Q70" s="229">
        <v>6.0995327117916567E-2</v>
      </c>
      <c r="R70" s="229">
        <v>5.5592369394127143E-2</v>
      </c>
      <c r="S70" s="229">
        <v>4.5534377951988572E-2</v>
      </c>
      <c r="T70" s="229">
        <v>6.705403662700006E-2</v>
      </c>
      <c r="U70" s="229">
        <v>5.8492821906918943E-2</v>
      </c>
      <c r="V70" s="229">
        <v>6.9323726393112239E-2</v>
      </c>
      <c r="W70" s="229">
        <v>5.9062081194355617E-2</v>
      </c>
      <c r="X70" s="229">
        <v>7.2293252122553844E-2</v>
      </c>
      <c r="Y70" s="229">
        <v>4.1182002015024477E-2</v>
      </c>
      <c r="DA70" s="73" t="s">
        <v>1510</v>
      </c>
    </row>
    <row r="71" spans="1:105" ht="12" customHeight="1" x14ac:dyDescent="0.25">
      <c r="A71" s="147" t="s">
        <v>159</v>
      </c>
      <c r="B71" s="229">
        <v>1.9104223093178399E-2</v>
      </c>
      <c r="C71" s="229">
        <v>4.674812541915601E-2</v>
      </c>
      <c r="D71" s="229">
        <v>4.5109183831734907E-2</v>
      </c>
      <c r="E71" s="229">
        <v>3.3916604120493681E-2</v>
      </c>
      <c r="F71" s="229">
        <v>4.5750817257266603E-2</v>
      </c>
      <c r="G71" s="229">
        <v>4.6121333369861142E-2</v>
      </c>
      <c r="H71" s="229">
        <v>4.2453825513289092E-2</v>
      </c>
      <c r="I71" s="229">
        <v>2.5396226377243369E-2</v>
      </c>
      <c r="J71" s="229">
        <v>4.1046464718318368E-2</v>
      </c>
      <c r="K71" s="229">
        <v>2.5908946254061749E-2</v>
      </c>
      <c r="L71" s="229">
        <v>2.4479569212634861E-2</v>
      </c>
      <c r="M71" s="229">
        <v>7.2940184999425769E-2</v>
      </c>
      <c r="N71" s="229">
        <v>3.8968745765277958E-2</v>
      </c>
      <c r="O71" s="229">
        <v>7.3146089596672292E-2</v>
      </c>
      <c r="P71" s="229">
        <v>5.5090842087831188E-2</v>
      </c>
      <c r="Q71" s="229">
        <v>5.4187890336547258E-2</v>
      </c>
      <c r="R71" s="229">
        <v>7.189211198553376E-2</v>
      </c>
      <c r="S71" s="229">
        <v>5.8921995451944653E-2</v>
      </c>
      <c r="T71" s="229">
        <v>9.8950570246214536E-2</v>
      </c>
      <c r="U71" s="229">
        <v>8.6373315401640963E-2</v>
      </c>
      <c r="V71" s="229">
        <v>8.5382420177171167E-2</v>
      </c>
      <c r="W71" s="229">
        <v>8.7315923355945776E-2</v>
      </c>
      <c r="X71" s="229">
        <v>8.9157111390645805E-2</v>
      </c>
      <c r="Y71" s="229">
        <v>5.0913901618473041E-2</v>
      </c>
      <c r="DA71" s="73" t="s">
        <v>1511</v>
      </c>
    </row>
    <row r="72" spans="1:105" ht="12" customHeight="1" x14ac:dyDescent="0.25">
      <c r="A72" s="147" t="s">
        <v>32</v>
      </c>
      <c r="B72" s="229">
        <v>0.51299017542238035</v>
      </c>
      <c r="C72" s="229">
        <v>0.47249426778796</v>
      </c>
      <c r="D72" s="229">
        <v>0.4448200329377745</v>
      </c>
      <c r="E72" s="229">
        <v>0.83700293628973377</v>
      </c>
      <c r="F72" s="229">
        <v>0.75606018548739273</v>
      </c>
      <c r="G72" s="229">
        <v>6.1365398653065041E-2</v>
      </c>
      <c r="H72" s="229">
        <v>8.0658923264676011E-3</v>
      </c>
      <c r="I72" s="229">
        <v>8.195740412531018E-3</v>
      </c>
      <c r="J72" s="229">
        <v>3.9689074668753779E-2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1.006681472863309E-2</v>
      </c>
      <c r="W72" s="229">
        <v>0</v>
      </c>
      <c r="X72" s="229">
        <v>0</v>
      </c>
      <c r="Y72" s="229">
        <v>0</v>
      </c>
      <c r="DA72" s="73" t="s">
        <v>1512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0.36170789708714962</v>
      </c>
      <c r="E73" s="229">
        <v>0.62514874819236987</v>
      </c>
      <c r="F73" s="229">
        <v>0.7461203492759434</v>
      </c>
      <c r="G73" s="229">
        <v>1.4316664194780699</v>
      </c>
      <c r="H73" s="229">
        <v>1.070868725750564</v>
      </c>
      <c r="I73" s="229">
        <v>1.475687372436113</v>
      </c>
      <c r="J73" s="229">
        <v>1.346532609994028</v>
      </c>
      <c r="K73" s="229">
        <v>0.97550672034940189</v>
      </c>
      <c r="L73" s="229">
        <v>1.255730680827885</v>
      </c>
      <c r="M73" s="229">
        <v>1.171853402109706</v>
      </c>
      <c r="N73" s="229">
        <v>0.9658412572641899</v>
      </c>
      <c r="O73" s="229">
        <v>0.91581451626410904</v>
      </c>
      <c r="P73" s="229">
        <v>0.82216089799251901</v>
      </c>
      <c r="Q73" s="229">
        <v>1.0121483442457631</v>
      </c>
      <c r="R73" s="229">
        <v>1.40184820650796</v>
      </c>
      <c r="S73" s="229">
        <v>0.98911144370504189</v>
      </c>
      <c r="T73" s="229">
        <v>2.013979220803118</v>
      </c>
      <c r="U73" s="229">
        <v>1.7858476174939619</v>
      </c>
      <c r="V73" s="229">
        <v>1.2096442679016619</v>
      </c>
      <c r="W73" s="229">
        <v>0.83081211920220366</v>
      </c>
      <c r="X73" s="229">
        <v>0.64216102673099051</v>
      </c>
      <c r="Y73" s="229">
        <v>0.25799020557150248</v>
      </c>
      <c r="DA73" s="73" t="s">
        <v>1513</v>
      </c>
    </row>
    <row r="74" spans="1:105" ht="12" customHeight="1" x14ac:dyDescent="0.25">
      <c r="A74" s="147" t="s">
        <v>35</v>
      </c>
      <c r="B74" s="229">
        <v>2.027421214176433</v>
      </c>
      <c r="C74" s="229">
        <v>2.8471106705075049</v>
      </c>
      <c r="D74" s="229">
        <v>3.1819717053538268</v>
      </c>
      <c r="E74" s="229">
        <v>2.713867837763142</v>
      </c>
      <c r="F74" s="229">
        <v>2.441442928885647</v>
      </c>
      <c r="G74" s="229">
        <v>2.3378454580206989</v>
      </c>
      <c r="H74" s="229">
        <v>2.0273652986152579</v>
      </c>
      <c r="I74" s="229">
        <v>2.065438810937807</v>
      </c>
      <c r="J74" s="229">
        <v>2.0383204476503671</v>
      </c>
      <c r="K74" s="229">
        <v>1.029318069621584</v>
      </c>
      <c r="L74" s="229">
        <v>1.239365618422543</v>
      </c>
      <c r="M74" s="229">
        <v>1.393423010660497</v>
      </c>
      <c r="N74" s="229">
        <v>0.95011912064640291</v>
      </c>
      <c r="O74" s="229">
        <v>1.339966698468563</v>
      </c>
      <c r="P74" s="229">
        <v>1.7505115073408359</v>
      </c>
      <c r="Q74" s="229">
        <v>1.6262172946357369</v>
      </c>
      <c r="R74" s="229">
        <v>2.0199376322103988</v>
      </c>
      <c r="S74" s="229">
        <v>1.595125648601053</v>
      </c>
      <c r="T74" s="229">
        <v>2.4383962232481879</v>
      </c>
      <c r="U74" s="229">
        <v>2.1939200827108509</v>
      </c>
      <c r="V74" s="229">
        <v>1.9840286815423669</v>
      </c>
      <c r="W74" s="229">
        <v>2.1406977842267021</v>
      </c>
      <c r="X74" s="229">
        <v>1.9709713557297679</v>
      </c>
      <c r="Y74" s="229">
        <v>0.70189331293548041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0.23900541116682089</v>
      </c>
      <c r="E76" s="229">
        <v>0.2237093184697026</v>
      </c>
      <c r="F76" s="229">
        <v>0.32934516162790262</v>
      </c>
      <c r="G76" s="229">
        <v>0.59762378822429629</v>
      </c>
      <c r="H76" s="229">
        <v>0.61316944729545642</v>
      </c>
      <c r="I76" s="229">
        <v>0.56785467989583061</v>
      </c>
      <c r="J76" s="229">
        <v>0.59460061377015017</v>
      </c>
      <c r="K76" s="229">
        <v>0.5956506112153831</v>
      </c>
      <c r="L76" s="229">
        <v>0.98086885534047386</v>
      </c>
      <c r="M76" s="229">
        <v>1.242875647431132</v>
      </c>
      <c r="N76" s="229">
        <v>0.48136314015108222</v>
      </c>
      <c r="O76" s="229">
        <v>0.45805931438757957</v>
      </c>
      <c r="P76" s="229">
        <v>0.73529000291333868</v>
      </c>
      <c r="Q76" s="229">
        <v>0.93122858372720274</v>
      </c>
      <c r="R76" s="229">
        <v>1.189441282950614</v>
      </c>
      <c r="S76" s="229">
        <v>1.087335542127797</v>
      </c>
      <c r="T76" s="229">
        <v>2.5151964788053101</v>
      </c>
      <c r="U76" s="229">
        <v>2.5100765402857341</v>
      </c>
      <c r="V76" s="229">
        <v>2.1771123836716049</v>
      </c>
      <c r="W76" s="229">
        <v>2.9441203916500638</v>
      </c>
      <c r="X76" s="229">
        <v>2.3834539423728049</v>
      </c>
      <c r="Y76" s="229">
        <v>1.0817997318553401</v>
      </c>
      <c r="DA76" s="73" t="s">
        <v>1516</v>
      </c>
    </row>
    <row r="77" spans="1:105" ht="12" customHeight="1" x14ac:dyDescent="0.25">
      <c r="A77" s="147" t="s">
        <v>39</v>
      </c>
      <c r="B77" s="229">
        <v>2.1912234735335101</v>
      </c>
      <c r="C77" s="229">
        <v>3.6766276235965738</v>
      </c>
      <c r="D77" s="229">
        <v>1.876722375787681</v>
      </c>
      <c r="E77" s="229">
        <v>5.0107953405881984</v>
      </c>
      <c r="F77" s="229">
        <v>2.5156149240530592</v>
      </c>
      <c r="G77" s="229">
        <v>1.8838006533842331</v>
      </c>
      <c r="H77" s="229">
        <v>2.1020424807913831</v>
      </c>
      <c r="I77" s="229">
        <v>2.487983119134078</v>
      </c>
      <c r="J77" s="229">
        <v>2.1536666908051121</v>
      </c>
      <c r="K77" s="229">
        <v>1.2533313133866619</v>
      </c>
      <c r="L77" s="229">
        <v>1.4892590799174761</v>
      </c>
      <c r="M77" s="229">
        <v>1.660470271480877</v>
      </c>
      <c r="N77" s="229">
        <v>0.66371019683461874</v>
      </c>
      <c r="O77" s="229">
        <v>0.818095890478722</v>
      </c>
      <c r="P77" s="229">
        <v>1.0493733373983041</v>
      </c>
      <c r="Q77" s="229">
        <v>1.11170111918134</v>
      </c>
      <c r="R77" s="229">
        <v>1.091098054947085</v>
      </c>
      <c r="S77" s="229">
        <v>1.095562147828764</v>
      </c>
      <c r="T77" s="229">
        <v>1.56368977422253</v>
      </c>
      <c r="U77" s="229">
        <v>1.204826503323899</v>
      </c>
      <c r="V77" s="229">
        <v>1.056512101092441</v>
      </c>
      <c r="W77" s="229">
        <v>1.1780439227577619</v>
      </c>
      <c r="X77" s="229">
        <v>1.242814973638442</v>
      </c>
      <c r="Y77" s="229">
        <v>0.72349458068266603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104.58581671816125</v>
      </c>
      <c r="C79" s="261">
        <f t="shared" si="2"/>
        <v>146.4944240637723</v>
      </c>
      <c r="D79" s="261">
        <f t="shared" si="2"/>
        <v>154.52404148695291</v>
      </c>
      <c r="E79" s="261">
        <f t="shared" si="2"/>
        <v>184.04914042668921</v>
      </c>
      <c r="F79" s="261">
        <f t="shared" si="2"/>
        <v>165.21456115851555</v>
      </c>
      <c r="G79" s="261">
        <f t="shared" si="2"/>
        <v>167.31672548076725</v>
      </c>
      <c r="H79" s="261">
        <f t="shared" si="2"/>
        <v>151.30556272311321</v>
      </c>
      <c r="I79" s="261">
        <f t="shared" si="2"/>
        <v>163.73773939826697</v>
      </c>
      <c r="J79" s="261">
        <f t="shared" si="2"/>
        <v>158.4089159435602</v>
      </c>
      <c r="K79" s="261">
        <f t="shared" si="2"/>
        <v>94.610485493378206</v>
      </c>
      <c r="L79" s="261">
        <f t="shared" si="2"/>
        <v>120.92898239511196</v>
      </c>
      <c r="M79" s="261">
        <f t="shared" si="2"/>
        <v>133.70160753173494</v>
      </c>
      <c r="N79" s="261">
        <f t="shared" si="2"/>
        <v>84.882269103848273</v>
      </c>
      <c r="O79" s="261">
        <f t="shared" si="2"/>
        <v>91.936998536863399</v>
      </c>
      <c r="P79" s="261">
        <f t="shared" si="2"/>
        <v>114.02565532635802</v>
      </c>
      <c r="Q79" s="261">
        <f t="shared" si="2"/>
        <v>124.39424855885515</v>
      </c>
      <c r="R79" s="261">
        <f t="shared" si="2"/>
        <v>152.10578502432833</v>
      </c>
      <c r="S79" s="261">
        <f t="shared" si="2"/>
        <v>126.92261489904585</v>
      </c>
      <c r="T79" s="261">
        <f t="shared" si="2"/>
        <v>220.97454588260828</v>
      </c>
      <c r="U79" s="261">
        <f t="shared" si="2"/>
        <v>200.79879881120522</v>
      </c>
      <c r="V79" s="261">
        <f t="shared" si="2"/>
        <v>171.28613415225624</v>
      </c>
      <c r="W79" s="261">
        <f t="shared" si="2"/>
        <v>187.01884706172726</v>
      </c>
      <c r="X79" s="261">
        <f t="shared" si="2"/>
        <v>163.88900273300652</v>
      </c>
      <c r="Y79" s="261">
        <f t="shared" si="2"/>
        <v>69.835955376457818</v>
      </c>
      <c r="DA79" s="70"/>
    </row>
    <row r="80" spans="1:105" ht="12" customHeight="1" x14ac:dyDescent="0.25">
      <c r="A80" s="60" t="s">
        <v>1521</v>
      </c>
      <c r="B80" s="262">
        <v>98.445481503464279</v>
      </c>
      <c r="C80" s="262">
        <v>137.74290783345299</v>
      </c>
      <c r="D80" s="262">
        <v>145.70450687480539</v>
      </c>
      <c r="E80" s="262">
        <v>174.05648398577631</v>
      </c>
      <c r="F80" s="262">
        <v>155.54660951010919</v>
      </c>
      <c r="G80" s="262">
        <v>158.61105046311391</v>
      </c>
      <c r="H80" s="262">
        <v>142.57928195380029</v>
      </c>
      <c r="I80" s="262">
        <v>154.62726214482561</v>
      </c>
      <c r="J80" s="262">
        <v>147.87022273448051</v>
      </c>
      <c r="K80" s="262">
        <v>87.274111557048258</v>
      </c>
      <c r="L80" s="262">
        <v>111.7734757419327</v>
      </c>
      <c r="M80" s="262">
        <v>123.8780212565955</v>
      </c>
      <c r="N80" s="262">
        <v>74.428815541275824</v>
      </c>
      <c r="O80" s="262">
        <v>82.562377218595088</v>
      </c>
      <c r="P80" s="262">
        <v>101.76235141278261</v>
      </c>
      <c r="Q80" s="262">
        <v>110.3931569840996</v>
      </c>
      <c r="R80" s="262">
        <v>135.5036535504656</v>
      </c>
      <c r="S80" s="262">
        <v>112.82107123173439</v>
      </c>
      <c r="T80" s="262">
        <v>202.00649397604059</v>
      </c>
      <c r="U80" s="262">
        <v>182.68089199055581</v>
      </c>
      <c r="V80" s="262">
        <v>153.9132148395752</v>
      </c>
      <c r="W80" s="262">
        <v>167.37249646300879</v>
      </c>
      <c r="X80" s="262">
        <v>145.87704871755739</v>
      </c>
      <c r="Y80" s="262">
        <v>62.481810781583519</v>
      </c>
      <c r="DA80" s="72" t="s">
        <v>1522</v>
      </c>
    </row>
    <row r="81" spans="1:105" ht="12" customHeight="1" x14ac:dyDescent="0.25">
      <c r="A81" s="59" t="s">
        <v>28</v>
      </c>
      <c r="B81" s="230">
        <v>13.98820875538927</v>
      </c>
      <c r="C81" s="230">
        <v>22.690217897619451</v>
      </c>
      <c r="D81" s="230">
        <v>20.817473354501661</v>
      </c>
      <c r="E81" s="230">
        <v>16.097242566435519</v>
      </c>
      <c r="F81" s="230">
        <v>24.259866680018991</v>
      </c>
      <c r="G81" s="230">
        <v>30.12516774366782</v>
      </c>
      <c r="H81" s="230">
        <v>30.405996175169001</v>
      </c>
      <c r="I81" s="230">
        <v>29.444993334217671</v>
      </c>
      <c r="J81" s="230">
        <v>27.79253700351293</v>
      </c>
      <c r="K81" s="230">
        <v>9.6046666878514948</v>
      </c>
      <c r="L81" s="230">
        <v>9.4483829050133536</v>
      </c>
      <c r="M81" s="230">
        <v>10.635478684668181</v>
      </c>
      <c r="N81" s="230">
        <v>7.1456823057361207</v>
      </c>
      <c r="O81" s="230">
        <v>4.2146890454295143</v>
      </c>
      <c r="P81" s="230">
        <v>7.1366640118786346</v>
      </c>
      <c r="Q81" s="230">
        <v>8.5861172786921252</v>
      </c>
      <c r="R81" s="230">
        <v>7.8790442561478669</v>
      </c>
      <c r="S81" s="230">
        <v>8.9413193755211182</v>
      </c>
      <c r="T81" s="230">
        <v>10.709460990987029</v>
      </c>
      <c r="U81" s="230">
        <v>7.2744016408511056</v>
      </c>
      <c r="V81" s="230">
        <v>7.0611565895422332</v>
      </c>
      <c r="W81" s="230">
        <v>6.189688324216541</v>
      </c>
      <c r="X81" s="230">
        <v>6.1359308631899294</v>
      </c>
      <c r="Y81" s="230">
        <v>2.3980352528549149</v>
      </c>
      <c r="DA81" s="71" t="s">
        <v>1523</v>
      </c>
    </row>
    <row r="82" spans="1:105" ht="12" customHeight="1" x14ac:dyDescent="0.25">
      <c r="A82" s="59" t="s">
        <v>31</v>
      </c>
      <c r="B82" s="295">
        <v>2.0475431489359792</v>
      </c>
      <c r="C82" s="295">
        <v>0.58781777305256644</v>
      </c>
      <c r="D82" s="295">
        <v>2.5802385044010672</v>
      </c>
      <c r="E82" s="295">
        <v>3.287189296295185</v>
      </c>
      <c r="F82" s="295">
        <v>2.4135128615347359</v>
      </c>
      <c r="G82" s="295">
        <v>2.0177293380937491</v>
      </c>
      <c r="H82" s="295">
        <v>1.925031665819777</v>
      </c>
      <c r="I82" s="295">
        <v>1.713497252663851</v>
      </c>
      <c r="J82" s="295">
        <v>1.356836665404231</v>
      </c>
      <c r="K82" s="295">
        <v>1.0661000374928931</v>
      </c>
      <c r="L82" s="295">
        <v>1.5906779445296251</v>
      </c>
      <c r="M82" s="295">
        <v>1.4822702551737481</v>
      </c>
      <c r="N82" s="295">
        <v>0.95441223309824819</v>
      </c>
      <c r="O82" s="295">
        <v>1.513758600432052</v>
      </c>
      <c r="P82" s="295">
        <v>1.432203496579604</v>
      </c>
      <c r="Q82" s="295">
        <v>1.685245253138435</v>
      </c>
      <c r="R82" s="295">
        <v>1.497232796168974</v>
      </c>
      <c r="S82" s="295">
        <v>1.2526651338645509</v>
      </c>
      <c r="T82" s="295">
        <v>1.798149666293974</v>
      </c>
      <c r="U82" s="295">
        <v>1.5464157464468651</v>
      </c>
      <c r="V82" s="295">
        <v>1.8390795227760059</v>
      </c>
      <c r="W82" s="295">
        <v>1.570402353624258</v>
      </c>
      <c r="X82" s="295">
        <v>1.958563010565028</v>
      </c>
      <c r="Y82" s="295">
        <v>1.1596186794967751</v>
      </c>
      <c r="DA82" s="122" t="s">
        <v>1524</v>
      </c>
    </row>
    <row r="83" spans="1:105" ht="12" customHeight="1" x14ac:dyDescent="0.25">
      <c r="A83" s="59" t="s">
        <v>159</v>
      </c>
      <c r="B83" s="295">
        <v>0.61510617536518852</v>
      </c>
      <c r="C83" s="295">
        <v>1.5895594130131849</v>
      </c>
      <c r="D83" s="295">
        <v>1.29128430575757</v>
      </c>
      <c r="E83" s="295">
        <v>1.1832138644447709</v>
      </c>
      <c r="F83" s="295">
        <v>1.3652323731836049</v>
      </c>
      <c r="G83" s="295">
        <v>1.303546834635763</v>
      </c>
      <c r="H83" s="295">
        <v>1.2441668549513509</v>
      </c>
      <c r="I83" s="295">
        <v>0.75693077747546544</v>
      </c>
      <c r="J83" s="295">
        <v>1.2002078941381009</v>
      </c>
      <c r="K83" s="295">
        <v>0.75568221614638953</v>
      </c>
      <c r="L83" s="295">
        <v>0.70446336852109459</v>
      </c>
      <c r="M83" s="295">
        <v>2.1003919575605292</v>
      </c>
      <c r="N83" s="295">
        <v>1.0609347261235591</v>
      </c>
      <c r="O83" s="295">
        <v>2.0165513027037649</v>
      </c>
      <c r="P83" s="295">
        <v>1.5266209373512829</v>
      </c>
      <c r="Q83" s="295">
        <v>1.497161984076455</v>
      </c>
      <c r="R83" s="295">
        <v>1.9362230648504231</v>
      </c>
      <c r="S83" s="295">
        <v>1.6209627239928801</v>
      </c>
      <c r="T83" s="295">
        <v>2.6535007259530801</v>
      </c>
      <c r="U83" s="295">
        <v>2.283511902066734</v>
      </c>
      <c r="V83" s="295">
        <v>2.2650983829469071</v>
      </c>
      <c r="W83" s="295">
        <v>2.3216440865980981</v>
      </c>
      <c r="X83" s="295">
        <v>2.4154373385018491</v>
      </c>
      <c r="Y83" s="295">
        <v>1.433653258073819</v>
      </c>
      <c r="DA83" s="122" t="s">
        <v>1525</v>
      </c>
    </row>
    <row r="84" spans="1:105" ht="12" customHeight="1" x14ac:dyDescent="0.25">
      <c r="A84" s="59" t="s">
        <v>32</v>
      </c>
      <c r="B84" s="295">
        <v>16.516946188544551</v>
      </c>
      <c r="C84" s="295">
        <v>16.066049798209921</v>
      </c>
      <c r="D84" s="295">
        <v>12.733307912678811</v>
      </c>
      <c r="E84" s="295">
        <v>29.199665016008719</v>
      </c>
      <c r="F84" s="295">
        <v>22.561298424426411</v>
      </c>
      <c r="G84" s="295">
        <v>1.73439632650858</v>
      </c>
      <c r="H84" s="295">
        <v>0.23638189884810579</v>
      </c>
      <c r="I84" s="295">
        <v>0.24427283291201951</v>
      </c>
      <c r="J84" s="295">
        <v>1.160517502673404</v>
      </c>
      <c r="K84" s="295">
        <v>0</v>
      </c>
      <c r="L84" s="295">
        <v>0</v>
      </c>
      <c r="M84" s="295">
        <v>0</v>
      </c>
      <c r="N84" s="295">
        <v>0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0.26706113174043772</v>
      </c>
      <c r="W84" s="295">
        <v>0</v>
      </c>
      <c r="X84" s="295">
        <v>0</v>
      </c>
      <c r="Y84" s="295">
        <v>0</v>
      </c>
      <c r="DA84" s="122" t="s">
        <v>1526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10.35416053013626</v>
      </c>
      <c r="E85" s="295">
        <v>21.808924725295839</v>
      </c>
      <c r="F85" s="295">
        <v>22.264687631580809</v>
      </c>
      <c r="G85" s="295">
        <v>40.46379610058041</v>
      </c>
      <c r="H85" s="295">
        <v>31.383258363036919</v>
      </c>
      <c r="I85" s="295">
        <v>43.982644253387591</v>
      </c>
      <c r="J85" s="295">
        <v>39.372917480709717</v>
      </c>
      <c r="K85" s="295">
        <v>28.452453182412452</v>
      </c>
      <c r="L85" s="295">
        <v>36.136921270441093</v>
      </c>
      <c r="M85" s="295">
        <v>33.744793233668737</v>
      </c>
      <c r="N85" s="295">
        <v>26.295291511985049</v>
      </c>
      <c r="O85" s="295">
        <v>25.247924612109749</v>
      </c>
      <c r="P85" s="295">
        <v>22.782879933943729</v>
      </c>
      <c r="Q85" s="295">
        <v>27.964735549570769</v>
      </c>
      <c r="R85" s="295">
        <v>37.755057625878138</v>
      </c>
      <c r="S85" s="295">
        <v>27.21076853936961</v>
      </c>
      <c r="T85" s="295">
        <v>54.007726394683758</v>
      </c>
      <c r="U85" s="295">
        <v>47.213705655062853</v>
      </c>
      <c r="V85" s="295">
        <v>32.090485014122841</v>
      </c>
      <c r="W85" s="295">
        <v>22.09047295711256</v>
      </c>
      <c r="X85" s="295">
        <v>17.397375230120542</v>
      </c>
      <c r="Y85" s="295">
        <v>7.2645876079259226</v>
      </c>
      <c r="DA85" s="122" t="s">
        <v>1527</v>
      </c>
    </row>
    <row r="86" spans="1:105" ht="12" customHeight="1" x14ac:dyDescent="0.25">
      <c r="A86" s="59" t="s">
        <v>35</v>
      </c>
      <c r="B86" s="295">
        <v>65.277677235229291</v>
      </c>
      <c r="C86" s="295">
        <v>96.809262951557926</v>
      </c>
      <c r="D86" s="295">
        <v>91.086332659324881</v>
      </c>
      <c r="E86" s="295">
        <v>94.675930423466085</v>
      </c>
      <c r="F86" s="295">
        <v>72.854150452699969</v>
      </c>
      <c r="G86" s="295">
        <v>66.075519157950467</v>
      </c>
      <c r="H86" s="295">
        <v>59.414685883280043</v>
      </c>
      <c r="I86" s="295">
        <v>61.560098802397491</v>
      </c>
      <c r="J86" s="295">
        <v>59.600950017049463</v>
      </c>
      <c r="K86" s="295">
        <v>30.021960458898281</v>
      </c>
      <c r="L86" s="295">
        <v>35.665973971982268</v>
      </c>
      <c r="M86" s="295">
        <v>40.125131093294137</v>
      </c>
      <c r="N86" s="295">
        <v>25.867252056798598</v>
      </c>
      <c r="O86" s="295">
        <v>36.941299340482793</v>
      </c>
      <c r="P86" s="295">
        <v>48.508380284337022</v>
      </c>
      <c r="Q86" s="295">
        <v>44.930900543551587</v>
      </c>
      <c r="R86" s="295">
        <v>54.401654437862561</v>
      </c>
      <c r="S86" s="295">
        <v>43.882410916922488</v>
      </c>
      <c r="T86" s="295">
        <v>65.389073882551401</v>
      </c>
      <c r="U86" s="295">
        <v>58.00220354813753</v>
      </c>
      <c r="V86" s="295">
        <v>52.63402172199693</v>
      </c>
      <c r="W86" s="295">
        <v>56.919037913434018</v>
      </c>
      <c r="X86" s="295">
        <v>53.397398496770762</v>
      </c>
      <c r="Y86" s="295">
        <v>19.764182333751329</v>
      </c>
      <c r="DA86" s="122" t="s">
        <v>1528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6.8417096080051341</v>
      </c>
      <c r="E87" s="295">
        <v>7.8043180938301431</v>
      </c>
      <c r="F87" s="295">
        <v>9.8278610866647256</v>
      </c>
      <c r="G87" s="295">
        <v>16.890894961677059</v>
      </c>
      <c r="H87" s="295">
        <v>17.969761112695121</v>
      </c>
      <c r="I87" s="295">
        <v>16.9248248917715</v>
      </c>
      <c r="J87" s="295">
        <v>17.386256170992631</v>
      </c>
      <c r="K87" s="295">
        <v>17.373248974246749</v>
      </c>
      <c r="L87" s="295">
        <v>28.2270562814453</v>
      </c>
      <c r="M87" s="295">
        <v>35.789956032230151</v>
      </c>
      <c r="N87" s="295">
        <v>13.10524270753424</v>
      </c>
      <c r="O87" s="295">
        <v>12.62815431743722</v>
      </c>
      <c r="P87" s="295">
        <v>20.37560274869233</v>
      </c>
      <c r="Q87" s="295">
        <v>25.72899637507021</v>
      </c>
      <c r="R87" s="295">
        <v>32.034441369557683</v>
      </c>
      <c r="S87" s="295">
        <v>29.912944542063691</v>
      </c>
      <c r="T87" s="295">
        <v>67.448582315571329</v>
      </c>
      <c r="U87" s="295">
        <v>66.360653497990754</v>
      </c>
      <c r="V87" s="295">
        <v>57.756312476449871</v>
      </c>
      <c r="W87" s="295">
        <v>78.281250828023332</v>
      </c>
      <c r="X87" s="295">
        <v>64.572343778409277</v>
      </c>
      <c r="Y87" s="295">
        <v>30.461733649480749</v>
      </c>
      <c r="DA87" s="122" t="s">
        <v>1529</v>
      </c>
    </row>
    <row r="88" spans="1:105" ht="12" customHeight="1" x14ac:dyDescent="0.25">
      <c r="A88" s="60" t="s">
        <v>1530</v>
      </c>
      <c r="B88" s="262">
        <v>6.1403352146969814</v>
      </c>
      <c r="C88" s="262">
        <v>8.7515162303193108</v>
      </c>
      <c r="D88" s="262">
        <v>8.819534612147514</v>
      </c>
      <c r="E88" s="262">
        <v>9.9926564409129082</v>
      </c>
      <c r="F88" s="262">
        <v>9.6679516484063441</v>
      </c>
      <c r="G88" s="262">
        <v>8.7056750176533306</v>
      </c>
      <c r="H88" s="262">
        <v>8.7262807693129165</v>
      </c>
      <c r="I88" s="262">
        <v>9.1104772534413563</v>
      </c>
      <c r="J88" s="262">
        <v>10.538693209079691</v>
      </c>
      <c r="K88" s="262">
        <v>7.3363739363299487</v>
      </c>
      <c r="L88" s="262">
        <v>9.1555066531792626</v>
      </c>
      <c r="M88" s="262">
        <v>9.8235862751394318</v>
      </c>
      <c r="N88" s="262">
        <v>10.453453562572451</v>
      </c>
      <c r="O88" s="262">
        <v>9.3746213182683054</v>
      </c>
      <c r="P88" s="262">
        <v>12.26330391357542</v>
      </c>
      <c r="Q88" s="262">
        <v>14.00109157475555</v>
      </c>
      <c r="R88" s="262">
        <v>16.60213147386273</v>
      </c>
      <c r="S88" s="262">
        <v>14.101543667311461</v>
      </c>
      <c r="T88" s="262">
        <v>18.968051906567691</v>
      </c>
      <c r="U88" s="262">
        <v>18.117906820649399</v>
      </c>
      <c r="V88" s="262">
        <v>17.37291931268102</v>
      </c>
      <c r="W88" s="262">
        <v>19.646350598718481</v>
      </c>
      <c r="X88" s="262">
        <v>18.011954015449131</v>
      </c>
      <c r="Y88" s="262">
        <v>7.3541445948743034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17.494439129095404</v>
      </c>
      <c r="C89" s="261">
        <f t="shared" si="3"/>
        <v>24.64714961031229</v>
      </c>
      <c r="D89" s="261">
        <f t="shared" si="3"/>
        <v>25.372631563529374</v>
      </c>
      <c r="E89" s="261">
        <f t="shared" si="3"/>
        <v>29.601015024688067</v>
      </c>
      <c r="F89" s="261">
        <f t="shared" si="3"/>
        <v>27.161367580661569</v>
      </c>
      <c r="G89" s="261">
        <f t="shared" si="3"/>
        <v>25.899195564784872</v>
      </c>
      <c r="H89" s="261">
        <f t="shared" si="3"/>
        <v>24.32571310812699</v>
      </c>
      <c r="I89" s="261">
        <f t="shared" si="3"/>
        <v>25.813122285825486</v>
      </c>
      <c r="J89" s="261">
        <f t="shared" si="3"/>
        <v>26.659042303315168</v>
      </c>
      <c r="K89" s="261">
        <f t="shared" si="3"/>
        <v>16.504981299195709</v>
      </c>
      <c r="L89" s="261">
        <f t="shared" si="3"/>
        <v>20.528591773691083</v>
      </c>
      <c r="M89" s="261">
        <f t="shared" si="3"/>
        <v>22.334344350043068</v>
      </c>
      <c r="N89" s="261">
        <f t="shared" si="3"/>
        <v>18.430482460479865</v>
      </c>
      <c r="O89" s="261">
        <f t="shared" si="3"/>
        <v>18.331999458088376</v>
      </c>
      <c r="P89" s="261">
        <f t="shared" si="3"/>
        <v>23.507715451102129</v>
      </c>
      <c r="Q89" s="261">
        <f t="shared" si="3"/>
        <v>26.075213862638698</v>
      </c>
      <c r="R89" s="261">
        <f t="shared" si="3"/>
        <v>31.261370926027631</v>
      </c>
      <c r="S89" s="261">
        <f t="shared" si="3"/>
        <v>26.48772113231264</v>
      </c>
      <c r="T89" s="261">
        <f t="shared" si="3"/>
        <v>39.284273970778216</v>
      </c>
      <c r="U89" s="261">
        <f t="shared" si="3"/>
        <v>36.627582749985379</v>
      </c>
      <c r="V89" s="261">
        <f t="shared" si="3"/>
        <v>33.427401833374951</v>
      </c>
      <c r="W89" s="261">
        <f t="shared" si="3"/>
        <v>37.16564343679569</v>
      </c>
      <c r="X89" s="261">
        <f t="shared" si="3"/>
        <v>33.603150837059772</v>
      </c>
      <c r="Y89" s="261">
        <f t="shared" si="3"/>
        <v>13.773298933968189</v>
      </c>
      <c r="DA89" s="70"/>
    </row>
    <row r="90" spans="1:105" ht="12" customHeight="1" x14ac:dyDescent="0.25">
      <c r="A90" s="60" t="s">
        <v>1533</v>
      </c>
      <c r="B90" s="262">
        <v>11.001106412565109</v>
      </c>
      <c r="C90" s="262">
        <v>15.39252349127514</v>
      </c>
      <c r="D90" s="262">
        <v>16.04607680076062</v>
      </c>
      <c r="E90" s="262">
        <v>19.033897640359889</v>
      </c>
      <c r="F90" s="262">
        <v>16.937621719007019</v>
      </c>
      <c r="G90" s="262">
        <v>16.693045992314261</v>
      </c>
      <c r="H90" s="262">
        <v>15.09777319413241</v>
      </c>
      <c r="I90" s="262">
        <v>16.178899080652279</v>
      </c>
      <c r="J90" s="262">
        <v>15.514497419152869</v>
      </c>
      <c r="K90" s="262">
        <v>8.7468516147689748</v>
      </c>
      <c r="L90" s="262">
        <v>10.84675050463367</v>
      </c>
      <c r="M90" s="262">
        <v>11.946016689796799</v>
      </c>
      <c r="N90" s="262">
        <v>7.3760775061517148</v>
      </c>
      <c r="O90" s="262">
        <v>8.4184469918818507</v>
      </c>
      <c r="P90" s="262">
        <v>10.5394149055263</v>
      </c>
      <c r="Q90" s="262">
        <v>11.2692231779781</v>
      </c>
      <c r="R90" s="262">
        <v>13.70481095103769</v>
      </c>
      <c r="S90" s="262">
        <v>11.57550353393632</v>
      </c>
      <c r="T90" s="262">
        <v>19.225780792920169</v>
      </c>
      <c r="U90" s="262">
        <v>17.468108063329229</v>
      </c>
      <c r="V90" s="262">
        <v>15.055742728402169</v>
      </c>
      <c r="W90" s="262">
        <v>16.389857320470629</v>
      </c>
      <c r="X90" s="262">
        <v>14.55572000344414</v>
      </c>
      <c r="Y90" s="262">
        <v>5.9963769858480731</v>
      </c>
      <c r="DA90" s="72" t="s">
        <v>1534</v>
      </c>
    </row>
    <row r="91" spans="1:105" ht="12" customHeight="1" x14ac:dyDescent="0.25">
      <c r="A91" s="59" t="s">
        <v>28</v>
      </c>
      <c r="B91" s="230">
        <v>1.5631572997466341</v>
      </c>
      <c r="C91" s="230">
        <v>2.5355912511557701</v>
      </c>
      <c r="D91" s="230">
        <v>2.599348843211398</v>
      </c>
      <c r="E91" s="230">
        <v>2.1212018286690131</v>
      </c>
      <c r="F91" s="230">
        <v>3.3283995855953652</v>
      </c>
      <c r="G91" s="230">
        <v>4.9664121211430388</v>
      </c>
      <c r="H91" s="230">
        <v>4.9241793223487296</v>
      </c>
      <c r="I91" s="230">
        <v>5.0831052901117921</v>
      </c>
      <c r="J91" s="230">
        <v>4.7325461396121211</v>
      </c>
      <c r="K91" s="230">
        <v>2.026871369572099</v>
      </c>
      <c r="L91" s="230">
        <v>2.1616818560725122</v>
      </c>
      <c r="M91" s="230">
        <v>2.337945457034222</v>
      </c>
      <c r="N91" s="230">
        <v>1.504701473569285</v>
      </c>
      <c r="O91" s="230">
        <v>0.79400482194134514</v>
      </c>
      <c r="P91" s="230">
        <v>1.283469243453456</v>
      </c>
      <c r="Q91" s="230">
        <v>1.7065229805136131</v>
      </c>
      <c r="R91" s="230">
        <v>1.6431895492917199</v>
      </c>
      <c r="S91" s="230">
        <v>1.8582618182733071</v>
      </c>
      <c r="T91" s="230">
        <v>2.556142468743686</v>
      </c>
      <c r="U91" s="230">
        <v>1.8387557404629209</v>
      </c>
      <c r="V91" s="230">
        <v>1.659386639305573</v>
      </c>
      <c r="W91" s="230">
        <v>1.514133411264307</v>
      </c>
      <c r="X91" s="230">
        <v>1.397537528351267</v>
      </c>
      <c r="Y91" s="230">
        <v>0.58086200991615078</v>
      </c>
      <c r="DA91" s="71" t="s">
        <v>1535</v>
      </c>
    </row>
    <row r="92" spans="1:105" ht="12" customHeight="1" x14ac:dyDescent="0.25">
      <c r="A92" s="59" t="s">
        <v>31</v>
      </c>
      <c r="B92" s="295">
        <v>0.2288092832881386</v>
      </c>
      <c r="C92" s="295">
        <v>6.5687584374512664E-2</v>
      </c>
      <c r="D92" s="295">
        <v>0.32217838627251488</v>
      </c>
      <c r="E92" s="295">
        <v>0.43316685560926887</v>
      </c>
      <c r="F92" s="295">
        <v>0.33112858014086211</v>
      </c>
      <c r="G92" s="295">
        <v>0.33264131596415969</v>
      </c>
      <c r="H92" s="295">
        <v>0.31175433520041851</v>
      </c>
      <c r="I92" s="295">
        <v>0.29580196710338502</v>
      </c>
      <c r="J92" s="295">
        <v>0.23104375545605429</v>
      </c>
      <c r="K92" s="295">
        <v>0.22497893090108409</v>
      </c>
      <c r="L92" s="295">
        <v>0.3639289057305144</v>
      </c>
      <c r="M92" s="295">
        <v>0.32584024771505071</v>
      </c>
      <c r="N92" s="295">
        <v>0.2009752787893562</v>
      </c>
      <c r="O92" s="295">
        <v>0.28517682207223038</v>
      </c>
      <c r="P92" s="295">
        <v>0.25756980224469622</v>
      </c>
      <c r="Q92" s="295">
        <v>0.33494880851665848</v>
      </c>
      <c r="R92" s="295">
        <v>0.31225072528333642</v>
      </c>
      <c r="S92" s="295">
        <v>0.26033963127584281</v>
      </c>
      <c r="T92" s="295">
        <v>0.42918375920501822</v>
      </c>
      <c r="U92" s="295">
        <v>0.39088862167758148</v>
      </c>
      <c r="V92" s="295">
        <v>0.43218755313183238</v>
      </c>
      <c r="W92" s="295">
        <v>0.3841548310999266</v>
      </c>
      <c r="X92" s="295">
        <v>0.44608802966242628</v>
      </c>
      <c r="Y92" s="295">
        <v>0.28088762919848631</v>
      </c>
      <c r="DA92" s="122" t="s">
        <v>1536</v>
      </c>
    </row>
    <row r="93" spans="1:105" ht="12" customHeight="1" x14ac:dyDescent="0.25">
      <c r="A93" s="59" t="s">
        <v>159</v>
      </c>
      <c r="B93" s="295">
        <v>6.8737014506656188E-2</v>
      </c>
      <c r="C93" s="295">
        <v>0.17763042025486189</v>
      </c>
      <c r="D93" s="295">
        <v>0.1612346661513632</v>
      </c>
      <c r="E93" s="295">
        <v>0.15591710211288329</v>
      </c>
      <c r="F93" s="295">
        <v>0.1873068358157246</v>
      </c>
      <c r="G93" s="295">
        <v>0.21490173449319619</v>
      </c>
      <c r="H93" s="295">
        <v>0.20148988592277359</v>
      </c>
      <c r="I93" s="295">
        <v>0.1306693737560731</v>
      </c>
      <c r="J93" s="295">
        <v>0.20437282265441681</v>
      </c>
      <c r="K93" s="295">
        <v>0.1594715046529675</v>
      </c>
      <c r="L93" s="295">
        <v>0.16117315495244761</v>
      </c>
      <c r="M93" s="295">
        <v>0.46171892970354439</v>
      </c>
      <c r="N93" s="295">
        <v>0.2234062441423488</v>
      </c>
      <c r="O93" s="295">
        <v>0.37989788588916401</v>
      </c>
      <c r="P93" s="295">
        <v>0.27454998809544318</v>
      </c>
      <c r="Q93" s="295">
        <v>0.29756655406027788</v>
      </c>
      <c r="R93" s="295">
        <v>0.40380297429821799</v>
      </c>
      <c r="S93" s="295">
        <v>0.33688240094485028</v>
      </c>
      <c r="T93" s="295">
        <v>0.6333396145855652</v>
      </c>
      <c r="U93" s="295">
        <v>0.57720494765660846</v>
      </c>
      <c r="V93" s="295">
        <v>0.53230288065576303</v>
      </c>
      <c r="W93" s="295">
        <v>0.56792502246505761</v>
      </c>
      <c r="X93" s="295">
        <v>0.5501470605198947</v>
      </c>
      <c r="Y93" s="295">
        <v>0.34726541739375322</v>
      </c>
      <c r="DA93" s="122" t="s">
        <v>1537</v>
      </c>
    </row>
    <row r="94" spans="1:105" ht="12" customHeight="1" x14ac:dyDescent="0.25">
      <c r="A94" s="59" t="s">
        <v>32</v>
      </c>
      <c r="B94" s="295">
        <v>1.845739183310269</v>
      </c>
      <c r="C94" s="295">
        <v>1.7953523184653031</v>
      </c>
      <c r="D94" s="295">
        <v>1.589929220969504</v>
      </c>
      <c r="E94" s="295">
        <v>3.847763526756343</v>
      </c>
      <c r="F94" s="295">
        <v>3.0953598103736768</v>
      </c>
      <c r="G94" s="295">
        <v>0.28593125230476879</v>
      </c>
      <c r="H94" s="295">
        <v>3.8281490656633672E-2</v>
      </c>
      <c r="I94" s="295">
        <v>4.2168952633545247E-2</v>
      </c>
      <c r="J94" s="295">
        <v>0.19761429575627121</v>
      </c>
      <c r="K94" s="295">
        <v>0</v>
      </c>
      <c r="L94" s="295">
        <v>0</v>
      </c>
      <c r="M94" s="295">
        <v>0</v>
      </c>
      <c r="N94" s="295">
        <v>0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6.2759927253877412E-2</v>
      </c>
      <c r="W94" s="295">
        <v>0</v>
      </c>
      <c r="X94" s="295">
        <v>0</v>
      </c>
      <c r="Y94" s="295">
        <v>0</v>
      </c>
      <c r="DA94" s="122" t="s">
        <v>1538</v>
      </c>
    </row>
    <row r="95" spans="1:105" ht="12" customHeight="1" x14ac:dyDescent="0.25">
      <c r="A95" s="59" t="s">
        <v>35</v>
      </c>
      <c r="B95" s="295">
        <v>7.2946636317134166</v>
      </c>
      <c r="C95" s="295">
        <v>10.818261917024691</v>
      </c>
      <c r="D95" s="295">
        <v>11.37338568415584</v>
      </c>
      <c r="E95" s="295">
        <v>12.475848327212381</v>
      </c>
      <c r="F95" s="295">
        <v>9.9954269070813879</v>
      </c>
      <c r="G95" s="295">
        <v>10.8931595684091</v>
      </c>
      <c r="H95" s="295">
        <v>9.622068160003856</v>
      </c>
      <c r="I95" s="295">
        <v>10.627153497047489</v>
      </c>
      <c r="J95" s="295">
        <v>10.14892040567401</v>
      </c>
      <c r="K95" s="295">
        <v>6.335529809642825</v>
      </c>
      <c r="L95" s="295">
        <v>8.1599665878782002</v>
      </c>
      <c r="M95" s="295">
        <v>8.8205120553439809</v>
      </c>
      <c r="N95" s="295">
        <v>5.4469945096507244</v>
      </c>
      <c r="O95" s="295">
        <v>6.9593674619791122</v>
      </c>
      <c r="P95" s="295">
        <v>8.7238258717327088</v>
      </c>
      <c r="Q95" s="295">
        <v>8.9301848348875517</v>
      </c>
      <c r="R95" s="295">
        <v>11.34556770216442</v>
      </c>
      <c r="S95" s="295">
        <v>9.1200196834423224</v>
      </c>
      <c r="T95" s="295">
        <v>15.607114950385901</v>
      </c>
      <c r="U95" s="295">
        <v>14.66125875353212</v>
      </c>
      <c r="V95" s="295">
        <v>12.36910572805512</v>
      </c>
      <c r="W95" s="295">
        <v>13.92364405564134</v>
      </c>
      <c r="X95" s="295">
        <v>12.161947384910549</v>
      </c>
      <c r="Y95" s="295">
        <v>4.7873619293396823</v>
      </c>
      <c r="DA95" s="122" t="s">
        <v>1539</v>
      </c>
    </row>
    <row r="96" spans="1:105" ht="12" customHeight="1" x14ac:dyDescent="0.25">
      <c r="A96" s="61" t="s">
        <v>1540</v>
      </c>
      <c r="B96" s="263">
        <v>6.493332716530297</v>
      </c>
      <c r="C96" s="263">
        <v>9.2546261190371517</v>
      </c>
      <c r="D96" s="263">
        <v>9.3265547627687528</v>
      </c>
      <c r="E96" s="263">
        <v>10.56711738432818</v>
      </c>
      <c r="F96" s="263">
        <v>10.22374586165455</v>
      </c>
      <c r="G96" s="263">
        <v>9.2061495724706113</v>
      </c>
      <c r="H96" s="263">
        <v>9.2279399139945806</v>
      </c>
      <c r="I96" s="263">
        <v>9.6342232051732051</v>
      </c>
      <c r="J96" s="263">
        <v>11.1445448841623</v>
      </c>
      <c r="K96" s="263">
        <v>7.7581296844267333</v>
      </c>
      <c r="L96" s="263">
        <v>9.6818412690574114</v>
      </c>
      <c r="M96" s="263">
        <v>10.38832766024627</v>
      </c>
      <c r="N96" s="263">
        <v>11.054404954328151</v>
      </c>
      <c r="O96" s="263">
        <v>9.9135524662065251</v>
      </c>
      <c r="P96" s="263">
        <v>12.968300545575829</v>
      </c>
      <c r="Q96" s="263">
        <v>14.8059906846606</v>
      </c>
      <c r="R96" s="263">
        <v>17.556559974989941</v>
      </c>
      <c r="S96" s="263">
        <v>14.912217598376319</v>
      </c>
      <c r="T96" s="263">
        <v>20.05849317785805</v>
      </c>
      <c r="U96" s="263">
        <v>19.15947468665615</v>
      </c>
      <c r="V96" s="263">
        <v>18.371659104972782</v>
      </c>
      <c r="W96" s="263">
        <v>20.775786116325062</v>
      </c>
      <c r="X96" s="263">
        <v>19.047430833615628</v>
      </c>
      <c r="Y96" s="263">
        <v>7.7769219481201146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105.3138862472159</v>
      </c>
      <c r="C99" s="223">
        <v>98.985126723490652</v>
      </c>
      <c r="D99" s="223">
        <v>101.35857886400569</v>
      </c>
      <c r="E99" s="223">
        <v>88.9128076995367</v>
      </c>
      <c r="F99" s="223">
        <v>83.900670890985424</v>
      </c>
      <c r="G99" s="223">
        <v>97.839053058040278</v>
      </c>
      <c r="H99" s="223">
        <v>91.64169394263277</v>
      </c>
      <c r="I99" s="223">
        <v>91.056436247041646</v>
      </c>
      <c r="J99" s="223">
        <v>99.954578436755369</v>
      </c>
      <c r="K99" s="223">
        <v>84.166775026844832</v>
      </c>
      <c r="L99" s="223">
        <v>81.984831945602835</v>
      </c>
      <c r="M99" s="223">
        <v>88.443068406420196</v>
      </c>
      <c r="N99" s="223">
        <v>83.5599691843274</v>
      </c>
      <c r="O99" s="223">
        <v>80.18730148059376</v>
      </c>
      <c r="P99" s="223">
        <v>77.474572187713974</v>
      </c>
      <c r="Q99" s="223">
        <v>77.302938834945778</v>
      </c>
      <c r="R99" s="223">
        <v>77.779437032494016</v>
      </c>
      <c r="S99" s="223">
        <v>73.004463827176934</v>
      </c>
      <c r="T99" s="223">
        <v>90.930683642940039</v>
      </c>
      <c r="U99" s="223">
        <v>89.970690874988122</v>
      </c>
      <c r="V99" s="223">
        <v>82.185240940029047</v>
      </c>
      <c r="W99" s="223">
        <v>74.597289901717673</v>
      </c>
      <c r="X99" s="223">
        <v>62.131135859649888</v>
      </c>
      <c r="Y99" s="223">
        <v>76.779992707378113</v>
      </c>
      <c r="DA99" s="89" t="s">
        <v>1542</v>
      </c>
    </row>
    <row r="100" spans="1:105" ht="12" customHeight="1" x14ac:dyDescent="0.25">
      <c r="A100" s="55" t="s">
        <v>91</v>
      </c>
      <c r="B100" s="259">
        <v>0.89412618842222791</v>
      </c>
      <c r="C100" s="259">
        <v>0.84039434135013658</v>
      </c>
      <c r="D100" s="259">
        <v>0.86054520455918493</v>
      </c>
      <c r="E100" s="259">
        <v>0.75487927265061516</v>
      </c>
      <c r="F100" s="259">
        <v>0.7123256936290796</v>
      </c>
      <c r="G100" s="259">
        <v>0.83066405302192647</v>
      </c>
      <c r="H100" s="259">
        <v>0.77804780950875352</v>
      </c>
      <c r="I100" s="259">
        <v>0.77307890890811082</v>
      </c>
      <c r="J100" s="259">
        <v>0.84862509036291889</v>
      </c>
      <c r="K100" s="259">
        <v>0.71458494627805991</v>
      </c>
      <c r="L100" s="259">
        <v>0.69606001552034991</v>
      </c>
      <c r="M100" s="259">
        <v>0.75089113567393417</v>
      </c>
      <c r="N100" s="259">
        <v>0.70943309959982948</v>
      </c>
      <c r="O100" s="259">
        <v>0.68079878910006086</v>
      </c>
      <c r="P100" s="259">
        <v>0.65776742648230258</v>
      </c>
      <c r="Q100" s="259">
        <v>0.65631024091069723</v>
      </c>
      <c r="R100" s="259">
        <v>0.66035576170912014</v>
      </c>
      <c r="S100" s="259">
        <v>0.61981572711325739</v>
      </c>
      <c r="T100" s="259">
        <v>0.77201125581141006</v>
      </c>
      <c r="U100" s="259">
        <v>0.76386081425918761</v>
      </c>
      <c r="V100" s="259">
        <v>0.69776150937590398</v>
      </c>
      <c r="W100" s="259">
        <v>0.6333389913057319</v>
      </c>
      <c r="X100" s="259">
        <v>0.52750000658032692</v>
      </c>
      <c r="Y100" s="259">
        <v>0.65187037220505883</v>
      </c>
      <c r="DA100" s="67" t="s">
        <v>1543</v>
      </c>
    </row>
    <row r="101" spans="1:105" ht="12" customHeight="1" x14ac:dyDescent="0.25">
      <c r="A101" s="173" t="s">
        <v>92</v>
      </c>
      <c r="B101" s="224">
        <v>1.0024848226340179</v>
      </c>
      <c r="C101" s="224">
        <v>0.94224124417792299</v>
      </c>
      <c r="D101" s="224">
        <v>0.96483417881245337</v>
      </c>
      <c r="E101" s="224">
        <v>0.84636265389856846</v>
      </c>
      <c r="F101" s="224">
        <v>0.79865203131505691</v>
      </c>
      <c r="G101" s="224">
        <v>0.93133174785045658</v>
      </c>
      <c r="H101" s="224">
        <v>0.87233897230157287</v>
      </c>
      <c r="I101" s="224">
        <v>0.86676789351893335</v>
      </c>
      <c r="J101" s="224">
        <v>0.95146947289000705</v>
      </c>
      <c r="K101" s="224">
        <v>0.80118508148227674</v>
      </c>
      <c r="L101" s="224">
        <v>0.78041512510987632</v>
      </c>
      <c r="M101" s="224">
        <v>0.84189119691466885</v>
      </c>
      <c r="N101" s="224">
        <v>0.79540888549300925</v>
      </c>
      <c r="O101" s="224">
        <v>0.76330439951071005</v>
      </c>
      <c r="P101" s="224">
        <v>0.73748187941472076</v>
      </c>
      <c r="Q101" s="224">
        <v>0.73584809836881138</v>
      </c>
      <c r="R101" s="224">
        <v>0.74038389348652911</v>
      </c>
      <c r="S101" s="224">
        <v>0.69493083560984958</v>
      </c>
      <c r="T101" s="224">
        <v>0.86557085216264651</v>
      </c>
      <c r="U101" s="224">
        <v>0.85643266332569201</v>
      </c>
      <c r="V101" s="224">
        <v>0.78232282201897563</v>
      </c>
      <c r="W101" s="224">
        <v>0.71009297634677204</v>
      </c>
      <c r="X101" s="224">
        <v>0.59142742644554458</v>
      </c>
      <c r="Y101" s="224">
        <v>0.7308701645497111</v>
      </c>
      <c r="DA101" s="177" t="s">
        <v>1544</v>
      </c>
    </row>
    <row r="102" spans="1:105" ht="12" customHeight="1" x14ac:dyDescent="0.25">
      <c r="A102" s="173" t="s">
        <v>93</v>
      </c>
      <c r="B102" s="224">
        <v>1.615300161635626</v>
      </c>
      <c r="C102" s="224">
        <v>1.539691537386366</v>
      </c>
      <c r="D102" s="224">
        <v>1.5364815965540519</v>
      </c>
      <c r="E102" s="224">
        <v>1.30076372048189</v>
      </c>
      <c r="F102" s="224">
        <v>1.308710502949223</v>
      </c>
      <c r="G102" s="224">
        <v>1.423998100544557</v>
      </c>
      <c r="H102" s="224">
        <v>1.443044650135523</v>
      </c>
      <c r="I102" s="224">
        <v>1.405666805002334</v>
      </c>
      <c r="J102" s="224">
        <v>1.773535266808197</v>
      </c>
      <c r="K102" s="224">
        <v>1.731023804950228</v>
      </c>
      <c r="L102" s="224">
        <v>1.6933036342991441</v>
      </c>
      <c r="M102" s="224">
        <v>1.7945290065240449</v>
      </c>
      <c r="N102" s="224">
        <v>2.3750989655259009</v>
      </c>
      <c r="O102" s="224">
        <v>1.9818880637396219</v>
      </c>
      <c r="P102" s="224">
        <v>1.966612962986406</v>
      </c>
      <c r="Q102" s="224">
        <v>2.0398032912350952</v>
      </c>
      <c r="R102" s="224">
        <v>2.0221131397153931</v>
      </c>
      <c r="S102" s="224">
        <v>1.90387496132297</v>
      </c>
      <c r="T102" s="224">
        <v>2.0820231788299459</v>
      </c>
      <c r="U102" s="224">
        <v>2.1263555077313741</v>
      </c>
      <c r="V102" s="224">
        <v>2.0744677769236</v>
      </c>
      <c r="W102" s="224">
        <v>1.926282904020638</v>
      </c>
      <c r="X102" s="224">
        <v>1.632550530350044</v>
      </c>
      <c r="Y102" s="224">
        <v>2.0027157998807459</v>
      </c>
      <c r="DA102" s="177" t="s">
        <v>1545</v>
      </c>
    </row>
    <row r="103" spans="1:105" ht="12" customHeight="1" x14ac:dyDescent="0.25">
      <c r="A103" s="173" t="s">
        <v>94</v>
      </c>
      <c r="B103" s="224">
        <v>0.80251171083991168</v>
      </c>
      <c r="C103" s="224">
        <v>0.75428536753539144</v>
      </c>
      <c r="D103" s="224">
        <v>0.77237152127766151</v>
      </c>
      <c r="E103" s="224">
        <v>0.67753239354438854</v>
      </c>
      <c r="F103" s="224">
        <v>0.63933896408764246</v>
      </c>
      <c r="G103" s="224">
        <v>0.74555206966944154</v>
      </c>
      <c r="H103" s="224">
        <v>0.69832702230310062</v>
      </c>
      <c r="I103" s="224">
        <v>0.69386724808593803</v>
      </c>
      <c r="J103" s="224">
        <v>0.76167277275545064</v>
      </c>
      <c r="K103" s="224">
        <v>0.64136672787761972</v>
      </c>
      <c r="L103" s="224">
        <v>0.6247399093501429</v>
      </c>
      <c r="M103" s="224">
        <v>0.67395289137829328</v>
      </c>
      <c r="N103" s="224">
        <v>0.63674275271028091</v>
      </c>
      <c r="O103" s="224">
        <v>0.61104238758794838</v>
      </c>
      <c r="P103" s="224">
        <v>0.59037087784281228</v>
      </c>
      <c r="Q103" s="224">
        <v>0.58906299926680983</v>
      </c>
      <c r="R103" s="224">
        <v>0.59269400556012697</v>
      </c>
      <c r="S103" s="224">
        <v>0.55630780756894171</v>
      </c>
      <c r="T103" s="224">
        <v>0.69290898948182666</v>
      </c>
      <c r="U103" s="224">
        <v>0.68559366321259341</v>
      </c>
      <c r="V103" s="224">
        <v>0.62626706375260333</v>
      </c>
      <c r="W103" s="224">
        <v>0.56844544319998525</v>
      </c>
      <c r="X103" s="224">
        <v>0.47345099408825109</v>
      </c>
      <c r="Y103" s="224">
        <v>0.58507805097091681</v>
      </c>
      <c r="DA103" s="177" t="s">
        <v>1546</v>
      </c>
    </row>
    <row r="104" spans="1:105" ht="12" customHeight="1" x14ac:dyDescent="0.25">
      <c r="A104" s="56" t="s">
        <v>95</v>
      </c>
      <c r="B104" s="260">
        <v>0.85047761761927632</v>
      </c>
      <c r="C104" s="260">
        <v>0.79865961825117082</v>
      </c>
      <c r="D104" s="260">
        <v>0.81959419605856065</v>
      </c>
      <c r="E104" s="260">
        <v>0.74301607487292798</v>
      </c>
      <c r="F104" s="260">
        <v>0.69198096120505581</v>
      </c>
      <c r="G104" s="260">
        <v>0.8187756654355326</v>
      </c>
      <c r="H104" s="260">
        <v>0.7561946163311758</v>
      </c>
      <c r="I104" s="260">
        <v>0.75856815036454317</v>
      </c>
      <c r="J104" s="260">
        <v>0.8336367909544895</v>
      </c>
      <c r="K104" s="260">
        <v>0.74036696262471957</v>
      </c>
      <c r="L104" s="260">
        <v>0.72691367699911313</v>
      </c>
      <c r="M104" s="260">
        <v>0.78192322977481177</v>
      </c>
      <c r="N104" s="260">
        <v>0.86546505409387742</v>
      </c>
      <c r="O104" s="260">
        <v>0.70347605647440359</v>
      </c>
      <c r="P104" s="260">
        <v>0.68883460297555532</v>
      </c>
      <c r="Q104" s="260">
        <v>0.71754643508559224</v>
      </c>
      <c r="R104" s="260">
        <v>0.71306567598181614</v>
      </c>
      <c r="S104" s="260">
        <v>0.68560389593781235</v>
      </c>
      <c r="T104" s="260">
        <v>0.81454293965307467</v>
      </c>
      <c r="U104" s="260">
        <v>0.82610233812046463</v>
      </c>
      <c r="V104" s="260">
        <v>0.77681941996323078</v>
      </c>
      <c r="W104" s="260">
        <v>0.71838513685474803</v>
      </c>
      <c r="X104" s="260">
        <v>0.68819086335296364</v>
      </c>
      <c r="Y104" s="260">
        <v>1.00170121596785</v>
      </c>
      <c r="DA104" s="68" t="s">
        <v>1547</v>
      </c>
    </row>
    <row r="105" spans="1:105" ht="12" customHeight="1" x14ac:dyDescent="0.25">
      <c r="A105" s="37" t="s">
        <v>159</v>
      </c>
      <c r="B105" s="226">
        <v>6.7206553159254896E-3</v>
      </c>
      <c r="C105" s="226">
        <v>1.09208546002676E-2</v>
      </c>
      <c r="D105" s="226">
        <v>9.732585247294312E-3</v>
      </c>
      <c r="E105" s="226">
        <v>7.3118053517830456E-3</v>
      </c>
      <c r="F105" s="226">
        <v>9.6290227095169271E-3</v>
      </c>
      <c r="G105" s="226">
        <v>1.2172989126036411E-2</v>
      </c>
      <c r="H105" s="226">
        <v>1.145159148786422E-2</v>
      </c>
      <c r="I105" s="226">
        <v>6.7413952974645537E-3</v>
      </c>
      <c r="J105" s="226">
        <v>1.047948967993024E-2</v>
      </c>
      <c r="K105" s="226">
        <v>8.5337608918825449E-3</v>
      </c>
      <c r="L105" s="226">
        <v>6.3404587640998461E-3</v>
      </c>
      <c r="M105" s="226">
        <v>1.808286386268753E-2</v>
      </c>
      <c r="N105" s="226">
        <v>6.3795816652300859E-3</v>
      </c>
      <c r="O105" s="226">
        <v>1.3835031631703409E-2</v>
      </c>
      <c r="P105" s="226">
        <v>7.4602339804977604E-3</v>
      </c>
      <c r="Q105" s="226">
        <v>6.7343556832424774E-3</v>
      </c>
      <c r="R105" s="226">
        <v>7.5577756734810566E-3</v>
      </c>
      <c r="S105" s="226">
        <v>7.1212498920010543E-3</v>
      </c>
      <c r="T105" s="226">
        <v>1.2115562333967239E-2</v>
      </c>
      <c r="U105" s="226">
        <v>1.0898196262464689E-2</v>
      </c>
      <c r="V105" s="226">
        <v>9.4695826546202736E-3</v>
      </c>
      <c r="W105" s="226">
        <v>7.7145412224706479E-3</v>
      </c>
      <c r="X105" s="226">
        <v>5.9943673820369156E-3</v>
      </c>
      <c r="Y105" s="226">
        <v>9.6186983659728546E-3</v>
      </c>
      <c r="DA105" s="69" t="s">
        <v>1548</v>
      </c>
    </row>
    <row r="106" spans="1:105" ht="12" customHeight="1" x14ac:dyDescent="0.25">
      <c r="A106" s="37" t="s">
        <v>35</v>
      </c>
      <c r="B106" s="226">
        <v>0.71322445797548795</v>
      </c>
      <c r="C106" s="226">
        <v>0.66511504760235596</v>
      </c>
      <c r="D106" s="226">
        <v>0.68653006430694041</v>
      </c>
      <c r="E106" s="226">
        <v>0.58506073631936462</v>
      </c>
      <c r="F106" s="226">
        <v>0.51384239267322684</v>
      </c>
      <c r="G106" s="226">
        <v>0.61703696011174713</v>
      </c>
      <c r="H106" s="226">
        <v>0.54686612845163818</v>
      </c>
      <c r="I106" s="226">
        <v>0.54826804897808146</v>
      </c>
      <c r="J106" s="226">
        <v>0.52039946051699604</v>
      </c>
      <c r="K106" s="226">
        <v>0.33903170749245148</v>
      </c>
      <c r="L106" s="226">
        <v>0.32100836942814071</v>
      </c>
      <c r="M106" s="226">
        <v>0.34544851517868141</v>
      </c>
      <c r="N106" s="226">
        <v>0.15554420351042281</v>
      </c>
      <c r="O106" s="226">
        <v>0.2534446032722048</v>
      </c>
      <c r="P106" s="226">
        <v>0.2370489347303163</v>
      </c>
      <c r="Q106" s="226">
        <v>0.20210282430816609</v>
      </c>
      <c r="R106" s="226">
        <v>0.21234924217750861</v>
      </c>
      <c r="S106" s="226">
        <v>0.19278519448807049</v>
      </c>
      <c r="T106" s="226">
        <v>0.29855857691536569</v>
      </c>
      <c r="U106" s="226">
        <v>0.27681896352321073</v>
      </c>
      <c r="V106" s="226">
        <v>0.22004440199770861</v>
      </c>
      <c r="W106" s="226">
        <v>0.18913504738358719</v>
      </c>
      <c r="X106" s="226">
        <v>0.1325158052053623</v>
      </c>
      <c r="Y106" s="226">
        <v>0.1326022922543067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4.6078936301879418E-2</v>
      </c>
      <c r="F107" s="226">
        <v>3.7495955392932379E-2</v>
      </c>
      <c r="G107" s="226">
        <v>5.9624963601073923E-2</v>
      </c>
      <c r="H107" s="226">
        <v>4.3615636456208501E-2</v>
      </c>
      <c r="I107" s="226">
        <v>5.6639881700134773E-2</v>
      </c>
      <c r="J107" s="226">
        <v>6.4086101484401733E-2</v>
      </c>
      <c r="K107" s="226">
        <v>8.9779059108202899E-2</v>
      </c>
      <c r="L107" s="226">
        <v>9.1284359723028272E-2</v>
      </c>
      <c r="M107" s="226">
        <v>0.1024549268262234</v>
      </c>
      <c r="N107" s="226">
        <v>3.7648798249331532E-2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3.5110654941820078E-2</v>
      </c>
      <c r="U107" s="226">
        <v>4.7243747448188357E-2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2.9629348653052289E-2</v>
      </c>
      <c r="T108" s="226">
        <v>1.9899448949366801E-2</v>
      </c>
      <c r="U108" s="226">
        <v>2.583453236803309E-2</v>
      </c>
      <c r="V108" s="226">
        <v>5.6374991292596023E-2</v>
      </c>
      <c r="W108" s="226">
        <v>5.8490952724012092E-2</v>
      </c>
      <c r="X108" s="226">
        <v>0.20569173062264301</v>
      </c>
      <c r="Y108" s="226">
        <v>0.4936418099305403</v>
      </c>
      <c r="DA108" s="69" t="s">
        <v>1551</v>
      </c>
    </row>
    <row r="109" spans="1:105" ht="12" customHeight="1" x14ac:dyDescent="0.25">
      <c r="A109" s="37" t="s">
        <v>40</v>
      </c>
      <c r="B109" s="226">
        <v>0.1305325043278629</v>
      </c>
      <c r="C109" s="226">
        <v>0.1226237160485473</v>
      </c>
      <c r="D109" s="226">
        <v>0.1233315465043259</v>
      </c>
      <c r="E109" s="226">
        <v>0.1045645968999009</v>
      </c>
      <c r="F109" s="226">
        <v>0.1310135904293796</v>
      </c>
      <c r="G109" s="226">
        <v>0.12994075259667509</v>
      </c>
      <c r="H109" s="226">
        <v>0.15426125993546491</v>
      </c>
      <c r="I109" s="226">
        <v>0.14691882438886239</v>
      </c>
      <c r="J109" s="226">
        <v>0.2386717392731614</v>
      </c>
      <c r="K109" s="226">
        <v>0.30302243513218252</v>
      </c>
      <c r="L109" s="226">
        <v>0.30828048908384431</v>
      </c>
      <c r="M109" s="226">
        <v>0.31593692390721961</v>
      </c>
      <c r="N109" s="226">
        <v>0.66589247066889301</v>
      </c>
      <c r="O109" s="226">
        <v>0.43619642157049537</v>
      </c>
      <c r="P109" s="226">
        <v>0.44432543426474119</v>
      </c>
      <c r="Q109" s="226">
        <v>0.50870925509418363</v>
      </c>
      <c r="R109" s="226">
        <v>0.49315865813082649</v>
      </c>
      <c r="S109" s="226">
        <v>0.45606810290468852</v>
      </c>
      <c r="T109" s="226">
        <v>0.44885869651255478</v>
      </c>
      <c r="U109" s="226">
        <v>0.46530689851856788</v>
      </c>
      <c r="V109" s="226">
        <v>0.49093044401830588</v>
      </c>
      <c r="W109" s="226">
        <v>0.46304459552467808</v>
      </c>
      <c r="X109" s="226">
        <v>0.34398896014292152</v>
      </c>
      <c r="Y109" s="226">
        <v>0.36583841541702983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79.642214125693414</v>
      </c>
      <c r="C110" s="261">
        <f t="shared" si="4"/>
        <v>74.66724806980676</v>
      </c>
      <c r="D110" s="261">
        <f t="shared" si="4"/>
        <v>76.810436708230938</v>
      </c>
      <c r="E110" s="261">
        <f t="shared" si="4"/>
        <v>67.772368434373561</v>
      </c>
      <c r="F110" s="261">
        <f t="shared" si="4"/>
        <v>63.242471018460222</v>
      </c>
      <c r="G110" s="261">
        <f t="shared" si="4"/>
        <v>74.64013777105103</v>
      </c>
      <c r="H110" s="261">
        <f t="shared" si="4"/>
        <v>68.957121464593513</v>
      </c>
      <c r="I110" s="261">
        <f t="shared" si="4"/>
        <v>68.75885761894078</v>
      </c>
      <c r="J110" s="261">
        <f t="shared" si="4"/>
        <v>73.441023862455992</v>
      </c>
      <c r="K110" s="261">
        <f t="shared" si="4"/>
        <v>59.706596292925873</v>
      </c>
      <c r="L110" s="261">
        <f t="shared" si="4"/>
        <v>58.090259623528098</v>
      </c>
      <c r="M110" s="261">
        <f t="shared" si="4"/>
        <v>62.952417951828721</v>
      </c>
      <c r="N110" s="261">
        <f t="shared" si="4"/>
        <v>53.356099630526806</v>
      </c>
      <c r="O110" s="261">
        <f t="shared" si="4"/>
        <v>53.946385473352429</v>
      </c>
      <c r="P110" s="261">
        <f t="shared" si="4"/>
        <v>51.655606577724143</v>
      </c>
      <c r="Q110" s="261">
        <f t="shared" si="4"/>
        <v>50.828256270847859</v>
      </c>
      <c r="R110" s="261">
        <f t="shared" si="4"/>
        <v>51.417112937749238</v>
      </c>
      <c r="S110" s="261">
        <f t="shared" si="4"/>
        <v>48.19336606694327</v>
      </c>
      <c r="T110" s="261">
        <f t="shared" si="4"/>
        <v>62.619546161244756</v>
      </c>
      <c r="U110" s="261">
        <f t="shared" si="4"/>
        <v>61.354066887122087</v>
      </c>
      <c r="V110" s="261">
        <f t="shared" si="4"/>
        <v>54.857401302817756</v>
      </c>
      <c r="W110" s="261">
        <f t="shared" si="4"/>
        <v>49.397406417483829</v>
      </c>
      <c r="X110" s="261">
        <f t="shared" si="4"/>
        <v>40.810676099073305</v>
      </c>
      <c r="Y110" s="261">
        <f t="shared" si="4"/>
        <v>50.423421048445476</v>
      </c>
      <c r="DA110" s="70"/>
    </row>
    <row r="111" spans="1:105" ht="12" customHeight="1" x14ac:dyDescent="0.25">
      <c r="A111" s="60" t="s">
        <v>1554</v>
      </c>
      <c r="B111" s="262">
        <v>71.523916012217569</v>
      </c>
      <c r="C111" s="262">
        <v>66.928949516897873</v>
      </c>
      <c r="D111" s="262">
        <v>69.0882709195118</v>
      </c>
      <c r="E111" s="262">
        <v>61.234891432344973</v>
      </c>
      <c r="F111" s="262">
        <v>56.665054474144078</v>
      </c>
      <c r="G111" s="262">
        <v>67.48330007127754</v>
      </c>
      <c r="H111" s="262">
        <v>61.704558170726102</v>
      </c>
      <c r="I111" s="262">
        <v>61.69415073519302</v>
      </c>
      <c r="J111" s="262">
        <v>64.527455751292919</v>
      </c>
      <c r="K111" s="262">
        <v>51.006685512331742</v>
      </c>
      <c r="L111" s="262">
        <v>49.579925738615458</v>
      </c>
      <c r="M111" s="262">
        <v>53.933337910698782</v>
      </c>
      <c r="N111" s="262">
        <v>41.419147038617837</v>
      </c>
      <c r="O111" s="262">
        <v>43.985662066573553</v>
      </c>
      <c r="P111" s="262">
        <v>41.771653931311207</v>
      </c>
      <c r="Q111" s="262">
        <v>40.576458119396179</v>
      </c>
      <c r="R111" s="262">
        <v>41.254223292048032</v>
      </c>
      <c r="S111" s="262">
        <v>38.624726829545153</v>
      </c>
      <c r="T111" s="262">
        <v>52.155556095278953</v>
      </c>
      <c r="U111" s="262">
        <v>50.667268038841783</v>
      </c>
      <c r="V111" s="262">
        <v>44.431383749020057</v>
      </c>
      <c r="W111" s="262">
        <v>39.716147641469959</v>
      </c>
      <c r="X111" s="262">
        <v>32.605679773638371</v>
      </c>
      <c r="Y111" s="262">
        <v>40.358020025061123</v>
      </c>
      <c r="DA111" s="72" t="s">
        <v>1555</v>
      </c>
    </row>
    <row r="112" spans="1:105" ht="12" customHeight="1" x14ac:dyDescent="0.25">
      <c r="A112" s="59" t="s">
        <v>28</v>
      </c>
      <c r="B112" s="230">
        <v>10.162898823818759</v>
      </c>
      <c r="C112" s="230">
        <v>11.0251226149036</v>
      </c>
      <c r="D112" s="230">
        <v>11.191802165972179</v>
      </c>
      <c r="E112" s="230">
        <v>6.8242230855131716</v>
      </c>
      <c r="F112" s="230">
        <v>11.13520817493715</v>
      </c>
      <c r="G112" s="230">
        <v>20.077215362794419</v>
      </c>
      <c r="H112" s="230">
        <v>20.125107559374371</v>
      </c>
      <c r="I112" s="230">
        <v>19.383139879154911</v>
      </c>
      <c r="J112" s="230">
        <v>19.683471102182029</v>
      </c>
      <c r="K112" s="230">
        <v>11.819566065022791</v>
      </c>
      <c r="L112" s="230">
        <v>9.880934004041352</v>
      </c>
      <c r="M112" s="230">
        <v>10.55525081081689</v>
      </c>
      <c r="N112" s="230">
        <v>8.4494030236277808</v>
      </c>
      <c r="O112" s="230">
        <v>4.148606959314578</v>
      </c>
      <c r="P112" s="230">
        <v>5.0868699590627173</v>
      </c>
      <c r="Q112" s="230">
        <v>6.1445813216223382</v>
      </c>
      <c r="R112" s="230">
        <v>4.9463293452076131</v>
      </c>
      <c r="S112" s="230">
        <v>6.2005816764821864</v>
      </c>
      <c r="T112" s="230">
        <v>6.9342844044690084</v>
      </c>
      <c r="U112" s="230">
        <v>5.3334184573528249</v>
      </c>
      <c r="V112" s="230">
        <v>4.8970579458624508</v>
      </c>
      <c r="W112" s="230">
        <v>3.6690707511863181</v>
      </c>
      <c r="X112" s="230">
        <v>3.1305673034574291</v>
      </c>
      <c r="Y112" s="230">
        <v>3.9094340938402121</v>
      </c>
      <c r="DA112" s="71" t="s">
        <v>1556</v>
      </c>
    </row>
    <row r="113" spans="1:105" ht="12" customHeight="1" x14ac:dyDescent="0.25">
      <c r="A113" s="59" t="s">
        <v>31</v>
      </c>
      <c r="B113" s="295">
        <v>1.4876081865751749</v>
      </c>
      <c r="C113" s="295">
        <v>0.28561925021460682</v>
      </c>
      <c r="D113" s="295">
        <v>1.387176934997066</v>
      </c>
      <c r="E113" s="295">
        <v>1.3935624682082881</v>
      </c>
      <c r="F113" s="295">
        <v>1.1077953766420501</v>
      </c>
      <c r="G113" s="295">
        <v>1.344735631331113</v>
      </c>
      <c r="H113" s="295">
        <v>1.2741391239620949</v>
      </c>
      <c r="I113" s="295">
        <v>1.127966189495947</v>
      </c>
      <c r="J113" s="295">
        <v>0.96095060664988841</v>
      </c>
      <c r="K113" s="295">
        <v>1.3119497255442241</v>
      </c>
      <c r="L113" s="295">
        <v>1.6634998760731501</v>
      </c>
      <c r="M113" s="295">
        <v>1.4710888693074939</v>
      </c>
      <c r="N113" s="295">
        <v>1.128543540433391</v>
      </c>
      <c r="O113" s="295">
        <v>1.490024387750466</v>
      </c>
      <c r="P113" s="295">
        <v>1.0208457242612401</v>
      </c>
      <c r="Q113" s="295">
        <v>1.206031337410812</v>
      </c>
      <c r="R113" s="295">
        <v>0.93993716439899844</v>
      </c>
      <c r="S113" s="295">
        <v>0.86869198488460786</v>
      </c>
      <c r="T113" s="295">
        <v>1.164286531168762</v>
      </c>
      <c r="U113" s="295">
        <v>1.1337952854464299</v>
      </c>
      <c r="V113" s="295">
        <v>1.2754396359686191</v>
      </c>
      <c r="W113" s="295">
        <v>0.9308897381365695</v>
      </c>
      <c r="X113" s="295">
        <v>0.99926375628170638</v>
      </c>
      <c r="Y113" s="295">
        <v>1.890486303769505</v>
      </c>
      <c r="DA113" s="122" t="s">
        <v>1557</v>
      </c>
    </row>
    <row r="114" spans="1:105" ht="12" customHeight="1" x14ac:dyDescent="0.25">
      <c r="A114" s="59" t="s">
        <v>159</v>
      </c>
      <c r="B114" s="295">
        <v>0.4468950911055064</v>
      </c>
      <c r="C114" s="295">
        <v>0.7723631174993344</v>
      </c>
      <c r="D114" s="295">
        <v>0.69421481867482926</v>
      </c>
      <c r="E114" s="295">
        <v>0.50160860380395178</v>
      </c>
      <c r="F114" s="295">
        <v>0.62663768449658364</v>
      </c>
      <c r="G114" s="295">
        <v>0.8687616532848137</v>
      </c>
      <c r="H114" s="295">
        <v>0.82348861827959152</v>
      </c>
      <c r="I114" s="295">
        <v>0.49827469723331957</v>
      </c>
      <c r="J114" s="295">
        <v>0.850021622635314</v>
      </c>
      <c r="K114" s="295">
        <v>0.92994751074522486</v>
      </c>
      <c r="L114" s="295">
        <v>0.73671400943416365</v>
      </c>
      <c r="M114" s="295">
        <v>2.084547820591653</v>
      </c>
      <c r="N114" s="295">
        <v>1.254500927865789</v>
      </c>
      <c r="O114" s="295">
        <v>1.9849338060381541</v>
      </c>
      <c r="P114" s="295">
        <v>1.088144568969863</v>
      </c>
      <c r="Q114" s="295">
        <v>1.0714311561558969</v>
      </c>
      <c r="R114" s="295">
        <v>1.2155277535171309</v>
      </c>
      <c r="S114" s="295">
        <v>1.124097165365499</v>
      </c>
      <c r="T114" s="295">
        <v>1.71811902734498</v>
      </c>
      <c r="U114" s="295">
        <v>1.674216674767306</v>
      </c>
      <c r="V114" s="295">
        <v>1.570892515087168</v>
      </c>
      <c r="W114" s="295">
        <v>1.3762044171876711</v>
      </c>
      <c r="X114" s="295">
        <v>1.2323621833530529</v>
      </c>
      <c r="Y114" s="295">
        <v>2.3372354176971668</v>
      </c>
      <c r="DA114" s="122" t="s">
        <v>1558</v>
      </c>
    </row>
    <row r="115" spans="1:105" ht="12" customHeight="1" x14ac:dyDescent="0.25">
      <c r="A115" s="59" t="s">
        <v>32</v>
      </c>
      <c r="B115" s="295">
        <v>12.000110659484211</v>
      </c>
      <c r="C115" s="295">
        <v>7.806455176483575</v>
      </c>
      <c r="D115" s="295">
        <v>6.8456272598659442</v>
      </c>
      <c r="E115" s="295">
        <v>12.37882993121983</v>
      </c>
      <c r="F115" s="295">
        <v>10.355570290902889</v>
      </c>
      <c r="G115" s="295">
        <v>1.1559055494079911</v>
      </c>
      <c r="H115" s="295">
        <v>0.15645634867547101</v>
      </c>
      <c r="I115" s="295">
        <v>0.16080066431901299</v>
      </c>
      <c r="J115" s="295">
        <v>0.82191175007021056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0.1852124111165353</v>
      </c>
      <c r="W115" s="295">
        <v>0</v>
      </c>
      <c r="X115" s="295">
        <v>0</v>
      </c>
      <c r="Y115" s="295">
        <v>0</v>
      </c>
      <c r="DA115" s="122" t="s">
        <v>1559</v>
      </c>
    </row>
    <row r="116" spans="1:105" ht="12" customHeight="1" x14ac:dyDescent="0.25">
      <c r="A116" s="59" t="s">
        <v>35</v>
      </c>
      <c r="B116" s="295">
        <v>47.426403251233907</v>
      </c>
      <c r="C116" s="295">
        <v>47.039389357796757</v>
      </c>
      <c r="D116" s="295">
        <v>48.969449740001778</v>
      </c>
      <c r="E116" s="295">
        <v>40.136667343599733</v>
      </c>
      <c r="F116" s="295">
        <v>33.439842947165403</v>
      </c>
      <c r="G116" s="295">
        <v>44.036681874459212</v>
      </c>
      <c r="H116" s="295">
        <v>39.325366520434578</v>
      </c>
      <c r="I116" s="295">
        <v>40.523969304989834</v>
      </c>
      <c r="J116" s="295">
        <v>42.211100669755481</v>
      </c>
      <c r="K116" s="295">
        <v>36.945222211019498</v>
      </c>
      <c r="L116" s="295">
        <v>37.298777849066788</v>
      </c>
      <c r="M116" s="295">
        <v>39.822450409982743</v>
      </c>
      <c r="N116" s="295">
        <v>30.58669954669088</v>
      </c>
      <c r="O116" s="295">
        <v>36.36209691347036</v>
      </c>
      <c r="P116" s="295">
        <v>34.575793679017387</v>
      </c>
      <c r="Q116" s="295">
        <v>32.154414304207137</v>
      </c>
      <c r="R116" s="295">
        <v>34.152429028924288</v>
      </c>
      <c r="S116" s="295">
        <v>30.431356002812851</v>
      </c>
      <c r="T116" s="295">
        <v>42.338866132296197</v>
      </c>
      <c r="U116" s="295">
        <v>42.525837621275222</v>
      </c>
      <c r="V116" s="295">
        <v>36.502781240985293</v>
      </c>
      <c r="W116" s="295">
        <v>33.739982734959398</v>
      </c>
      <c r="X116" s="295">
        <v>27.243486530546178</v>
      </c>
      <c r="Y116" s="295">
        <v>32.220864209754232</v>
      </c>
      <c r="DA116" s="122" t="s">
        <v>1560</v>
      </c>
    </row>
    <row r="117" spans="1:105" ht="12" customHeight="1" x14ac:dyDescent="0.25">
      <c r="A117" s="60" t="s">
        <v>1561</v>
      </c>
      <c r="B117" s="262">
        <v>8.1182981134758503</v>
      </c>
      <c r="C117" s="262">
        <v>7.7382985529088941</v>
      </c>
      <c r="D117" s="262">
        <v>7.7221657887191384</v>
      </c>
      <c r="E117" s="262">
        <v>6.5374770020285808</v>
      </c>
      <c r="F117" s="262">
        <v>6.5774165443161436</v>
      </c>
      <c r="G117" s="262">
        <v>7.1568376997734937</v>
      </c>
      <c r="H117" s="262">
        <v>7.2525632938674116</v>
      </c>
      <c r="I117" s="262">
        <v>7.0647068837477622</v>
      </c>
      <c r="J117" s="262">
        <v>8.9135681111630749</v>
      </c>
      <c r="K117" s="262">
        <v>8.6999107805941325</v>
      </c>
      <c r="L117" s="262">
        <v>8.5103338849126438</v>
      </c>
      <c r="M117" s="262">
        <v>9.019080041129941</v>
      </c>
      <c r="N117" s="262">
        <v>11.93695259190897</v>
      </c>
      <c r="O117" s="262">
        <v>9.9607234067788735</v>
      </c>
      <c r="P117" s="262">
        <v>9.8839526464129381</v>
      </c>
      <c r="Q117" s="262">
        <v>10.25179815145168</v>
      </c>
      <c r="R117" s="262">
        <v>10.16288964570121</v>
      </c>
      <c r="S117" s="262">
        <v>9.5686392373981164</v>
      </c>
      <c r="T117" s="262">
        <v>10.463990065965801</v>
      </c>
      <c r="U117" s="262">
        <v>10.686798848280301</v>
      </c>
      <c r="V117" s="262">
        <v>10.426017553797699</v>
      </c>
      <c r="W117" s="262">
        <v>9.681258776013868</v>
      </c>
      <c r="X117" s="262">
        <v>8.2049963254349318</v>
      </c>
      <c r="Y117" s="262">
        <v>10.06540102338435</v>
      </c>
      <c r="DA117" s="72" t="s">
        <v>1562</v>
      </c>
    </row>
    <row r="118" spans="1:105" ht="12" customHeight="1" x14ac:dyDescent="0.25">
      <c r="A118" s="57" t="s">
        <v>1563</v>
      </c>
      <c r="B118" s="261">
        <v>6.6511607585480137</v>
      </c>
      <c r="C118" s="261">
        <v>6.339834649284664</v>
      </c>
      <c r="D118" s="261">
        <v>6.3266173952979328</v>
      </c>
      <c r="E118" s="261">
        <v>5.3560253501439687</v>
      </c>
      <c r="F118" s="261">
        <v>5.3887470256311563</v>
      </c>
      <c r="G118" s="261">
        <v>5.8634552955151351</v>
      </c>
      <c r="H118" s="261">
        <v>5.941881377697225</v>
      </c>
      <c r="I118" s="261">
        <v>5.7879743437641533</v>
      </c>
      <c r="J118" s="261">
        <v>7.3027097072479457</v>
      </c>
      <c r="K118" s="261">
        <v>7.1276644905051194</v>
      </c>
      <c r="L118" s="261">
        <v>6.9723478968472632</v>
      </c>
      <c r="M118" s="261">
        <v>7.3891535404682838</v>
      </c>
      <c r="N118" s="261">
        <v>9.7797086958611494</v>
      </c>
      <c r="O118" s="261">
        <v>8.1606232887588828</v>
      </c>
      <c r="P118" s="261">
        <v>8.0977265262093301</v>
      </c>
      <c r="Q118" s="261">
        <v>8.3990950586435744</v>
      </c>
      <c r="R118" s="261">
        <v>8.3262540818424107</v>
      </c>
      <c r="S118" s="261">
        <v>7.8393964989832803</v>
      </c>
      <c r="T118" s="261">
        <v>8.5729396890538343</v>
      </c>
      <c r="U118" s="261">
        <v>8.7554825088512693</v>
      </c>
      <c r="V118" s="261">
        <v>8.541829562361551</v>
      </c>
      <c r="W118" s="261">
        <v>7.9316634551133447</v>
      </c>
      <c r="X118" s="261">
        <v>6.7221908854487902</v>
      </c>
      <c r="Y118" s="261">
        <v>8.2463835855763907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7.9207289541959653</v>
      </c>
      <c r="C119" s="261">
        <f t="shared" si="5"/>
        <v>7.4456886701826965</v>
      </c>
      <c r="D119" s="261">
        <f t="shared" si="5"/>
        <v>7.6224086951029326</v>
      </c>
      <c r="E119" s="261">
        <f t="shared" si="5"/>
        <v>6.6826371794423123</v>
      </c>
      <c r="F119" s="261">
        <f t="shared" si="5"/>
        <v>6.3100242708370997</v>
      </c>
      <c r="G119" s="261">
        <f t="shared" si="5"/>
        <v>7.3531320912617755</v>
      </c>
      <c r="H119" s="261">
        <f t="shared" si="5"/>
        <v>6.8927515696628401</v>
      </c>
      <c r="I119" s="261">
        <f t="shared" si="5"/>
        <v>6.8470012486365235</v>
      </c>
      <c r="J119" s="261">
        <f t="shared" si="5"/>
        <v>7.5256414268129621</v>
      </c>
      <c r="K119" s="261">
        <f t="shared" si="5"/>
        <v>6.3439168671348201</v>
      </c>
      <c r="L119" s="261">
        <f t="shared" si="5"/>
        <v>6.1793124021466568</v>
      </c>
      <c r="M119" s="261">
        <f t="shared" si="5"/>
        <v>6.6649109100549522</v>
      </c>
      <c r="N119" s="261">
        <f t="shared" si="5"/>
        <v>6.3155028026711975</v>
      </c>
      <c r="O119" s="261">
        <f t="shared" si="5"/>
        <v>6.0579960874848613</v>
      </c>
      <c r="P119" s="261">
        <f t="shared" si="5"/>
        <v>5.8545076645380334</v>
      </c>
      <c r="Q119" s="261">
        <f t="shared" si="5"/>
        <v>5.8424393113361344</v>
      </c>
      <c r="R119" s="261">
        <f t="shared" si="5"/>
        <v>5.8778769711130838</v>
      </c>
      <c r="S119" s="261">
        <f t="shared" si="5"/>
        <v>5.5160142346047625</v>
      </c>
      <c r="T119" s="261">
        <f t="shared" si="5"/>
        <v>6.8614405464698862</v>
      </c>
      <c r="U119" s="261">
        <f t="shared" si="5"/>
        <v>6.790212099851999</v>
      </c>
      <c r="V119" s="261">
        <f t="shared" si="5"/>
        <v>6.2064312579389416</v>
      </c>
      <c r="W119" s="261">
        <f t="shared" si="5"/>
        <v>5.6341902635991516</v>
      </c>
      <c r="X119" s="261">
        <f t="shared" si="5"/>
        <v>4.6868864180640593</v>
      </c>
      <c r="Y119" s="261">
        <f t="shared" si="5"/>
        <v>5.7796409626522482</v>
      </c>
      <c r="DA119" s="70"/>
    </row>
    <row r="120" spans="1:105" ht="12" customHeight="1" x14ac:dyDescent="0.25">
      <c r="A120" s="60" t="s">
        <v>1566</v>
      </c>
      <c r="B120" s="262">
        <v>5.9812200796534318</v>
      </c>
      <c r="C120" s="262">
        <v>5.5969639119340044</v>
      </c>
      <c r="D120" s="262">
        <v>5.7775381485226944</v>
      </c>
      <c r="E120" s="262">
        <v>5.1207957090601131</v>
      </c>
      <c r="F120" s="262">
        <v>4.7386410103371777</v>
      </c>
      <c r="G120" s="262">
        <v>5.643321729736603</v>
      </c>
      <c r="H120" s="262">
        <v>5.1600718041479539</v>
      </c>
      <c r="I120" s="262">
        <v>5.1592014776074233</v>
      </c>
      <c r="J120" s="262">
        <v>5.3961379010994577</v>
      </c>
      <c r="K120" s="262">
        <v>4.2654573266208331</v>
      </c>
      <c r="L120" s="262">
        <v>4.1461438901762184</v>
      </c>
      <c r="M120" s="262">
        <v>4.5101999675059954</v>
      </c>
      <c r="N120" s="262">
        <v>3.463695051417222</v>
      </c>
      <c r="O120" s="262">
        <v>3.6783210405383819</v>
      </c>
      <c r="P120" s="262">
        <v>3.493173601003821</v>
      </c>
      <c r="Q120" s="262">
        <v>3.3932248064198842</v>
      </c>
      <c r="R120" s="262">
        <v>3.4499032279322419</v>
      </c>
      <c r="S120" s="262">
        <v>3.230010387637908</v>
      </c>
      <c r="T120" s="262">
        <v>4.3615321528156556</v>
      </c>
      <c r="U120" s="262">
        <v>4.2370733856817386</v>
      </c>
      <c r="V120" s="262">
        <v>3.7155947194086871</v>
      </c>
      <c r="W120" s="262">
        <v>3.3212809505433452</v>
      </c>
      <c r="X120" s="262">
        <v>2.7266648338930768</v>
      </c>
      <c r="Y120" s="262">
        <v>3.3749578212093012</v>
      </c>
      <c r="DA120" s="72" t="s">
        <v>1567</v>
      </c>
    </row>
    <row r="121" spans="1:105" ht="12" customHeight="1" x14ac:dyDescent="0.25">
      <c r="A121" s="59" t="s">
        <v>28</v>
      </c>
      <c r="B121" s="230">
        <v>0.84987704675073428</v>
      </c>
      <c r="C121" s="230">
        <v>0.92198090431231661</v>
      </c>
      <c r="D121" s="230">
        <v>0.93591955774886415</v>
      </c>
      <c r="E121" s="230">
        <v>0.57067876624839131</v>
      </c>
      <c r="F121" s="230">
        <v>0.93118685945101598</v>
      </c>
      <c r="G121" s="230">
        <v>1.6789662866188619</v>
      </c>
      <c r="H121" s="230">
        <v>1.682971293388819</v>
      </c>
      <c r="I121" s="230">
        <v>1.6209239079153439</v>
      </c>
      <c r="J121" s="230">
        <v>1.6460392433425859</v>
      </c>
      <c r="K121" s="230">
        <v>0.98841659996397035</v>
      </c>
      <c r="L121" s="230">
        <v>0.82629761016730641</v>
      </c>
      <c r="M121" s="230">
        <v>0.88268766051137171</v>
      </c>
      <c r="N121" s="230">
        <v>0.70658517938774679</v>
      </c>
      <c r="O121" s="230">
        <v>0.34692914805452879</v>
      </c>
      <c r="P121" s="230">
        <v>0.42539181910194218</v>
      </c>
      <c r="Q121" s="230">
        <v>0.51384341393825583</v>
      </c>
      <c r="R121" s="230">
        <v>0.41363904620492431</v>
      </c>
      <c r="S121" s="230">
        <v>0.51852646914035372</v>
      </c>
      <c r="T121" s="230">
        <v>0.57988269421591676</v>
      </c>
      <c r="U121" s="230">
        <v>0.4460095496569817</v>
      </c>
      <c r="V121" s="230">
        <v>0.40951870297503778</v>
      </c>
      <c r="W121" s="230">
        <v>0.3068277140602314</v>
      </c>
      <c r="X121" s="230">
        <v>0.2617951177749771</v>
      </c>
      <c r="Y121" s="230">
        <v>0.32692820815578011</v>
      </c>
      <c r="DA121" s="71" t="s">
        <v>1568</v>
      </c>
    </row>
    <row r="122" spans="1:105" ht="12" customHeight="1" x14ac:dyDescent="0.25">
      <c r="A122" s="59" t="s">
        <v>31</v>
      </c>
      <c r="B122" s="295">
        <v>0.1244019127067983</v>
      </c>
      <c r="C122" s="295">
        <v>2.3885039994557159E-2</v>
      </c>
      <c r="D122" s="295">
        <v>0.11600330351346071</v>
      </c>
      <c r="E122" s="295">
        <v>0.1165372966390012</v>
      </c>
      <c r="F122" s="295">
        <v>9.2639893344022575E-2</v>
      </c>
      <c r="G122" s="295">
        <v>0.11245413014814749</v>
      </c>
      <c r="H122" s="295">
        <v>0.10655046503902731</v>
      </c>
      <c r="I122" s="295">
        <v>9.432668676350002E-2</v>
      </c>
      <c r="J122" s="295">
        <v>8.0359932516385971E-2</v>
      </c>
      <c r="K122" s="295">
        <v>0.109712393831743</v>
      </c>
      <c r="L122" s="295">
        <v>0.1391109354187223</v>
      </c>
      <c r="M122" s="295">
        <v>0.1230204772701992</v>
      </c>
      <c r="N122" s="295">
        <v>9.4374967998820752E-2</v>
      </c>
      <c r="O122" s="295">
        <v>0.124603968631472</v>
      </c>
      <c r="P122" s="295">
        <v>8.5368689028949202E-2</v>
      </c>
      <c r="Q122" s="295">
        <v>0.1008549203427372</v>
      </c>
      <c r="R122" s="295">
        <v>7.8602673829484729E-2</v>
      </c>
      <c r="S122" s="295">
        <v>7.2644763216520011E-2</v>
      </c>
      <c r="T122" s="295">
        <v>9.7363991891985968E-2</v>
      </c>
      <c r="U122" s="295">
        <v>9.4814147569467266E-2</v>
      </c>
      <c r="V122" s="295">
        <v>0.10665922094839229</v>
      </c>
      <c r="W122" s="295">
        <v>7.7846078684152067E-2</v>
      </c>
      <c r="X122" s="295">
        <v>8.3563887118836E-2</v>
      </c>
      <c r="Y122" s="295">
        <v>0.15809277890327561</v>
      </c>
      <c r="DA122" s="122" t="s">
        <v>1569</v>
      </c>
    </row>
    <row r="123" spans="1:105" ht="12" customHeight="1" x14ac:dyDescent="0.25">
      <c r="A123" s="59" t="s">
        <v>159</v>
      </c>
      <c r="B123" s="295">
        <v>3.7371805704293548E-2</v>
      </c>
      <c r="C123" s="295">
        <v>6.4589217771320262E-2</v>
      </c>
      <c r="D123" s="295">
        <v>5.8054030659361211E-2</v>
      </c>
      <c r="E123" s="295">
        <v>4.1947248144056107E-2</v>
      </c>
      <c r="F123" s="295">
        <v>5.2402862009656492E-2</v>
      </c>
      <c r="G123" s="295">
        <v>7.2650589268244609E-2</v>
      </c>
      <c r="H123" s="295">
        <v>6.886461107888156E-2</v>
      </c>
      <c r="I123" s="295">
        <v>4.1668448687374439E-2</v>
      </c>
      <c r="J123" s="295">
        <v>7.1083445662811107E-2</v>
      </c>
      <c r="K123" s="295">
        <v>7.7767284489050334E-2</v>
      </c>
      <c r="L123" s="295">
        <v>6.1608044859245502E-2</v>
      </c>
      <c r="M123" s="295">
        <v>0.17432126170763379</v>
      </c>
      <c r="N123" s="295">
        <v>0.1049082119386891</v>
      </c>
      <c r="O123" s="295">
        <v>0.16599099433300471</v>
      </c>
      <c r="P123" s="295">
        <v>9.0996585594902507E-2</v>
      </c>
      <c r="Q123" s="295">
        <v>8.9598918829769614E-2</v>
      </c>
      <c r="R123" s="295">
        <v>0.1016490624684307</v>
      </c>
      <c r="S123" s="295">
        <v>9.4003137856953162E-2</v>
      </c>
      <c r="T123" s="295">
        <v>0.1436784868411709</v>
      </c>
      <c r="U123" s="295">
        <v>0.14000713259461711</v>
      </c>
      <c r="V123" s="295">
        <v>0.1313666026425577</v>
      </c>
      <c r="W123" s="295">
        <v>0.11508572170998831</v>
      </c>
      <c r="X123" s="295">
        <v>0.10305684933718839</v>
      </c>
      <c r="Y123" s="295">
        <v>0.19545237719953029</v>
      </c>
      <c r="DA123" s="122" t="s">
        <v>1570</v>
      </c>
    </row>
    <row r="124" spans="1:105" ht="12" customHeight="1" x14ac:dyDescent="0.25">
      <c r="A124" s="59" t="s">
        <v>32</v>
      </c>
      <c r="B124" s="295">
        <v>1.00351472397442</v>
      </c>
      <c r="C124" s="295">
        <v>0.65281837259193376</v>
      </c>
      <c r="D124" s="295">
        <v>0.57246870008542183</v>
      </c>
      <c r="E124" s="295">
        <v>1.0351852957069569</v>
      </c>
      <c r="F124" s="295">
        <v>0.86598928601211711</v>
      </c>
      <c r="G124" s="295">
        <v>9.6663128471893511E-2</v>
      </c>
      <c r="H124" s="295">
        <v>1.3083733476326079E-2</v>
      </c>
      <c r="I124" s="295">
        <v>1.344702885231007E-2</v>
      </c>
      <c r="J124" s="295">
        <v>6.8732744756079781E-2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1.5488472305990861E-2</v>
      </c>
      <c r="W124" s="295">
        <v>0</v>
      </c>
      <c r="X124" s="295">
        <v>0</v>
      </c>
      <c r="Y124" s="295">
        <v>0</v>
      </c>
      <c r="DA124" s="122" t="s">
        <v>1571</v>
      </c>
    </row>
    <row r="125" spans="1:105" ht="12" customHeight="1" x14ac:dyDescent="0.25">
      <c r="A125" s="59" t="s">
        <v>35</v>
      </c>
      <c r="B125" s="295">
        <v>3.9660545905171851</v>
      </c>
      <c r="C125" s="295">
        <v>3.933690377263876</v>
      </c>
      <c r="D125" s="295">
        <v>4.0950925565155867</v>
      </c>
      <c r="E125" s="295">
        <v>3.3564471023217082</v>
      </c>
      <c r="F125" s="295">
        <v>2.796422109520365</v>
      </c>
      <c r="G125" s="295">
        <v>3.6825875952294549</v>
      </c>
      <c r="H125" s="295">
        <v>3.2886017011648998</v>
      </c>
      <c r="I125" s="295">
        <v>3.3888354053888952</v>
      </c>
      <c r="J125" s="295">
        <v>3.529922534821595</v>
      </c>
      <c r="K125" s="295">
        <v>3.0895610483360691</v>
      </c>
      <c r="L125" s="295">
        <v>3.1191272997309438</v>
      </c>
      <c r="M125" s="295">
        <v>3.3301705680167908</v>
      </c>
      <c r="N125" s="295">
        <v>2.557826692091965</v>
      </c>
      <c r="O125" s="295">
        <v>3.040796929519376</v>
      </c>
      <c r="P125" s="295">
        <v>2.8914165072780271</v>
      </c>
      <c r="Q125" s="295">
        <v>2.6889275533091208</v>
      </c>
      <c r="R125" s="295">
        <v>2.856012445429402</v>
      </c>
      <c r="S125" s="295">
        <v>2.5448360174240809</v>
      </c>
      <c r="T125" s="295">
        <v>3.540606979866582</v>
      </c>
      <c r="U125" s="295">
        <v>3.5562425558606718</v>
      </c>
      <c r="V125" s="295">
        <v>3.0525617205367079</v>
      </c>
      <c r="W125" s="295">
        <v>2.821521436088974</v>
      </c>
      <c r="X125" s="295">
        <v>2.2782489796620751</v>
      </c>
      <c r="Y125" s="295">
        <v>2.6944844569507151</v>
      </c>
      <c r="DA125" s="122" t="s">
        <v>1572</v>
      </c>
    </row>
    <row r="126" spans="1:105" ht="12" customHeight="1" x14ac:dyDescent="0.25">
      <c r="A126" s="60" t="s">
        <v>1573</v>
      </c>
      <c r="B126" s="262">
        <v>1.939508874542534</v>
      </c>
      <c r="C126" s="262">
        <v>1.8487247582486921</v>
      </c>
      <c r="D126" s="262">
        <v>1.844870546580238</v>
      </c>
      <c r="E126" s="262">
        <v>1.561841470382199</v>
      </c>
      <c r="F126" s="262">
        <v>1.5713832604999221</v>
      </c>
      <c r="G126" s="262">
        <v>1.709810361525173</v>
      </c>
      <c r="H126" s="262">
        <v>1.732679765514886</v>
      </c>
      <c r="I126" s="262">
        <v>1.6877997710290999</v>
      </c>
      <c r="J126" s="262">
        <v>2.1295035257135049</v>
      </c>
      <c r="K126" s="262">
        <v>2.078459540513987</v>
      </c>
      <c r="L126" s="262">
        <v>2.0331685119704388</v>
      </c>
      <c r="M126" s="262">
        <v>2.1547109425489568</v>
      </c>
      <c r="N126" s="262">
        <v>2.851807751253975</v>
      </c>
      <c r="O126" s="262">
        <v>2.3796750469464798</v>
      </c>
      <c r="P126" s="262">
        <v>2.3613340635342119</v>
      </c>
      <c r="Q126" s="262">
        <v>2.4492145049162501</v>
      </c>
      <c r="R126" s="262">
        <v>2.4279737431808419</v>
      </c>
      <c r="S126" s="262">
        <v>2.2860038469668549</v>
      </c>
      <c r="T126" s="262">
        <v>2.499908393654231</v>
      </c>
      <c r="U126" s="262">
        <v>2.5531387141702608</v>
      </c>
      <c r="V126" s="262">
        <v>2.4908365385302549</v>
      </c>
      <c r="W126" s="262">
        <v>2.3129093130558069</v>
      </c>
      <c r="X126" s="262">
        <v>1.9602215841709829</v>
      </c>
      <c r="Y126" s="262">
        <v>2.404683141442947</v>
      </c>
      <c r="DA126" s="72" t="s">
        <v>1574</v>
      </c>
    </row>
    <row r="127" spans="1:105" ht="12" customHeight="1" x14ac:dyDescent="0.25">
      <c r="A127" s="132" t="s">
        <v>1575</v>
      </c>
      <c r="B127" s="316">
        <v>5.9348819076274681</v>
      </c>
      <c r="C127" s="316">
        <v>5.6570832255155556</v>
      </c>
      <c r="D127" s="316">
        <v>5.6452893681120102</v>
      </c>
      <c r="E127" s="316">
        <v>4.7792226201284729</v>
      </c>
      <c r="F127" s="316">
        <v>4.8084204228708867</v>
      </c>
      <c r="G127" s="316">
        <v>5.2320062636904376</v>
      </c>
      <c r="H127" s="316">
        <v>5.3019864600990703</v>
      </c>
      <c r="I127" s="316">
        <v>5.1646540298203298</v>
      </c>
      <c r="J127" s="316">
        <v>6.5162640464674109</v>
      </c>
      <c r="K127" s="316">
        <v>6.3600698530661166</v>
      </c>
      <c r="L127" s="316">
        <v>6.2214796618021841</v>
      </c>
      <c r="M127" s="316">
        <v>6.5933985438024809</v>
      </c>
      <c r="N127" s="316">
        <v>8.7265092978453502</v>
      </c>
      <c r="O127" s="316">
        <v>7.2817869345848614</v>
      </c>
      <c r="P127" s="316">
        <v>7.2256636695406433</v>
      </c>
      <c r="Q127" s="316">
        <v>7.4945771292512022</v>
      </c>
      <c r="R127" s="316">
        <v>7.4295805653363152</v>
      </c>
      <c r="S127" s="316">
        <v>6.995153799092785</v>
      </c>
      <c r="T127" s="316">
        <v>7.6497000302326672</v>
      </c>
      <c r="U127" s="316">
        <v>7.8125843925134539</v>
      </c>
      <c r="V127" s="316">
        <v>7.621940224876476</v>
      </c>
      <c r="W127" s="316">
        <v>7.077484313793458</v>
      </c>
      <c r="X127" s="316">
        <v>5.9982626362466238</v>
      </c>
      <c r="Y127" s="316">
        <v>7.3583115071297156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0.99999999999999978</v>
      </c>
      <c r="C132" s="232">
        <f t="shared" si="6"/>
        <v>1</v>
      </c>
      <c r="D132" s="232">
        <f t="shared" si="6"/>
        <v>1</v>
      </c>
      <c r="E132" s="232">
        <f t="shared" si="6"/>
        <v>0.99999999999999978</v>
      </c>
      <c r="F132" s="232">
        <f t="shared" si="6"/>
        <v>1.0000000000000002</v>
      </c>
      <c r="G132" s="232">
        <f t="shared" si="6"/>
        <v>1</v>
      </c>
      <c r="H132" s="232">
        <f t="shared" si="6"/>
        <v>1.0000000000000004</v>
      </c>
      <c r="I132" s="232">
        <f t="shared" si="6"/>
        <v>1.0000000000000002</v>
      </c>
      <c r="J132" s="232">
        <f t="shared" si="6"/>
        <v>0.99999999999999989</v>
      </c>
      <c r="K132" s="232">
        <f t="shared" si="6"/>
        <v>1</v>
      </c>
      <c r="L132" s="232">
        <f t="shared" si="6"/>
        <v>0.99999999999999989</v>
      </c>
      <c r="M132" s="232">
        <f t="shared" si="6"/>
        <v>1</v>
      </c>
      <c r="N132" s="232">
        <f t="shared" si="6"/>
        <v>1.0000000000000002</v>
      </c>
      <c r="O132" s="232">
        <f t="shared" si="6"/>
        <v>1</v>
      </c>
      <c r="P132" s="232">
        <f t="shared" si="6"/>
        <v>0.99999999999999989</v>
      </c>
      <c r="Q132" s="232">
        <f t="shared" si="6"/>
        <v>0.99999999999999956</v>
      </c>
      <c r="R132" s="232">
        <f t="shared" si="6"/>
        <v>1</v>
      </c>
      <c r="S132" s="232">
        <f t="shared" si="6"/>
        <v>1.0000000000000002</v>
      </c>
      <c r="T132" s="232">
        <f t="shared" si="6"/>
        <v>1</v>
      </c>
      <c r="U132" s="232">
        <f t="shared" si="6"/>
        <v>1</v>
      </c>
      <c r="V132" s="232">
        <f t="shared" si="6"/>
        <v>0.99999999999999978</v>
      </c>
      <c r="W132" s="232">
        <f t="shared" si="6"/>
        <v>1</v>
      </c>
      <c r="X132" s="232">
        <f t="shared" si="6"/>
        <v>0.99999999999999978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4.6754288396046303E-3</v>
      </c>
      <c r="C133" s="266">
        <f t="shared" si="7"/>
        <v>4.6754288396049677E-3</v>
      </c>
      <c r="D133" s="266">
        <f t="shared" si="7"/>
        <v>4.6754288396055688E-3</v>
      </c>
      <c r="E133" s="266">
        <f t="shared" si="7"/>
        <v>4.6754288396045184E-3</v>
      </c>
      <c r="F133" s="266">
        <f t="shared" si="7"/>
        <v>4.6754288396048975E-3</v>
      </c>
      <c r="G133" s="266">
        <f t="shared" si="7"/>
        <v>4.6754288396052435E-3</v>
      </c>
      <c r="H133" s="266">
        <f t="shared" si="7"/>
        <v>4.6754288396041958E-3</v>
      </c>
      <c r="I133" s="266">
        <f t="shared" si="7"/>
        <v>4.675428839604959E-3</v>
      </c>
      <c r="J133" s="266">
        <f t="shared" si="7"/>
        <v>4.6754288396045566E-3</v>
      </c>
      <c r="K133" s="266">
        <f t="shared" si="7"/>
        <v>4.6754288396126933E-3</v>
      </c>
      <c r="L133" s="266">
        <f t="shared" si="7"/>
        <v>4.6754288396125502E-3</v>
      </c>
      <c r="M133" s="266">
        <f t="shared" si="7"/>
        <v>4.6754288396117817E-3</v>
      </c>
      <c r="N133" s="266">
        <f t="shared" si="7"/>
        <v>4.6754288396120445E-3</v>
      </c>
      <c r="O133" s="266">
        <f t="shared" si="7"/>
        <v>4.675428839611538E-3</v>
      </c>
      <c r="P133" s="266">
        <f t="shared" si="7"/>
        <v>4.675428839610871E-3</v>
      </c>
      <c r="Q133" s="266">
        <f t="shared" si="7"/>
        <v>4.6754288396111399E-3</v>
      </c>
      <c r="R133" s="266">
        <f t="shared" si="7"/>
        <v>4.6754288396106862E-3</v>
      </c>
      <c r="S133" s="266">
        <f t="shared" si="7"/>
        <v>4.6754288396104382E-3</v>
      </c>
      <c r="T133" s="266">
        <f t="shared" si="7"/>
        <v>4.6754288396117479E-3</v>
      </c>
      <c r="U133" s="266">
        <f t="shared" si="7"/>
        <v>4.6754288396102604E-3</v>
      </c>
      <c r="V133" s="266">
        <f t="shared" si="7"/>
        <v>4.6754288396108129E-3</v>
      </c>
      <c r="W133" s="266">
        <f t="shared" si="7"/>
        <v>4.6754288396104859E-3</v>
      </c>
      <c r="X133" s="266">
        <f t="shared" si="7"/>
        <v>4.6754288396104442E-3</v>
      </c>
      <c r="Y133" s="266">
        <f t="shared" si="7"/>
        <v>4.6754288396124704E-3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1.8694274529338956E-3</v>
      </c>
      <c r="C134" s="267">
        <f t="shared" si="8"/>
        <v>1.8694274529340305E-3</v>
      </c>
      <c r="D134" s="267">
        <f t="shared" si="8"/>
        <v>1.8694274529342707E-3</v>
      </c>
      <c r="E134" s="267">
        <f t="shared" si="8"/>
        <v>1.8694274529338505E-3</v>
      </c>
      <c r="F134" s="267">
        <f t="shared" si="8"/>
        <v>1.8694274529340025E-3</v>
      </c>
      <c r="G134" s="267">
        <f t="shared" si="8"/>
        <v>1.8694274529341389E-3</v>
      </c>
      <c r="H134" s="267">
        <f t="shared" si="8"/>
        <v>1.8694274529337206E-3</v>
      </c>
      <c r="I134" s="267">
        <f t="shared" si="8"/>
        <v>1.8694274529340272E-3</v>
      </c>
      <c r="J134" s="267">
        <f t="shared" si="8"/>
        <v>1.8694274529338661E-3</v>
      </c>
      <c r="K134" s="267">
        <f t="shared" si="8"/>
        <v>1.8694274529371193E-3</v>
      </c>
      <c r="L134" s="267">
        <f t="shared" si="8"/>
        <v>1.8694274529370614E-3</v>
      </c>
      <c r="M134" s="267">
        <f t="shared" si="8"/>
        <v>1.8694274529367546E-3</v>
      </c>
      <c r="N134" s="267">
        <f t="shared" si="8"/>
        <v>1.8694274529368589E-3</v>
      </c>
      <c r="O134" s="267">
        <f t="shared" si="8"/>
        <v>1.8694274529366579E-3</v>
      </c>
      <c r="P134" s="267">
        <f t="shared" si="8"/>
        <v>1.8694274529363899E-3</v>
      </c>
      <c r="Q134" s="267">
        <f t="shared" si="8"/>
        <v>1.8694274529364979E-3</v>
      </c>
      <c r="R134" s="267">
        <f t="shared" si="8"/>
        <v>1.8694274529363153E-3</v>
      </c>
      <c r="S134" s="267">
        <f t="shared" si="8"/>
        <v>1.8694274529362177E-3</v>
      </c>
      <c r="T134" s="267">
        <f t="shared" si="8"/>
        <v>1.8694274529367405E-3</v>
      </c>
      <c r="U134" s="267">
        <f t="shared" si="8"/>
        <v>1.8694274529361466E-3</v>
      </c>
      <c r="V134" s="267">
        <f t="shared" si="8"/>
        <v>1.8694274529363671E-3</v>
      </c>
      <c r="W134" s="267">
        <f t="shared" si="8"/>
        <v>1.8694274529362368E-3</v>
      </c>
      <c r="X134" s="267">
        <f t="shared" si="8"/>
        <v>1.8694274529362203E-3</v>
      </c>
      <c r="Y134" s="267">
        <f t="shared" si="8"/>
        <v>1.8694274529370298E-3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7.0421336096549896E-3</v>
      </c>
      <c r="C135" s="267">
        <f t="shared" si="9"/>
        <v>7.1413281160653602E-3</v>
      </c>
      <c r="D135" s="267">
        <f t="shared" si="9"/>
        <v>6.8919427499040797E-3</v>
      </c>
      <c r="E135" s="267">
        <f t="shared" si="9"/>
        <v>6.4870489817569713E-3</v>
      </c>
      <c r="F135" s="267">
        <f t="shared" si="9"/>
        <v>7.0484007546787655E-3</v>
      </c>
      <c r="G135" s="267">
        <f t="shared" si="9"/>
        <v>6.2937941537044781E-3</v>
      </c>
      <c r="H135" s="267">
        <f t="shared" si="9"/>
        <v>6.9550587968855255E-3</v>
      </c>
      <c r="I135" s="267">
        <f t="shared" si="9"/>
        <v>6.7068838444598426E-3</v>
      </c>
      <c r="J135" s="267">
        <f t="shared" si="9"/>
        <v>8.0083938422782011E-3</v>
      </c>
      <c r="K135" s="267">
        <f t="shared" si="9"/>
        <v>9.3124543972850221E-3</v>
      </c>
      <c r="L135" s="267">
        <f t="shared" si="9"/>
        <v>9.1023046259079161E-3</v>
      </c>
      <c r="M135" s="267">
        <f t="shared" si="9"/>
        <v>8.8374900271720059E-3</v>
      </c>
      <c r="N135" s="267">
        <f t="shared" si="9"/>
        <v>1.4679341794117137E-2</v>
      </c>
      <c r="O135" s="267">
        <f t="shared" si="9"/>
        <v>1.2213466742265521E-2</v>
      </c>
      <c r="P135" s="267">
        <f t="shared" si="9"/>
        <v>1.2861783672912621E-2</v>
      </c>
      <c r="Q135" s="267">
        <f t="shared" si="9"/>
        <v>1.3445317305526963E-2</v>
      </c>
      <c r="R135" s="267">
        <f t="shared" si="9"/>
        <v>1.3064612940403529E-2</v>
      </c>
      <c r="S135" s="267">
        <f t="shared" si="9"/>
        <v>1.327815968497909E-2</v>
      </c>
      <c r="T135" s="267">
        <f t="shared" si="9"/>
        <v>1.0332213436185176E-2</v>
      </c>
      <c r="U135" s="267">
        <f t="shared" si="9"/>
        <v>1.0856177549782414E-2</v>
      </c>
      <c r="V135" s="267">
        <f t="shared" si="9"/>
        <v>1.2168673160180664E-2</v>
      </c>
      <c r="W135" s="267">
        <f t="shared" si="9"/>
        <v>1.2590860643393249E-2</v>
      </c>
      <c r="X135" s="267">
        <f t="shared" si="9"/>
        <v>1.3136360021236863E-2</v>
      </c>
      <c r="Y135" s="267">
        <f t="shared" si="9"/>
        <v>1.2566072839053855E-2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9.3285351919705675E-4</v>
      </c>
      <c r="C136" s="267">
        <f t="shared" si="10"/>
        <v>9.3285351919712375E-4</v>
      </c>
      <c r="D136" s="267">
        <f t="shared" si="10"/>
        <v>9.3285351919724421E-4</v>
      </c>
      <c r="E136" s="267">
        <f t="shared" si="10"/>
        <v>9.328535191970342E-4</v>
      </c>
      <c r="F136" s="267">
        <f t="shared" si="10"/>
        <v>9.3285351919710998E-4</v>
      </c>
      <c r="G136" s="267">
        <f t="shared" si="10"/>
        <v>9.328535191971785E-4</v>
      </c>
      <c r="H136" s="267">
        <f t="shared" si="10"/>
        <v>9.3285351919696947E-4</v>
      </c>
      <c r="I136" s="267">
        <f t="shared" si="10"/>
        <v>9.3285351919712234E-4</v>
      </c>
      <c r="J136" s="267">
        <f t="shared" si="10"/>
        <v>9.3285351919704189E-4</v>
      </c>
      <c r="K136" s="267">
        <f t="shared" si="10"/>
        <v>9.3285351919866581E-4</v>
      </c>
      <c r="L136" s="267">
        <f t="shared" si="10"/>
        <v>9.3285351919863665E-4</v>
      </c>
      <c r="M136" s="267">
        <f t="shared" si="10"/>
        <v>9.3285351919848312E-4</v>
      </c>
      <c r="N136" s="267">
        <f t="shared" si="10"/>
        <v>9.3285351919853517E-4</v>
      </c>
      <c r="O136" s="267">
        <f t="shared" si="10"/>
        <v>9.3285351919843466E-4</v>
      </c>
      <c r="P136" s="267">
        <f t="shared" si="10"/>
        <v>9.3285351919830141E-4</v>
      </c>
      <c r="Q136" s="267">
        <f t="shared" si="10"/>
        <v>9.3285351919835519E-4</v>
      </c>
      <c r="R136" s="267">
        <f t="shared" si="10"/>
        <v>9.3285351919826422E-4</v>
      </c>
      <c r="S136" s="267">
        <f t="shared" si="10"/>
        <v>9.3285351919821598E-4</v>
      </c>
      <c r="T136" s="267">
        <f t="shared" si="10"/>
        <v>9.3285351919847673E-4</v>
      </c>
      <c r="U136" s="267">
        <f t="shared" si="10"/>
        <v>9.3285351919817998E-4</v>
      </c>
      <c r="V136" s="267">
        <f t="shared" si="10"/>
        <v>9.3285351919828992E-4</v>
      </c>
      <c r="W136" s="267">
        <f t="shared" si="10"/>
        <v>9.3285351919822508E-4</v>
      </c>
      <c r="X136" s="267">
        <f t="shared" si="10"/>
        <v>9.3285351919821663E-4</v>
      </c>
      <c r="Y136" s="267">
        <f t="shared" si="10"/>
        <v>9.3285351919862082E-4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3.8918953274693388E-3</v>
      </c>
      <c r="C137" s="268">
        <f t="shared" si="11"/>
        <v>3.8882504402393534E-3</v>
      </c>
      <c r="D137" s="268">
        <f t="shared" si="11"/>
        <v>3.8588723400410103E-3</v>
      </c>
      <c r="E137" s="268">
        <f t="shared" si="11"/>
        <v>3.8895038884432464E-3</v>
      </c>
      <c r="F137" s="268">
        <f t="shared" si="11"/>
        <v>3.9119057756592419E-3</v>
      </c>
      <c r="G137" s="268">
        <f t="shared" si="11"/>
        <v>3.7985276325135662E-3</v>
      </c>
      <c r="H137" s="268">
        <f t="shared" si="11"/>
        <v>3.8256202405909912E-3</v>
      </c>
      <c r="I137" s="268">
        <f t="shared" si="11"/>
        <v>3.7990957452750701E-3</v>
      </c>
      <c r="J137" s="268">
        <f t="shared" si="11"/>
        <v>3.9512063036313758E-3</v>
      </c>
      <c r="K137" s="268">
        <f t="shared" si="11"/>
        <v>4.1807614556288409E-3</v>
      </c>
      <c r="L137" s="268">
        <f t="shared" si="11"/>
        <v>4.1015367232593017E-3</v>
      </c>
      <c r="M137" s="268">
        <f t="shared" si="11"/>
        <v>4.0419394972822939E-3</v>
      </c>
      <c r="N137" s="268">
        <f t="shared" si="11"/>
        <v>5.6146365367294631E-3</v>
      </c>
      <c r="O137" s="268">
        <f t="shared" si="11"/>
        <v>4.5504714211470447E-3</v>
      </c>
      <c r="P137" s="268">
        <f t="shared" si="11"/>
        <v>4.7287297807943988E-3</v>
      </c>
      <c r="Q137" s="268">
        <f t="shared" si="11"/>
        <v>4.9645514693381762E-3</v>
      </c>
      <c r="R137" s="268">
        <f t="shared" si="11"/>
        <v>4.8357948330532766E-3</v>
      </c>
      <c r="S137" s="268">
        <f t="shared" si="11"/>
        <v>5.0190321824769846E-3</v>
      </c>
      <c r="T137" s="268">
        <f t="shared" si="11"/>
        <v>4.2429609149151103E-3</v>
      </c>
      <c r="U137" s="268">
        <f t="shared" si="11"/>
        <v>4.4271287374100131E-3</v>
      </c>
      <c r="V137" s="268">
        <f t="shared" si="11"/>
        <v>4.7830381632593243E-3</v>
      </c>
      <c r="W137" s="268">
        <f t="shared" si="11"/>
        <v>4.9287855662151544E-3</v>
      </c>
      <c r="X137" s="268">
        <f t="shared" si="11"/>
        <v>5.812521218319446E-3</v>
      </c>
      <c r="Y137" s="268">
        <f t="shared" si="11"/>
        <v>6.5972917224760728E-3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2.7903542311940602E-2</v>
      </c>
      <c r="C138" s="269">
        <f t="shared" si="12"/>
        <v>2.8296587695649154E-2</v>
      </c>
      <c r="D138" s="269">
        <f t="shared" si="12"/>
        <v>2.7308430483306657E-2</v>
      </c>
      <c r="E138" s="269">
        <f t="shared" si="12"/>
        <v>2.5704091369966913E-2</v>
      </c>
      <c r="F138" s="269">
        <f t="shared" si="12"/>
        <v>2.7928375062359623E-2</v>
      </c>
      <c r="G138" s="269">
        <f t="shared" si="12"/>
        <v>2.4938344144700371E-2</v>
      </c>
      <c r="H138" s="269">
        <f t="shared" si="12"/>
        <v>2.7558519644508415E-2</v>
      </c>
      <c r="I138" s="269">
        <f t="shared" si="12"/>
        <v>2.6575158539817127E-2</v>
      </c>
      <c r="J138" s="269">
        <f t="shared" si="12"/>
        <v>3.1732223331054098E-2</v>
      </c>
      <c r="K138" s="269">
        <f t="shared" si="12"/>
        <v>3.6899394374795232E-2</v>
      </c>
      <c r="L138" s="269">
        <f t="shared" si="12"/>
        <v>3.6066703124883977E-2</v>
      </c>
      <c r="M138" s="269">
        <f t="shared" si="12"/>
        <v>3.5017409576900714E-2</v>
      </c>
      <c r="N138" s="269">
        <f t="shared" si="12"/>
        <v>5.8164990550875546E-2</v>
      </c>
      <c r="O138" s="269">
        <f t="shared" si="12"/>
        <v>4.8394280044763566E-2</v>
      </c>
      <c r="P138" s="269">
        <f t="shared" si="12"/>
        <v>5.0963151910678781E-2</v>
      </c>
      <c r="Q138" s="269">
        <f t="shared" si="12"/>
        <v>5.3275328349048336E-2</v>
      </c>
      <c r="R138" s="269">
        <f t="shared" si="12"/>
        <v>5.17668366121126E-2</v>
      </c>
      <c r="S138" s="269">
        <f t="shared" si="12"/>
        <v>5.2612987928337532E-2</v>
      </c>
      <c r="T138" s="269">
        <f t="shared" si="12"/>
        <v>4.0940057484470091E-2</v>
      </c>
      <c r="U138" s="269">
        <f t="shared" si="12"/>
        <v>4.3016197419340665E-2</v>
      </c>
      <c r="V138" s="269">
        <f t="shared" si="12"/>
        <v>4.8216791277539028E-2</v>
      </c>
      <c r="W138" s="269">
        <f t="shared" si="12"/>
        <v>4.988965449689664E-2</v>
      </c>
      <c r="X138" s="269">
        <f t="shared" si="12"/>
        <v>5.205112512703744E-2</v>
      </c>
      <c r="Y138" s="269">
        <f t="shared" si="12"/>
        <v>4.9791436032785692E-2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0.48965524501517371</v>
      </c>
      <c r="C139" s="269">
        <f t="shared" si="13"/>
        <v>0.48746941894405255</v>
      </c>
      <c r="D139" s="269">
        <f t="shared" si="13"/>
        <v>0.49380038170156498</v>
      </c>
      <c r="E139" s="269">
        <f t="shared" si="13"/>
        <v>0.49004828206609197</v>
      </c>
      <c r="F139" s="269">
        <f t="shared" si="13"/>
        <v>0.49181198972981788</v>
      </c>
      <c r="G139" s="269">
        <f t="shared" si="13"/>
        <v>0.49730859911428366</v>
      </c>
      <c r="H139" s="269">
        <f t="shared" si="13"/>
        <v>0.49284515365384213</v>
      </c>
      <c r="I139" s="269">
        <f t="shared" si="13"/>
        <v>0.49368299339348559</v>
      </c>
      <c r="J139" s="269">
        <f t="shared" si="13"/>
        <v>0.48732852374604374</v>
      </c>
      <c r="K139" s="269">
        <f t="shared" si="13"/>
        <v>0.48045263528314008</v>
      </c>
      <c r="L139" s="269">
        <f t="shared" si="13"/>
        <v>0.48193690367426478</v>
      </c>
      <c r="M139" s="269">
        <f t="shared" si="13"/>
        <v>0.48332090089292384</v>
      </c>
      <c r="N139" s="269">
        <f t="shared" si="13"/>
        <v>0.45328394796089599</v>
      </c>
      <c r="O139" s="269">
        <f t="shared" si="13"/>
        <v>0.46649807201868915</v>
      </c>
      <c r="P139" s="269">
        <f t="shared" si="13"/>
        <v>0.46287453289397951</v>
      </c>
      <c r="Q139" s="269">
        <f t="shared" si="13"/>
        <v>0.45976272347733571</v>
      </c>
      <c r="R139" s="269">
        <f t="shared" si="13"/>
        <v>0.46245145228268836</v>
      </c>
      <c r="S139" s="269">
        <f t="shared" si="13"/>
        <v>0.4607272433005789</v>
      </c>
      <c r="T139" s="269">
        <f t="shared" si="13"/>
        <v>0.47721975594217658</v>
      </c>
      <c r="U139" s="269">
        <f t="shared" si="13"/>
        <v>0.47472760124310481</v>
      </c>
      <c r="V139" s="269">
        <f t="shared" si="13"/>
        <v>0.4675507705590411</v>
      </c>
      <c r="W139" s="269">
        <f t="shared" si="13"/>
        <v>0.46520038425401128</v>
      </c>
      <c r="X139" s="269">
        <f t="shared" si="13"/>
        <v>0.46140641143184624</v>
      </c>
      <c r="Y139" s="269">
        <f t="shared" si="13"/>
        <v>0.46302395384117218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0.36975906656360669</v>
      </c>
      <c r="C140" s="269">
        <f t="shared" si="14"/>
        <v>0.36810845827143363</v>
      </c>
      <c r="D140" s="269">
        <f t="shared" si="14"/>
        <v>0.37288923189430018</v>
      </c>
      <c r="E140" s="269">
        <f t="shared" si="14"/>
        <v>0.37005586520826961</v>
      </c>
      <c r="F140" s="269">
        <f t="shared" si="14"/>
        <v>0.3713877143124491</v>
      </c>
      <c r="G140" s="269">
        <f t="shared" si="14"/>
        <v>0.37553843295777273</v>
      </c>
      <c r="H140" s="269">
        <f t="shared" si="14"/>
        <v>0.37216789941624129</v>
      </c>
      <c r="I140" s="269">
        <f t="shared" si="14"/>
        <v>0.37280058709438674</v>
      </c>
      <c r="J140" s="269">
        <f t="shared" si="14"/>
        <v>0.36800206244002059</v>
      </c>
      <c r="K140" s="269">
        <f t="shared" si="14"/>
        <v>0.36280979272429476</v>
      </c>
      <c r="L140" s="269">
        <f t="shared" si="14"/>
        <v>0.36393062559684991</v>
      </c>
      <c r="M140" s="269">
        <f t="shared" si="14"/>
        <v>0.3649757395314146</v>
      </c>
      <c r="N140" s="269">
        <f t="shared" si="14"/>
        <v>0.34229358552279698</v>
      </c>
      <c r="O140" s="269">
        <f t="shared" si="14"/>
        <v>0.3522721208837607</v>
      </c>
      <c r="P140" s="269">
        <f t="shared" si="14"/>
        <v>0.34953583559314189</v>
      </c>
      <c r="Q140" s="269">
        <f t="shared" si="14"/>
        <v>0.34718597871539852</v>
      </c>
      <c r="R140" s="269">
        <f t="shared" si="14"/>
        <v>0.34921634980491695</v>
      </c>
      <c r="S140" s="269">
        <f t="shared" si="14"/>
        <v>0.34791432780009662</v>
      </c>
      <c r="T140" s="269">
        <f t="shared" si="14"/>
        <v>0.3603685109048988</v>
      </c>
      <c r="U140" s="269">
        <f t="shared" si="14"/>
        <v>0.35848658110910453</v>
      </c>
      <c r="V140" s="269">
        <f t="shared" si="14"/>
        <v>0.35306705738983513</v>
      </c>
      <c r="W140" s="269">
        <f t="shared" si="14"/>
        <v>0.35129218281214147</v>
      </c>
      <c r="X140" s="269">
        <f t="shared" si="14"/>
        <v>0.34842719593908583</v>
      </c>
      <c r="Y140" s="269">
        <f t="shared" si="14"/>
        <v>0.34964866957280721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9.4270407360418876E-2</v>
      </c>
      <c r="C141" s="269">
        <f t="shared" si="15"/>
        <v>9.7618246720823837E-2</v>
      </c>
      <c r="D141" s="269">
        <f t="shared" si="15"/>
        <v>8.7773431019146045E-2</v>
      </c>
      <c r="E141" s="269">
        <f t="shared" si="15"/>
        <v>9.6337498673735603E-2</v>
      </c>
      <c r="F141" s="269">
        <f t="shared" si="15"/>
        <v>9.0433904553299596E-2</v>
      </c>
      <c r="G141" s="269">
        <f t="shared" si="15"/>
        <v>8.4644592185288733E-2</v>
      </c>
      <c r="H141" s="269">
        <f t="shared" si="15"/>
        <v>8.9170038436197113E-2</v>
      </c>
      <c r="I141" s="269">
        <f t="shared" si="15"/>
        <v>8.895757157083975E-2</v>
      </c>
      <c r="J141" s="269">
        <f t="shared" si="15"/>
        <v>9.3499880525236431E-2</v>
      </c>
      <c r="K141" s="269">
        <f t="shared" si="15"/>
        <v>9.8867251953107679E-2</v>
      </c>
      <c r="L141" s="269">
        <f t="shared" si="15"/>
        <v>9.7384216443085814E-2</v>
      </c>
      <c r="M141" s="269">
        <f t="shared" si="15"/>
        <v>9.632881066255948E-2</v>
      </c>
      <c r="N141" s="269">
        <f t="shared" si="15"/>
        <v>0.11848578782283763</v>
      </c>
      <c r="O141" s="269">
        <f t="shared" si="15"/>
        <v>0.10859387907762741</v>
      </c>
      <c r="P141" s="269">
        <f t="shared" si="15"/>
        <v>0.11155825633674711</v>
      </c>
      <c r="Q141" s="269">
        <f t="shared" si="15"/>
        <v>0.11388839087160584</v>
      </c>
      <c r="R141" s="269">
        <f t="shared" si="15"/>
        <v>0.11118724371508004</v>
      </c>
      <c r="S141" s="269">
        <f t="shared" si="15"/>
        <v>0.1129705392917863</v>
      </c>
      <c r="T141" s="269">
        <f t="shared" si="15"/>
        <v>9.9418791505607312E-2</v>
      </c>
      <c r="U141" s="269">
        <f t="shared" si="15"/>
        <v>0.10100860412951292</v>
      </c>
      <c r="V141" s="269">
        <f t="shared" si="15"/>
        <v>0.10673595963839906</v>
      </c>
      <c r="W141" s="269">
        <f t="shared" si="15"/>
        <v>0.10862042241559722</v>
      </c>
      <c r="X141" s="269">
        <f t="shared" si="15"/>
        <v>0.11168867645072907</v>
      </c>
      <c r="Y141" s="269">
        <f t="shared" si="15"/>
        <v>0.11089486617995684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3.387934292693344E-2</v>
      </c>
      <c r="C142" s="318">
        <f t="shared" si="16"/>
        <v>3.435656260003609E-2</v>
      </c>
      <c r="D142" s="318">
        <f t="shared" si="16"/>
        <v>3.3156782418422813E-2</v>
      </c>
      <c r="E142" s="318">
        <f t="shared" si="16"/>
        <v>3.1208859305855482E-2</v>
      </c>
      <c r="F142" s="318">
        <f t="shared" si="16"/>
        <v>3.3909493839597508E-2</v>
      </c>
      <c r="G142" s="318">
        <f t="shared" si="16"/>
        <v>3.0279120258743478E-2</v>
      </c>
      <c r="H142" s="318">
        <f t="shared" si="16"/>
        <v>3.3460430477151075E-2</v>
      </c>
      <c r="I142" s="318">
        <f t="shared" si="16"/>
        <v>3.2266473533821081E-2</v>
      </c>
      <c r="J142" s="318">
        <f t="shared" si="16"/>
        <v>3.8527971253555594E-2</v>
      </c>
      <c r="K142" s="318">
        <f t="shared" si="16"/>
        <v>4.4801739572860141E-2</v>
      </c>
      <c r="L142" s="318">
        <f t="shared" si="16"/>
        <v>4.3790719821581885E-2</v>
      </c>
      <c r="M142" s="318">
        <f t="shared" si="16"/>
        <v>4.2516710394903068E-2</v>
      </c>
      <c r="N142" s="318">
        <f t="shared" si="16"/>
        <v>7.0621559054589722E-2</v>
      </c>
      <c r="O142" s="318">
        <f t="shared" si="16"/>
        <v>5.8758360892300993E-2</v>
      </c>
      <c r="P142" s="318">
        <f t="shared" si="16"/>
        <v>6.187738033104264E-2</v>
      </c>
      <c r="Q142" s="318">
        <f t="shared" si="16"/>
        <v>6.4684730651922054E-2</v>
      </c>
      <c r="R142" s="318">
        <f t="shared" si="16"/>
        <v>6.2853181514297959E-2</v>
      </c>
      <c r="S142" s="318">
        <f t="shared" si="16"/>
        <v>6.3880543929076161E-2</v>
      </c>
      <c r="T142" s="318">
        <f t="shared" si="16"/>
        <v>4.9707747907375525E-2</v>
      </c>
      <c r="U142" s="318">
        <f t="shared" si="16"/>
        <v>5.2228512333320216E-2</v>
      </c>
      <c r="V142" s="318">
        <f t="shared" si="16"/>
        <v>5.8542861270666741E-2</v>
      </c>
      <c r="W142" s="318">
        <f t="shared" si="16"/>
        <v>6.0573983557754181E-2</v>
      </c>
      <c r="X142" s="318">
        <f t="shared" si="16"/>
        <v>6.3198353033370847E-2</v>
      </c>
      <c r="Y142" s="318">
        <f t="shared" si="16"/>
        <v>6.045473070483065E-2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6.0391064433485436E-2</v>
      </c>
      <c r="C143" s="326">
        <f t="shared" si="17"/>
        <v>6.326168412078774E-2</v>
      </c>
      <c r="D143" s="326">
        <f t="shared" si="17"/>
        <v>5.4616648600723232E-2</v>
      </c>
      <c r="E143" s="326">
        <f t="shared" si="17"/>
        <v>6.5128639367880117E-2</v>
      </c>
      <c r="F143" s="326">
        <f t="shared" si="17"/>
        <v>5.6524410713702095E-2</v>
      </c>
      <c r="G143" s="326">
        <f t="shared" si="17"/>
        <v>5.4365471926545256E-2</v>
      </c>
      <c r="H143" s="326">
        <f t="shared" si="17"/>
        <v>5.5709607959046038E-2</v>
      </c>
      <c r="I143" s="326">
        <f t="shared" si="17"/>
        <v>5.6691098037018675E-2</v>
      </c>
      <c r="J143" s="326">
        <f t="shared" si="17"/>
        <v>5.4971909271680844E-2</v>
      </c>
      <c r="K143" s="326">
        <f t="shared" si="17"/>
        <v>5.4065512380247538E-2</v>
      </c>
      <c r="L143" s="326">
        <f t="shared" si="17"/>
        <v>5.3593496621503915E-2</v>
      </c>
      <c r="M143" s="326">
        <f t="shared" si="17"/>
        <v>5.3812100267656419E-2</v>
      </c>
      <c r="N143" s="326">
        <f t="shared" si="17"/>
        <v>4.7864228768247898E-2</v>
      </c>
      <c r="O143" s="326">
        <f t="shared" si="17"/>
        <v>4.9835518185326402E-2</v>
      </c>
      <c r="P143" s="326">
        <f t="shared" si="17"/>
        <v>4.9680876005704477E-2</v>
      </c>
      <c r="Q143" s="326">
        <f t="shared" si="17"/>
        <v>4.9203660219683795E-2</v>
      </c>
      <c r="R143" s="326">
        <f t="shared" si="17"/>
        <v>4.8334062200782089E-2</v>
      </c>
      <c r="S143" s="326">
        <f t="shared" si="17"/>
        <v>4.9089995362710137E-2</v>
      </c>
      <c r="T143" s="326">
        <f t="shared" si="17"/>
        <v>4.9711043598231801E-2</v>
      </c>
      <c r="U143" s="326">
        <f t="shared" si="17"/>
        <v>4.87800917961927E-2</v>
      </c>
      <c r="V143" s="326">
        <f t="shared" si="17"/>
        <v>4.8193098367732314E-2</v>
      </c>
      <c r="W143" s="326">
        <f t="shared" si="17"/>
        <v>4.8046438857843043E-2</v>
      </c>
      <c r="X143" s="326">
        <f t="shared" si="17"/>
        <v>4.8490323417358205E-2</v>
      </c>
      <c r="Y143" s="326">
        <f t="shared" si="17"/>
        <v>5.0440135475126192E-2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0.99999999999999956</v>
      </c>
      <c r="D146" s="232">
        <f t="shared" si="18"/>
        <v>0.99999999999999989</v>
      </c>
      <c r="E146" s="232">
        <f t="shared" si="18"/>
        <v>1.0000000000000002</v>
      </c>
      <c r="F146" s="232">
        <f t="shared" si="18"/>
        <v>0.99999999999999978</v>
      </c>
      <c r="G146" s="232">
        <f t="shared" si="18"/>
        <v>1.0000000000000004</v>
      </c>
      <c r="H146" s="232">
        <f t="shared" si="18"/>
        <v>0.99999999999999989</v>
      </c>
      <c r="I146" s="232">
        <f t="shared" si="18"/>
        <v>1</v>
      </c>
      <c r="J146" s="232">
        <f t="shared" si="18"/>
        <v>1.0000000000000002</v>
      </c>
      <c r="K146" s="232">
        <f t="shared" si="18"/>
        <v>1.0000000000000002</v>
      </c>
      <c r="L146" s="232">
        <f t="shared" si="18"/>
        <v>0.99999999999999978</v>
      </c>
      <c r="M146" s="232">
        <f t="shared" si="18"/>
        <v>1</v>
      </c>
      <c r="N146" s="232">
        <f t="shared" si="18"/>
        <v>0.99999999999999989</v>
      </c>
      <c r="O146" s="232">
        <f t="shared" si="18"/>
        <v>1</v>
      </c>
      <c r="P146" s="232">
        <f t="shared" si="18"/>
        <v>0.99999999999999989</v>
      </c>
      <c r="Q146" s="232">
        <f t="shared" si="18"/>
        <v>1.0000000000000002</v>
      </c>
      <c r="R146" s="232">
        <f t="shared" si="18"/>
        <v>0.99999999999999989</v>
      </c>
      <c r="S146" s="232">
        <f t="shared" si="18"/>
        <v>1.0000000000000004</v>
      </c>
      <c r="T146" s="232">
        <f t="shared" si="18"/>
        <v>1.0000000000000002</v>
      </c>
      <c r="U146" s="232">
        <f t="shared" si="18"/>
        <v>0.99999999999999967</v>
      </c>
      <c r="V146" s="232">
        <f t="shared" si="18"/>
        <v>1</v>
      </c>
      <c r="W146" s="232">
        <f t="shared" si="18"/>
        <v>0.99999999999999967</v>
      </c>
      <c r="X146" s="232">
        <f t="shared" si="18"/>
        <v>0.99999999999999978</v>
      </c>
      <c r="Y146" s="232">
        <f t="shared" si="18"/>
        <v>0.99999999999999967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7.1955502283728903E-3</v>
      </c>
      <c r="C147" s="266">
        <f t="shared" si="19"/>
        <v>7.19555022837282E-3</v>
      </c>
      <c r="D147" s="266">
        <f t="shared" si="19"/>
        <v>7.1955502283727888E-3</v>
      </c>
      <c r="E147" s="266">
        <f t="shared" si="19"/>
        <v>7.1955502283727376E-3</v>
      </c>
      <c r="F147" s="266">
        <f t="shared" si="19"/>
        <v>7.1955502283729796E-3</v>
      </c>
      <c r="G147" s="266">
        <f t="shared" si="19"/>
        <v>7.1955502283725832E-3</v>
      </c>
      <c r="H147" s="266">
        <f t="shared" si="19"/>
        <v>7.1955502283727922E-3</v>
      </c>
      <c r="I147" s="266">
        <f t="shared" si="19"/>
        <v>7.195550228372709E-3</v>
      </c>
      <c r="J147" s="266">
        <f t="shared" si="19"/>
        <v>7.1955502283728807E-3</v>
      </c>
      <c r="K147" s="266">
        <f t="shared" si="19"/>
        <v>7.1955502283727159E-3</v>
      </c>
      <c r="L147" s="266">
        <f t="shared" si="19"/>
        <v>7.1955502283735625E-3</v>
      </c>
      <c r="M147" s="266">
        <f t="shared" si="19"/>
        <v>7.1955502283740248E-3</v>
      </c>
      <c r="N147" s="266">
        <f t="shared" si="19"/>
        <v>7.1955502283730316E-3</v>
      </c>
      <c r="O147" s="266">
        <f t="shared" si="19"/>
        <v>7.1955502283729362E-3</v>
      </c>
      <c r="P147" s="266">
        <f t="shared" si="19"/>
        <v>7.195550228372663E-3</v>
      </c>
      <c r="Q147" s="266">
        <f t="shared" si="19"/>
        <v>7.1955502283724141E-3</v>
      </c>
      <c r="R147" s="266">
        <f t="shared" si="19"/>
        <v>7.1955502283725494E-3</v>
      </c>
      <c r="S147" s="266">
        <f t="shared" si="19"/>
        <v>7.1955502283719023E-3</v>
      </c>
      <c r="T147" s="266">
        <f t="shared" si="19"/>
        <v>7.1955502283738565E-3</v>
      </c>
      <c r="U147" s="266">
        <f t="shared" si="19"/>
        <v>7.1955502283730655E-3</v>
      </c>
      <c r="V147" s="266">
        <f t="shared" si="19"/>
        <v>7.1955502283728885E-3</v>
      </c>
      <c r="W147" s="266">
        <f t="shared" si="19"/>
        <v>7.1955502283726274E-3</v>
      </c>
      <c r="X147" s="266">
        <f t="shared" si="19"/>
        <v>7.1955502283725138E-3</v>
      </c>
      <c r="Y147" s="266">
        <f t="shared" si="19"/>
        <v>7.1955502283730143E-3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8.0564402695844292E-3</v>
      </c>
      <c r="C148" s="267">
        <f t="shared" si="20"/>
        <v>8.0564402695843425E-3</v>
      </c>
      <c r="D148" s="267">
        <f t="shared" si="20"/>
        <v>8.056440269584313E-3</v>
      </c>
      <c r="E148" s="267">
        <f t="shared" si="20"/>
        <v>8.0564402695842575E-3</v>
      </c>
      <c r="F148" s="267">
        <f t="shared" si="20"/>
        <v>8.0564402695845298E-3</v>
      </c>
      <c r="G148" s="267">
        <f t="shared" si="20"/>
        <v>8.056440269584084E-3</v>
      </c>
      <c r="H148" s="267">
        <f t="shared" si="20"/>
        <v>8.0564402695843199E-3</v>
      </c>
      <c r="I148" s="267">
        <f t="shared" si="20"/>
        <v>8.0564402695842245E-3</v>
      </c>
      <c r="J148" s="267">
        <f t="shared" si="20"/>
        <v>8.0564402695844188E-3</v>
      </c>
      <c r="K148" s="267">
        <f t="shared" si="20"/>
        <v>8.056440269584228E-3</v>
      </c>
      <c r="L148" s="267">
        <f t="shared" si="20"/>
        <v>8.0564402695851821E-3</v>
      </c>
      <c r="M148" s="267">
        <f t="shared" si="20"/>
        <v>8.0564402695856938E-3</v>
      </c>
      <c r="N148" s="267">
        <f t="shared" si="20"/>
        <v>8.0564402695845888E-3</v>
      </c>
      <c r="O148" s="267">
        <f t="shared" si="20"/>
        <v>8.0564402695844743E-3</v>
      </c>
      <c r="P148" s="267">
        <f t="shared" si="20"/>
        <v>8.0564402695841725E-3</v>
      </c>
      <c r="Q148" s="267">
        <f t="shared" si="20"/>
        <v>8.0564402695838967E-3</v>
      </c>
      <c r="R148" s="267">
        <f t="shared" si="20"/>
        <v>8.0564402695840441E-3</v>
      </c>
      <c r="S148" s="267">
        <f t="shared" si="20"/>
        <v>8.0564402695833207E-3</v>
      </c>
      <c r="T148" s="267">
        <f t="shared" si="20"/>
        <v>8.0564402695855117E-3</v>
      </c>
      <c r="U148" s="267">
        <f t="shared" si="20"/>
        <v>8.0564402695846235E-3</v>
      </c>
      <c r="V148" s="267">
        <f t="shared" si="20"/>
        <v>8.0564402695844257E-3</v>
      </c>
      <c r="W148" s="267">
        <f t="shared" si="20"/>
        <v>8.0564402695841343E-3</v>
      </c>
      <c r="X148" s="267">
        <f t="shared" si="20"/>
        <v>8.0564402695840025E-3</v>
      </c>
      <c r="Y148" s="267">
        <f t="shared" si="20"/>
        <v>8.056440269584568E-3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9.0747106626178613E-3</v>
      </c>
      <c r="C149" s="267">
        <f t="shared" si="21"/>
        <v>9.2052703971941714E-3</v>
      </c>
      <c r="D149" s="267">
        <f t="shared" si="21"/>
        <v>8.8985964043209256E-3</v>
      </c>
      <c r="E149" s="267">
        <f t="shared" si="21"/>
        <v>8.4543643627964637E-3</v>
      </c>
      <c r="F149" s="267">
        <f t="shared" si="21"/>
        <v>9.114791825835045E-3</v>
      </c>
      <c r="G149" s="267">
        <f t="shared" si="21"/>
        <v>8.24426268363972E-3</v>
      </c>
      <c r="H149" s="267">
        <f t="shared" si="21"/>
        <v>9.0491298949349364E-3</v>
      </c>
      <c r="I149" s="267">
        <f t="shared" si="21"/>
        <v>8.7701535652384196E-3</v>
      </c>
      <c r="J149" s="267">
        <f t="shared" si="21"/>
        <v>1.0333665432412931E-2</v>
      </c>
      <c r="K149" s="267">
        <f t="shared" si="21"/>
        <v>1.1966649851048186E-2</v>
      </c>
      <c r="L149" s="267">
        <f t="shared" si="21"/>
        <v>1.1784609376214937E-2</v>
      </c>
      <c r="M149" s="267">
        <f t="shared" si="21"/>
        <v>1.1484273320360424E-2</v>
      </c>
      <c r="N149" s="267">
        <f t="shared" si="21"/>
        <v>1.7942419108054775E-2</v>
      </c>
      <c r="O149" s="267">
        <f t="shared" si="21"/>
        <v>1.5213894694441369E-2</v>
      </c>
      <c r="P149" s="267">
        <f t="shared" si="21"/>
        <v>1.5884326979983758E-2</v>
      </c>
      <c r="Q149" s="267">
        <f t="shared" si="21"/>
        <v>1.6553250960294537E-2</v>
      </c>
      <c r="R149" s="267">
        <f t="shared" si="21"/>
        <v>1.6160166662344207E-2</v>
      </c>
      <c r="S149" s="267">
        <f t="shared" si="21"/>
        <v>1.6355860225885002E-2</v>
      </c>
      <c r="T149" s="267">
        <f t="shared" si="21"/>
        <v>1.3247589388811041E-2</v>
      </c>
      <c r="U149" s="267">
        <f t="shared" si="21"/>
        <v>1.3833869044852993E-2</v>
      </c>
      <c r="V149" s="267">
        <f t="shared" si="21"/>
        <v>1.5255924926217456E-2</v>
      </c>
      <c r="W149" s="267">
        <f t="shared" si="21"/>
        <v>1.5719409288226769E-2</v>
      </c>
      <c r="X149" s="267">
        <f t="shared" si="21"/>
        <v>1.6257481788279113E-2</v>
      </c>
      <c r="Y149" s="267">
        <f t="shared" si="21"/>
        <v>1.5726160813396547E-2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5.9256386055765746E-3</v>
      </c>
      <c r="C150" s="267">
        <f t="shared" si="22"/>
        <v>5.9256386055765147E-3</v>
      </c>
      <c r="D150" s="267">
        <f t="shared" si="22"/>
        <v>5.9256386055764887E-3</v>
      </c>
      <c r="E150" s="267">
        <f t="shared" si="22"/>
        <v>5.9256386055764488E-3</v>
      </c>
      <c r="F150" s="267">
        <f t="shared" si="22"/>
        <v>5.9256386055766474E-3</v>
      </c>
      <c r="G150" s="267">
        <f t="shared" si="22"/>
        <v>5.9256386055763213E-3</v>
      </c>
      <c r="H150" s="267">
        <f t="shared" si="22"/>
        <v>5.9256386055764956E-3</v>
      </c>
      <c r="I150" s="267">
        <f t="shared" si="22"/>
        <v>5.9256386055764202E-3</v>
      </c>
      <c r="J150" s="267">
        <f t="shared" si="22"/>
        <v>5.9256386055765685E-3</v>
      </c>
      <c r="K150" s="267">
        <f t="shared" si="22"/>
        <v>5.9256386055764271E-3</v>
      </c>
      <c r="L150" s="267">
        <f t="shared" si="22"/>
        <v>5.9256386055771271E-3</v>
      </c>
      <c r="M150" s="267">
        <f t="shared" si="22"/>
        <v>5.9256386055775087E-3</v>
      </c>
      <c r="N150" s="267">
        <f t="shared" si="22"/>
        <v>5.9256386055766899E-3</v>
      </c>
      <c r="O150" s="267">
        <f t="shared" si="22"/>
        <v>5.9256386055766101E-3</v>
      </c>
      <c r="P150" s="267">
        <f t="shared" si="22"/>
        <v>5.9256386055763863E-3</v>
      </c>
      <c r="Q150" s="267">
        <f t="shared" si="22"/>
        <v>5.9256386055761808E-3</v>
      </c>
      <c r="R150" s="267">
        <f t="shared" si="22"/>
        <v>5.9256386055762927E-3</v>
      </c>
      <c r="S150" s="267">
        <f t="shared" si="22"/>
        <v>5.9256386055757575E-3</v>
      </c>
      <c r="T150" s="267">
        <f t="shared" si="22"/>
        <v>5.9256386055773708E-3</v>
      </c>
      <c r="U150" s="267">
        <f t="shared" si="22"/>
        <v>5.9256386055767133E-3</v>
      </c>
      <c r="V150" s="267">
        <f t="shared" si="22"/>
        <v>5.925638605576572E-3</v>
      </c>
      <c r="W150" s="267">
        <f t="shared" si="22"/>
        <v>5.9256386055763577E-3</v>
      </c>
      <c r="X150" s="267">
        <f t="shared" si="22"/>
        <v>5.925638605576258E-3</v>
      </c>
      <c r="Y150" s="267">
        <f t="shared" si="22"/>
        <v>5.9256386055766726E-3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8.1375020910469161E-3</v>
      </c>
      <c r="C151" s="268">
        <f t="shared" si="23"/>
        <v>8.1322969361880149E-3</v>
      </c>
      <c r="D151" s="268">
        <f t="shared" si="23"/>
        <v>8.0842864882235636E-3</v>
      </c>
      <c r="E151" s="268">
        <f t="shared" si="23"/>
        <v>8.2248773278358091E-3</v>
      </c>
      <c r="F151" s="268">
        <f t="shared" si="23"/>
        <v>8.2081632654293114E-3</v>
      </c>
      <c r="G151" s="268">
        <f t="shared" si="23"/>
        <v>8.0733914788256624E-3</v>
      </c>
      <c r="H151" s="268">
        <f t="shared" si="23"/>
        <v>8.0762417151793442E-3</v>
      </c>
      <c r="I151" s="268">
        <f t="shared" si="23"/>
        <v>8.0606133096961137E-3</v>
      </c>
      <c r="J151" s="268">
        <f t="shared" si="23"/>
        <v>8.2725636050246555E-3</v>
      </c>
      <c r="K151" s="268">
        <f t="shared" si="23"/>
        <v>8.7169639211450781E-3</v>
      </c>
      <c r="L151" s="268">
        <f t="shared" si="23"/>
        <v>8.6161225118613904E-3</v>
      </c>
      <c r="M151" s="268">
        <f t="shared" si="23"/>
        <v>8.5224767893225892E-3</v>
      </c>
      <c r="N151" s="268">
        <f t="shared" si="23"/>
        <v>1.1135186547864247E-2</v>
      </c>
      <c r="O151" s="268">
        <f t="shared" si="23"/>
        <v>9.1972772499091752E-3</v>
      </c>
      <c r="P151" s="268">
        <f t="shared" si="23"/>
        <v>9.4757490485988839E-3</v>
      </c>
      <c r="Q151" s="268">
        <f t="shared" si="23"/>
        <v>9.9173056076863626E-3</v>
      </c>
      <c r="R151" s="268">
        <f t="shared" si="23"/>
        <v>9.7055151128305171E-3</v>
      </c>
      <c r="S151" s="268">
        <f t="shared" si="23"/>
        <v>1.0031293079866523E-2</v>
      </c>
      <c r="T151" s="268">
        <f t="shared" si="23"/>
        <v>8.8270168642064859E-3</v>
      </c>
      <c r="U151" s="268">
        <f t="shared" si="23"/>
        <v>9.1535658324281011E-3</v>
      </c>
      <c r="V151" s="268">
        <f t="shared" si="23"/>
        <v>9.7297257253396822E-3</v>
      </c>
      <c r="W151" s="268">
        <f t="shared" si="23"/>
        <v>9.9844044272914406E-3</v>
      </c>
      <c r="X151" s="268">
        <f t="shared" si="23"/>
        <v>1.1671971555819581E-2</v>
      </c>
      <c r="Y151" s="268">
        <f t="shared" si="23"/>
        <v>1.3396466532987325E-2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3.8697927879147671E-2</v>
      </c>
      <c r="C152" s="269">
        <f t="shared" si="24"/>
        <v>3.9254682951611566E-2</v>
      </c>
      <c r="D152" s="269">
        <f t="shared" si="24"/>
        <v>3.7946911442432077E-2</v>
      </c>
      <c r="E152" s="269">
        <f t="shared" si="24"/>
        <v>3.6052541457134823E-2</v>
      </c>
      <c r="F152" s="269">
        <f t="shared" si="24"/>
        <v>3.886884880667435E-2</v>
      </c>
      <c r="G152" s="269">
        <f t="shared" si="24"/>
        <v>3.5156590067655459E-2</v>
      </c>
      <c r="H152" s="269">
        <f t="shared" si="24"/>
        <v>3.8588842009670318E-2</v>
      </c>
      <c r="I152" s="269">
        <f t="shared" si="24"/>
        <v>3.7399183596531368E-2</v>
      </c>
      <c r="J152" s="269">
        <f t="shared" si="24"/>
        <v>4.406657738169658E-2</v>
      </c>
      <c r="K152" s="269">
        <f t="shared" si="24"/>
        <v>5.1030227861533384E-2</v>
      </c>
      <c r="L152" s="269">
        <f t="shared" si="24"/>
        <v>5.0253939842213699E-2</v>
      </c>
      <c r="M152" s="269">
        <f t="shared" si="24"/>
        <v>4.8973195644292027E-2</v>
      </c>
      <c r="N152" s="269">
        <f t="shared" si="24"/>
        <v>7.6513121622837965E-2</v>
      </c>
      <c r="O152" s="269">
        <f t="shared" si="24"/>
        <v>6.4877682775243278E-2</v>
      </c>
      <c r="P152" s="269">
        <f t="shared" si="24"/>
        <v>6.7736654394101189E-2</v>
      </c>
      <c r="Q152" s="269">
        <f t="shared" si="24"/>
        <v>7.0589194040718589E-2</v>
      </c>
      <c r="R152" s="269">
        <f t="shared" si="24"/>
        <v>6.8912936981067097E-2</v>
      </c>
      <c r="S152" s="269">
        <f t="shared" si="24"/>
        <v>6.9747446828252777E-2</v>
      </c>
      <c r="T152" s="269">
        <f t="shared" si="24"/>
        <v>5.6492628558680855E-2</v>
      </c>
      <c r="U152" s="269">
        <f t="shared" si="24"/>
        <v>5.8992742192053527E-2</v>
      </c>
      <c r="V152" s="269">
        <f t="shared" si="24"/>
        <v>6.5056915253113329E-2</v>
      </c>
      <c r="W152" s="269">
        <f t="shared" si="24"/>
        <v>6.7033384264740786E-2</v>
      </c>
      <c r="X152" s="269">
        <f t="shared" si="24"/>
        <v>6.9327924727232135E-2</v>
      </c>
      <c r="Y152" s="269">
        <f t="shared" si="24"/>
        <v>6.7062175269083285E-2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0.16151806692930881</v>
      </c>
      <c r="C153" s="269">
        <f t="shared" si="25"/>
        <v>0.16254752798229941</v>
      </c>
      <c r="D153" s="269">
        <f t="shared" si="25"/>
        <v>0.15790384802718849</v>
      </c>
      <c r="E153" s="269">
        <f t="shared" si="25"/>
        <v>0.16326258985971223</v>
      </c>
      <c r="F153" s="269">
        <f t="shared" si="25"/>
        <v>0.15723415776964325</v>
      </c>
      <c r="G153" s="269">
        <f t="shared" si="25"/>
        <v>0.15517321659570271</v>
      </c>
      <c r="H153" s="269">
        <f t="shared" si="25"/>
        <v>0.15450369306416903</v>
      </c>
      <c r="I153" s="269">
        <f t="shared" si="25"/>
        <v>0.15454895584284059</v>
      </c>
      <c r="J153" s="269">
        <f t="shared" si="25"/>
        <v>0.15033737512733553</v>
      </c>
      <c r="K153" s="269">
        <f t="shared" si="25"/>
        <v>0.14223603076683619</v>
      </c>
      <c r="L153" s="269">
        <f t="shared" si="25"/>
        <v>0.13977642979089161</v>
      </c>
      <c r="M153" s="269">
        <f t="shared" si="25"/>
        <v>0.14003598960039049</v>
      </c>
      <c r="N153" s="269">
        <f t="shared" si="25"/>
        <v>0.12489237088335504</v>
      </c>
      <c r="O153" s="269">
        <f t="shared" si="25"/>
        <v>0.13433086332005495</v>
      </c>
      <c r="P153" s="269">
        <f t="shared" si="25"/>
        <v>0.13394208643758948</v>
      </c>
      <c r="Q153" s="269">
        <f t="shared" si="25"/>
        <v>0.13101635726755262</v>
      </c>
      <c r="R153" s="269">
        <f t="shared" si="25"/>
        <v>0.13081490853585023</v>
      </c>
      <c r="S153" s="269">
        <f t="shared" si="25"/>
        <v>0.13178317625041547</v>
      </c>
      <c r="T153" s="269">
        <f t="shared" si="25"/>
        <v>0.13317101668615497</v>
      </c>
      <c r="U153" s="269">
        <f t="shared" si="25"/>
        <v>0.13179536600435138</v>
      </c>
      <c r="V153" s="269">
        <f t="shared" si="25"/>
        <v>0.1301398589751509</v>
      </c>
      <c r="W153" s="269">
        <f t="shared" si="25"/>
        <v>0.12910709520791389</v>
      </c>
      <c r="X153" s="269">
        <f t="shared" si="25"/>
        <v>0.12930892627499802</v>
      </c>
      <c r="Y153" s="269">
        <f t="shared" si="25"/>
        <v>0.12812182768114869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0.12878227707357146</v>
      </c>
      <c r="C154" s="318">
        <f t="shared" si="26"/>
        <v>0.12824548986917028</v>
      </c>
      <c r="D154" s="318">
        <f t="shared" si="26"/>
        <v>0.12824006680858321</v>
      </c>
      <c r="E154" s="318">
        <f t="shared" si="26"/>
        <v>0.1275577242768165</v>
      </c>
      <c r="F154" s="318">
        <f t="shared" si="26"/>
        <v>0.12648637373841012</v>
      </c>
      <c r="G154" s="318">
        <f t="shared" si="26"/>
        <v>0.12521720002330208</v>
      </c>
      <c r="H154" s="318">
        <f t="shared" si="26"/>
        <v>0.12401367145346449</v>
      </c>
      <c r="I154" s="318">
        <f t="shared" si="26"/>
        <v>0.12336559679400941</v>
      </c>
      <c r="J154" s="318">
        <f t="shared" si="26"/>
        <v>0.12049925844256378</v>
      </c>
      <c r="K154" s="318">
        <f t="shared" si="26"/>
        <v>0.11301131061603509</v>
      </c>
      <c r="L154" s="318">
        <f t="shared" si="26"/>
        <v>0.11058888718172731</v>
      </c>
      <c r="M154" s="318">
        <f t="shared" si="26"/>
        <v>0.11062049606473752</v>
      </c>
      <c r="N154" s="318">
        <f t="shared" si="26"/>
        <v>0.10028262704335163</v>
      </c>
      <c r="O154" s="318">
        <f t="shared" si="26"/>
        <v>0.10821754615740474</v>
      </c>
      <c r="P154" s="318">
        <f t="shared" si="26"/>
        <v>0.1081326527008732</v>
      </c>
      <c r="Q154" s="318">
        <f t="shared" si="26"/>
        <v>0.10553448891592192</v>
      </c>
      <c r="R154" s="318">
        <f t="shared" si="26"/>
        <v>0.10566570718985616</v>
      </c>
      <c r="S154" s="318">
        <f t="shared" si="26"/>
        <v>0.10634710061069788</v>
      </c>
      <c r="T154" s="318">
        <f t="shared" si="26"/>
        <v>0.10635970980540606</v>
      </c>
      <c r="U154" s="318">
        <f t="shared" si="26"/>
        <v>0.1056478191781423</v>
      </c>
      <c r="V154" s="318">
        <f t="shared" si="26"/>
        <v>0.10472417638083055</v>
      </c>
      <c r="W154" s="318">
        <f t="shared" si="26"/>
        <v>0.10387440114936303</v>
      </c>
      <c r="X154" s="318">
        <f t="shared" si="26"/>
        <v>0.10406511481029332</v>
      </c>
      <c r="Y154" s="318">
        <f t="shared" si="26"/>
        <v>0.10156837511858502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3.2735789855737378E-2</v>
      </c>
      <c r="C155" s="318">
        <f t="shared" si="27"/>
        <v>3.4302038113129131E-2</v>
      </c>
      <c r="D155" s="318">
        <f t="shared" si="27"/>
        <v>2.9663781218605249E-2</v>
      </c>
      <c r="E155" s="318">
        <f t="shared" si="27"/>
        <v>3.5704865582895748E-2</v>
      </c>
      <c r="F155" s="318">
        <f t="shared" si="27"/>
        <v>3.0747784031233103E-2</v>
      </c>
      <c r="G155" s="318">
        <f t="shared" si="27"/>
        <v>2.9956016572400625E-2</v>
      </c>
      <c r="H155" s="318">
        <f t="shared" si="27"/>
        <v>3.0490021610704535E-2</v>
      </c>
      <c r="I155" s="318">
        <f t="shared" si="27"/>
        <v>3.1183359048831179E-2</v>
      </c>
      <c r="J155" s="318">
        <f t="shared" si="27"/>
        <v>2.9838116684771734E-2</v>
      </c>
      <c r="K155" s="318">
        <f t="shared" si="27"/>
        <v>2.9224720150801135E-2</v>
      </c>
      <c r="L155" s="318">
        <f t="shared" si="27"/>
        <v>2.9187542609164299E-2</v>
      </c>
      <c r="M155" s="318">
        <f t="shared" si="27"/>
        <v>2.9415493535652978E-2</v>
      </c>
      <c r="N155" s="318">
        <f t="shared" si="27"/>
        <v>2.4609743840003424E-2</v>
      </c>
      <c r="O155" s="318">
        <f t="shared" si="27"/>
        <v>2.6113317162650213E-2</v>
      </c>
      <c r="P155" s="318">
        <f t="shared" si="27"/>
        <v>2.5809433736716281E-2</v>
      </c>
      <c r="Q155" s="318">
        <f t="shared" si="27"/>
        <v>2.5481868351630715E-2</v>
      </c>
      <c r="R155" s="318">
        <f t="shared" si="27"/>
        <v>2.5149201345994087E-2</v>
      </c>
      <c r="S155" s="318">
        <f t="shared" si="27"/>
        <v>2.543607563971759E-2</v>
      </c>
      <c r="T155" s="318">
        <f t="shared" si="27"/>
        <v>2.6811306880748929E-2</v>
      </c>
      <c r="U155" s="318">
        <f t="shared" si="27"/>
        <v>2.6147546826209067E-2</v>
      </c>
      <c r="V155" s="318">
        <f t="shared" si="27"/>
        <v>2.5415682594320359E-2</v>
      </c>
      <c r="W155" s="318">
        <f t="shared" si="27"/>
        <v>2.5232694058550848E-2</v>
      </c>
      <c r="X155" s="318">
        <f t="shared" si="27"/>
        <v>2.5243811464704686E-2</v>
      </c>
      <c r="Y155" s="318">
        <f t="shared" si="27"/>
        <v>2.6553452562563657E-2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0.65228426877148449</v>
      </c>
      <c r="C157" s="269">
        <f t="shared" si="29"/>
        <v>0.65027603456784255</v>
      </c>
      <c r="D157" s="269">
        <f t="shared" si="29"/>
        <v>0.65795365783867332</v>
      </c>
      <c r="E157" s="269">
        <f t="shared" si="29"/>
        <v>0.65713894290534358</v>
      </c>
      <c r="F157" s="269">
        <f t="shared" si="29"/>
        <v>0.65733084534968267</v>
      </c>
      <c r="G157" s="269">
        <f t="shared" si="29"/>
        <v>0.66867045299526184</v>
      </c>
      <c r="H157" s="269">
        <f t="shared" si="29"/>
        <v>0.66214932630174228</v>
      </c>
      <c r="I157" s="269">
        <f t="shared" si="29"/>
        <v>0.66517859644039667</v>
      </c>
      <c r="J157" s="269">
        <f t="shared" si="29"/>
        <v>0.65549693140003951</v>
      </c>
      <c r="K157" s="269">
        <f t="shared" si="29"/>
        <v>0.65125909571453999</v>
      </c>
      <c r="L157" s="269">
        <f t="shared" si="29"/>
        <v>0.65688086928422618</v>
      </c>
      <c r="M157" s="269">
        <f t="shared" si="29"/>
        <v>0.65961950870293562</v>
      </c>
      <c r="N157" s="269">
        <f t="shared" si="29"/>
        <v>0.61483925814969742</v>
      </c>
      <c r="O157" s="269">
        <f t="shared" si="29"/>
        <v>0.6296517285294565</v>
      </c>
      <c r="P157" s="269">
        <f t="shared" si="29"/>
        <v>0.62328591183343707</v>
      </c>
      <c r="Q157" s="269">
        <f t="shared" si="29"/>
        <v>0.62064764334153844</v>
      </c>
      <c r="R157" s="269">
        <f t="shared" si="29"/>
        <v>0.62481453652708008</v>
      </c>
      <c r="S157" s="269">
        <f t="shared" si="29"/>
        <v>0.62125393334446166</v>
      </c>
      <c r="T157" s="269">
        <f t="shared" si="29"/>
        <v>0.6512980618038513</v>
      </c>
      <c r="U157" s="269">
        <f t="shared" si="29"/>
        <v>0.64702365024059161</v>
      </c>
      <c r="V157" s="269">
        <f t="shared" si="29"/>
        <v>0.6347626352162089</v>
      </c>
      <c r="W157" s="269">
        <f t="shared" si="29"/>
        <v>0.63148510866740981</v>
      </c>
      <c r="X157" s="269">
        <f t="shared" si="29"/>
        <v>0.62426022663739256</v>
      </c>
      <c r="Y157" s="269">
        <f t="shared" si="29"/>
        <v>0.6302212359857805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0.61398802372399608</v>
      </c>
      <c r="C158" s="318">
        <f t="shared" si="30"/>
        <v>0.61142881354166356</v>
      </c>
      <c r="D158" s="318">
        <f t="shared" si="30"/>
        <v>0.62040063370949783</v>
      </c>
      <c r="E158" s="318">
        <f t="shared" si="30"/>
        <v>0.62146062528226631</v>
      </c>
      <c r="F158" s="318">
        <f t="shared" si="30"/>
        <v>0.61886545352656464</v>
      </c>
      <c r="G158" s="318">
        <f t="shared" si="30"/>
        <v>0.63387878682466769</v>
      </c>
      <c r="H158" s="318">
        <f t="shared" si="30"/>
        <v>0.62396103481708465</v>
      </c>
      <c r="I158" s="318">
        <f t="shared" si="30"/>
        <v>0.62816761476557315</v>
      </c>
      <c r="J158" s="318">
        <f t="shared" si="30"/>
        <v>0.61188776320158111</v>
      </c>
      <c r="K158" s="318">
        <f t="shared" si="30"/>
        <v>0.60075855942955947</v>
      </c>
      <c r="L158" s="318">
        <f t="shared" si="30"/>
        <v>0.60714856318221933</v>
      </c>
      <c r="M158" s="318">
        <f t="shared" si="30"/>
        <v>0.61115465272900615</v>
      </c>
      <c r="N158" s="318">
        <f t="shared" si="30"/>
        <v>0.53912033944771176</v>
      </c>
      <c r="O158" s="318">
        <f t="shared" si="30"/>
        <v>0.56544747331886314</v>
      </c>
      <c r="P158" s="318">
        <f t="shared" si="30"/>
        <v>0.55625236100677022</v>
      </c>
      <c r="Q158" s="318">
        <f t="shared" si="30"/>
        <v>0.55079116210744272</v>
      </c>
      <c r="R158" s="318">
        <f t="shared" si="30"/>
        <v>0.55661691287625015</v>
      </c>
      <c r="S158" s="318">
        <f t="shared" si="30"/>
        <v>0.5522304620228683</v>
      </c>
      <c r="T158" s="318">
        <f t="shared" si="30"/>
        <v>0.59539182430668136</v>
      </c>
      <c r="U158" s="318">
        <f t="shared" si="30"/>
        <v>0.58864325018233521</v>
      </c>
      <c r="V158" s="318">
        <f t="shared" si="30"/>
        <v>0.57038100795317848</v>
      </c>
      <c r="W158" s="318">
        <f t="shared" si="30"/>
        <v>0.56514752805632351</v>
      </c>
      <c r="X158" s="318">
        <f t="shared" si="30"/>
        <v>0.55565192279540421</v>
      </c>
      <c r="Y158" s="318">
        <f t="shared" si="30"/>
        <v>0.56385516321974183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3.8296245047488443E-2</v>
      </c>
      <c r="C159" s="318">
        <f t="shared" si="31"/>
        <v>3.8847221026178984E-2</v>
      </c>
      <c r="D159" s="318">
        <f t="shared" si="31"/>
        <v>3.755302412917539E-2</v>
      </c>
      <c r="E159" s="318">
        <f t="shared" si="31"/>
        <v>3.5678317623077341E-2</v>
      </c>
      <c r="F159" s="318">
        <f t="shared" si="31"/>
        <v>3.8465391823118047E-2</v>
      </c>
      <c r="G159" s="318">
        <f t="shared" si="31"/>
        <v>3.4791666170594079E-2</v>
      </c>
      <c r="H159" s="318">
        <f t="shared" si="31"/>
        <v>3.818829148465764E-2</v>
      </c>
      <c r="I159" s="318">
        <f t="shared" si="31"/>
        <v>3.701098167482348E-2</v>
      </c>
      <c r="J159" s="318">
        <f t="shared" si="31"/>
        <v>4.3609168198458378E-2</v>
      </c>
      <c r="K159" s="318">
        <f t="shared" si="31"/>
        <v>5.0500536284980448E-2</v>
      </c>
      <c r="L159" s="318">
        <f t="shared" si="31"/>
        <v>4.9732306102006893E-2</v>
      </c>
      <c r="M159" s="318">
        <f t="shared" si="31"/>
        <v>4.8464855973929438E-2</v>
      </c>
      <c r="N159" s="318">
        <f t="shared" si="31"/>
        <v>7.5718918701985674E-2</v>
      </c>
      <c r="O159" s="318">
        <f t="shared" si="31"/>
        <v>6.4204255210593419E-2</v>
      </c>
      <c r="P159" s="318">
        <f t="shared" si="31"/>
        <v>6.7033550826666816E-2</v>
      </c>
      <c r="Q159" s="318">
        <f t="shared" si="31"/>
        <v>6.9856481234095699E-2</v>
      </c>
      <c r="R159" s="318">
        <f t="shared" si="31"/>
        <v>6.8197623650829958E-2</v>
      </c>
      <c r="S159" s="318">
        <f t="shared" si="31"/>
        <v>6.9023471321593352E-2</v>
      </c>
      <c r="T159" s="318">
        <f t="shared" si="31"/>
        <v>5.5906237497169983E-2</v>
      </c>
      <c r="U159" s="318">
        <f t="shared" si="31"/>
        <v>5.8380400058256329E-2</v>
      </c>
      <c r="V159" s="318">
        <f t="shared" si="31"/>
        <v>6.4381627263030344E-2</v>
      </c>
      <c r="W159" s="318">
        <f t="shared" si="31"/>
        <v>6.6337580611086411E-2</v>
      </c>
      <c r="X159" s="318">
        <f t="shared" si="31"/>
        <v>6.8608303841988336E-2</v>
      </c>
      <c r="Y159" s="318">
        <f t="shared" si="31"/>
        <v>6.6366072766038689E-2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0.10910989456286063</v>
      </c>
      <c r="C160" s="269">
        <f t="shared" si="32"/>
        <v>0.10940655806133014</v>
      </c>
      <c r="D160" s="269">
        <f t="shared" si="32"/>
        <v>0.10803507069562811</v>
      </c>
      <c r="E160" s="269">
        <f t="shared" si="32"/>
        <v>0.10568905498364366</v>
      </c>
      <c r="F160" s="269">
        <f t="shared" si="32"/>
        <v>0.10806556387920108</v>
      </c>
      <c r="G160" s="269">
        <f t="shared" si="32"/>
        <v>0.10350445707538217</v>
      </c>
      <c r="H160" s="269">
        <f t="shared" si="32"/>
        <v>0.10645513791077046</v>
      </c>
      <c r="I160" s="269">
        <f t="shared" si="32"/>
        <v>0.10486486814176363</v>
      </c>
      <c r="J160" s="269">
        <f t="shared" si="32"/>
        <v>0.11031525794995721</v>
      </c>
      <c r="K160" s="269">
        <f t="shared" si="32"/>
        <v>0.11361340278136417</v>
      </c>
      <c r="L160" s="269">
        <f t="shared" si="32"/>
        <v>0.11151040009105609</v>
      </c>
      <c r="M160" s="269">
        <f t="shared" si="32"/>
        <v>0.11018692683916174</v>
      </c>
      <c r="N160" s="269">
        <f t="shared" si="32"/>
        <v>0.13350001458465613</v>
      </c>
      <c r="O160" s="269">
        <f t="shared" si="32"/>
        <v>0.12555092432736067</v>
      </c>
      <c r="P160" s="269">
        <f t="shared" si="32"/>
        <v>0.12849764220275631</v>
      </c>
      <c r="Q160" s="269">
        <f t="shared" si="32"/>
        <v>0.13009861967867709</v>
      </c>
      <c r="R160" s="269">
        <f t="shared" si="32"/>
        <v>0.12841430707729481</v>
      </c>
      <c r="S160" s="269">
        <f t="shared" si="32"/>
        <v>0.12965066116758794</v>
      </c>
      <c r="T160" s="269">
        <f t="shared" si="32"/>
        <v>0.11578605759475873</v>
      </c>
      <c r="U160" s="269">
        <f t="shared" si="32"/>
        <v>0.11802317758218776</v>
      </c>
      <c r="V160" s="269">
        <f t="shared" si="32"/>
        <v>0.12387731080043597</v>
      </c>
      <c r="W160" s="269">
        <f t="shared" si="32"/>
        <v>0.12549296904088386</v>
      </c>
      <c r="X160" s="269">
        <f t="shared" si="32"/>
        <v>0.12799583991274557</v>
      </c>
      <c r="Y160" s="269">
        <f t="shared" si="32"/>
        <v>0.12429450461406916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6.8612063061426948E-2</v>
      </c>
      <c r="C161" s="318">
        <f t="shared" si="33"/>
        <v>6.8326075902666789E-2</v>
      </c>
      <c r="D161" s="318">
        <f t="shared" si="33"/>
        <v>6.832318662796652E-2</v>
      </c>
      <c r="E161" s="318">
        <f t="shared" si="33"/>
        <v>6.7959651133153678E-2</v>
      </c>
      <c r="F161" s="318">
        <f t="shared" si="33"/>
        <v>6.7388861639658071E-2</v>
      </c>
      <c r="G161" s="318">
        <f t="shared" si="33"/>
        <v>6.6712676772021723E-2</v>
      </c>
      <c r="H161" s="318">
        <f t="shared" si="33"/>
        <v>6.6071466040185156E-2</v>
      </c>
      <c r="I161" s="318">
        <f t="shared" si="33"/>
        <v>6.5726187633765587E-2</v>
      </c>
      <c r="J161" s="318">
        <f t="shared" si="33"/>
        <v>6.419907231794908E-2</v>
      </c>
      <c r="K161" s="318">
        <f t="shared" si="33"/>
        <v>6.0209675949526781E-2</v>
      </c>
      <c r="L161" s="318">
        <f t="shared" si="33"/>
        <v>5.8919067698041616E-2</v>
      </c>
      <c r="M161" s="318">
        <f t="shared" si="33"/>
        <v>5.8935908141646738E-2</v>
      </c>
      <c r="N161" s="318">
        <f t="shared" si="33"/>
        <v>5.3428143118895308E-2</v>
      </c>
      <c r="O161" s="318">
        <f t="shared" si="33"/>
        <v>5.7655674911408238E-2</v>
      </c>
      <c r="P161" s="318">
        <f t="shared" si="33"/>
        <v>5.7610445743813063E-2</v>
      </c>
      <c r="Q161" s="318">
        <f t="shared" si="33"/>
        <v>5.622620731048307E-2</v>
      </c>
      <c r="R161" s="318">
        <f t="shared" si="33"/>
        <v>5.6296117213387217E-2</v>
      </c>
      <c r="S161" s="318">
        <f t="shared" si="33"/>
        <v>5.66591470449977E-2</v>
      </c>
      <c r="T161" s="318">
        <f t="shared" si="33"/>
        <v>5.666586491706932E-2</v>
      </c>
      <c r="U161" s="318">
        <f t="shared" si="33"/>
        <v>5.628658691608511E-2</v>
      </c>
      <c r="V161" s="318">
        <f t="shared" si="33"/>
        <v>5.5794492512293944E-2</v>
      </c>
      <c r="W161" s="318">
        <f t="shared" si="33"/>
        <v>5.5341752949875915E-2</v>
      </c>
      <c r="X161" s="318">
        <f t="shared" si="33"/>
        <v>5.5443360547037336E-2</v>
      </c>
      <c r="Y161" s="318">
        <f t="shared" si="33"/>
        <v>5.4113158402237641E-2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4.0497831501433698E-2</v>
      </c>
      <c r="C162" s="326">
        <f t="shared" si="34"/>
        <v>4.1080482158663355E-2</v>
      </c>
      <c r="D162" s="326">
        <f t="shared" si="34"/>
        <v>3.9711884067661567E-2</v>
      </c>
      <c r="E162" s="326">
        <f t="shared" si="34"/>
        <v>3.7729403850489979E-2</v>
      </c>
      <c r="F162" s="326">
        <f t="shared" si="34"/>
        <v>4.0676702239543013E-2</v>
      </c>
      <c r="G162" s="326">
        <f t="shared" si="34"/>
        <v>3.6791780303360451E-2</v>
      </c>
      <c r="H162" s="326">
        <f t="shared" si="34"/>
        <v>4.0383671870585315E-2</v>
      </c>
      <c r="I162" s="326">
        <f t="shared" si="34"/>
        <v>3.9138680507998028E-2</v>
      </c>
      <c r="J162" s="326">
        <f t="shared" si="34"/>
        <v>4.6116185632008144E-2</v>
      </c>
      <c r="K162" s="326">
        <f t="shared" si="34"/>
        <v>5.3403726831837382E-2</v>
      </c>
      <c r="L162" s="326">
        <f t="shared" si="34"/>
        <v>5.2591332393014466E-2</v>
      </c>
      <c r="M162" s="326">
        <f t="shared" si="34"/>
        <v>5.1251018697515013E-2</v>
      </c>
      <c r="N162" s="326">
        <f t="shared" si="34"/>
        <v>8.0071871465760822E-2</v>
      </c>
      <c r="O162" s="326">
        <f t="shared" si="34"/>
        <v>6.7895249415952444E-2</v>
      </c>
      <c r="P162" s="326">
        <f t="shared" si="34"/>
        <v>7.0887196458943244E-2</v>
      </c>
      <c r="Q162" s="326">
        <f t="shared" si="34"/>
        <v>7.3872412368194015E-2</v>
      </c>
      <c r="R162" s="326">
        <f t="shared" si="34"/>
        <v>7.2118189863907611E-2</v>
      </c>
      <c r="S162" s="326">
        <f t="shared" si="34"/>
        <v>7.2991514122590251E-2</v>
      </c>
      <c r="T162" s="326">
        <f t="shared" si="34"/>
        <v>5.912019267768942E-2</v>
      </c>
      <c r="U162" s="326">
        <f t="shared" si="34"/>
        <v>6.173659066610266E-2</v>
      </c>
      <c r="V162" s="326">
        <f t="shared" si="34"/>
        <v>6.8082818288142041E-2</v>
      </c>
      <c r="W162" s="326">
        <f t="shared" si="34"/>
        <v>7.0151216091007954E-2</v>
      </c>
      <c r="X162" s="326">
        <f t="shared" si="34"/>
        <v>7.2552479365708217E-2</v>
      </c>
      <c r="Y162" s="326">
        <f t="shared" si="34"/>
        <v>7.0181346211831516E-2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1.0000000000000002</v>
      </c>
      <c r="C165" s="232">
        <f t="shared" si="35"/>
        <v>1.0000000000000002</v>
      </c>
      <c r="D165" s="232">
        <f t="shared" si="35"/>
        <v>1.0000000000000002</v>
      </c>
      <c r="E165" s="232">
        <f t="shared" si="35"/>
        <v>1</v>
      </c>
      <c r="F165" s="232">
        <f t="shared" si="35"/>
        <v>1</v>
      </c>
      <c r="G165" s="232">
        <f t="shared" si="35"/>
        <v>1.0000000000000002</v>
      </c>
      <c r="H165" s="232">
        <f t="shared" si="35"/>
        <v>1</v>
      </c>
      <c r="I165" s="232">
        <f t="shared" si="35"/>
        <v>1</v>
      </c>
      <c r="J165" s="232">
        <f t="shared" si="35"/>
        <v>0.99999999999999989</v>
      </c>
      <c r="K165" s="232">
        <f t="shared" si="35"/>
        <v>1</v>
      </c>
      <c r="L165" s="232">
        <f t="shared" si="35"/>
        <v>1</v>
      </c>
      <c r="M165" s="232">
        <f t="shared" si="35"/>
        <v>1</v>
      </c>
      <c r="N165" s="232">
        <f t="shared" si="35"/>
        <v>1</v>
      </c>
      <c r="O165" s="232">
        <f t="shared" si="35"/>
        <v>1.0000000000000002</v>
      </c>
      <c r="P165" s="232">
        <f t="shared" si="35"/>
        <v>0.99999999999999956</v>
      </c>
      <c r="Q165" s="232">
        <f t="shared" si="35"/>
        <v>1</v>
      </c>
      <c r="R165" s="232">
        <f t="shared" si="35"/>
        <v>1.0000000000000004</v>
      </c>
      <c r="S165" s="232">
        <f t="shared" si="35"/>
        <v>0.99999999999999989</v>
      </c>
      <c r="T165" s="232">
        <f t="shared" si="35"/>
        <v>1</v>
      </c>
      <c r="U165" s="232">
        <f t="shared" si="35"/>
        <v>0.99999999999999989</v>
      </c>
      <c r="V165" s="232">
        <f t="shared" si="35"/>
        <v>0.99999999999999978</v>
      </c>
      <c r="W165" s="232">
        <f t="shared" si="35"/>
        <v>0.99999999999999989</v>
      </c>
      <c r="X165" s="232">
        <f t="shared" si="35"/>
        <v>1.0000000000000002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8.4901072430594617E-3</v>
      </c>
      <c r="C166" s="266">
        <f t="shared" si="36"/>
        <v>8.4901072430581467E-3</v>
      </c>
      <c r="D166" s="266">
        <f t="shared" si="36"/>
        <v>8.4901072430562698E-3</v>
      </c>
      <c r="E166" s="266">
        <f t="shared" si="36"/>
        <v>8.4901072430597496E-3</v>
      </c>
      <c r="F166" s="266">
        <f t="shared" si="36"/>
        <v>8.4901072430591772E-3</v>
      </c>
      <c r="G166" s="266">
        <f t="shared" si="36"/>
        <v>8.49010724305721E-3</v>
      </c>
      <c r="H166" s="266">
        <f t="shared" si="36"/>
        <v>8.4901072430613022E-3</v>
      </c>
      <c r="I166" s="266">
        <f t="shared" si="36"/>
        <v>8.4901072430585874E-3</v>
      </c>
      <c r="J166" s="266">
        <f t="shared" si="36"/>
        <v>8.490107243060133E-3</v>
      </c>
      <c r="K166" s="266">
        <f t="shared" si="36"/>
        <v>8.4901072430319975E-3</v>
      </c>
      <c r="L166" s="266">
        <f t="shared" si="36"/>
        <v>8.4901072430347557E-3</v>
      </c>
      <c r="M166" s="266">
        <f t="shared" si="36"/>
        <v>8.4901072430389139E-3</v>
      </c>
      <c r="N166" s="266">
        <f t="shared" si="36"/>
        <v>8.4901072430372745E-3</v>
      </c>
      <c r="O166" s="266">
        <f t="shared" si="36"/>
        <v>8.4901072430379997E-3</v>
      </c>
      <c r="P166" s="266">
        <f t="shared" si="36"/>
        <v>8.4901072430395713E-3</v>
      </c>
      <c r="Q166" s="266">
        <f t="shared" si="36"/>
        <v>8.4901072430380083E-3</v>
      </c>
      <c r="R166" s="266">
        <f t="shared" si="36"/>
        <v>8.4901072430396025E-3</v>
      </c>
      <c r="S166" s="266">
        <f t="shared" si="36"/>
        <v>8.4901072430385045E-3</v>
      </c>
      <c r="T166" s="266">
        <f t="shared" si="36"/>
        <v>8.4901072430389659E-3</v>
      </c>
      <c r="U166" s="266">
        <f t="shared" si="36"/>
        <v>8.490107243041535E-3</v>
      </c>
      <c r="V166" s="266">
        <f t="shared" si="36"/>
        <v>8.4901072430397066E-3</v>
      </c>
      <c r="W166" s="266">
        <f t="shared" si="36"/>
        <v>8.4901072430400536E-3</v>
      </c>
      <c r="X166" s="266">
        <f t="shared" si="36"/>
        <v>8.4901072430401785E-3</v>
      </c>
      <c r="Y166" s="266">
        <f t="shared" si="36"/>
        <v>8.4901072430346534E-3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9.5190184158693483E-3</v>
      </c>
      <c r="C167" s="267">
        <f t="shared" si="37"/>
        <v>9.5190184158678772E-3</v>
      </c>
      <c r="D167" s="267">
        <f t="shared" si="37"/>
        <v>9.5190184158657713E-3</v>
      </c>
      <c r="E167" s="267">
        <f t="shared" si="37"/>
        <v>9.5190184158696709E-3</v>
      </c>
      <c r="F167" s="267">
        <f t="shared" si="37"/>
        <v>9.5190184158690308E-3</v>
      </c>
      <c r="G167" s="267">
        <f t="shared" si="37"/>
        <v>9.5190184158668225E-3</v>
      </c>
      <c r="H167" s="267">
        <f t="shared" si="37"/>
        <v>9.5190184158714108E-3</v>
      </c>
      <c r="I167" s="267">
        <f t="shared" si="37"/>
        <v>9.5190184158683681E-3</v>
      </c>
      <c r="J167" s="267">
        <f t="shared" si="37"/>
        <v>9.5190184158701029E-3</v>
      </c>
      <c r="K167" s="267">
        <f t="shared" si="37"/>
        <v>9.5190184158385569E-3</v>
      </c>
      <c r="L167" s="267">
        <f t="shared" si="37"/>
        <v>9.5190184158416517E-3</v>
      </c>
      <c r="M167" s="267">
        <f t="shared" si="37"/>
        <v>9.5190184158463111E-3</v>
      </c>
      <c r="N167" s="267">
        <f t="shared" si="37"/>
        <v>9.5190184158444741E-3</v>
      </c>
      <c r="O167" s="267">
        <f t="shared" si="37"/>
        <v>9.5190184158452876E-3</v>
      </c>
      <c r="P167" s="267">
        <f t="shared" si="37"/>
        <v>9.5190184158470467E-3</v>
      </c>
      <c r="Q167" s="267">
        <f t="shared" si="37"/>
        <v>9.5190184158452963E-3</v>
      </c>
      <c r="R167" s="267">
        <f t="shared" si="37"/>
        <v>9.5190184158470831E-3</v>
      </c>
      <c r="S167" s="267">
        <f t="shared" si="37"/>
        <v>9.5190184158458514E-3</v>
      </c>
      <c r="T167" s="267">
        <f t="shared" si="37"/>
        <v>9.5190184158463701E-3</v>
      </c>
      <c r="U167" s="267">
        <f t="shared" si="37"/>
        <v>9.5190184158492498E-3</v>
      </c>
      <c r="V167" s="267">
        <f t="shared" si="37"/>
        <v>9.5190184158471993E-3</v>
      </c>
      <c r="W167" s="267">
        <f t="shared" si="37"/>
        <v>9.5190184158475914E-3</v>
      </c>
      <c r="X167" s="267">
        <f t="shared" si="37"/>
        <v>9.5190184158477301E-3</v>
      </c>
      <c r="Y167" s="267">
        <f t="shared" si="37"/>
        <v>9.5190184158415354E-3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1.5337959875906946E-2</v>
      </c>
      <c r="C168" s="267">
        <f t="shared" si="38"/>
        <v>1.5554776645257092E-2</v>
      </c>
      <c r="D168" s="267">
        <f t="shared" si="38"/>
        <v>1.515887075148885E-2</v>
      </c>
      <c r="E168" s="267">
        <f t="shared" si="38"/>
        <v>1.4629655210951886E-2</v>
      </c>
      <c r="F168" s="267">
        <f t="shared" si="38"/>
        <v>1.5598331801776276E-2</v>
      </c>
      <c r="G168" s="267">
        <f t="shared" si="38"/>
        <v>1.4554495940387015E-2</v>
      </c>
      <c r="H168" s="267">
        <f t="shared" si="38"/>
        <v>1.5746595114652307E-2</v>
      </c>
      <c r="I168" s="267">
        <f t="shared" si="38"/>
        <v>1.5437314076170019E-2</v>
      </c>
      <c r="J168" s="267">
        <f t="shared" si="38"/>
        <v>1.7743412003186753E-2</v>
      </c>
      <c r="K168" s="267">
        <f t="shared" si="38"/>
        <v>2.0566592986343141E-2</v>
      </c>
      <c r="L168" s="267">
        <f t="shared" si="38"/>
        <v>2.0653864795657027E-2</v>
      </c>
      <c r="M168" s="267">
        <f t="shared" si="38"/>
        <v>2.0290216507162451E-2</v>
      </c>
      <c r="N168" s="267">
        <f t="shared" si="38"/>
        <v>2.8423885129572033E-2</v>
      </c>
      <c r="O168" s="267">
        <f t="shared" si="38"/>
        <v>2.471573462562849E-2</v>
      </c>
      <c r="P168" s="267">
        <f t="shared" si="38"/>
        <v>2.5383979639429028E-2</v>
      </c>
      <c r="Q168" s="267">
        <f t="shared" si="38"/>
        <v>2.6387137694601801E-2</v>
      </c>
      <c r="R168" s="267">
        <f t="shared" si="38"/>
        <v>2.5998042887230108E-2</v>
      </c>
      <c r="S168" s="267">
        <f t="shared" si="38"/>
        <v>2.6078884242338972E-2</v>
      </c>
      <c r="T168" s="267">
        <f t="shared" si="38"/>
        <v>2.2896816513614724E-2</v>
      </c>
      <c r="U168" s="267">
        <f t="shared" si="38"/>
        <v>2.3633868841641866E-2</v>
      </c>
      <c r="V168" s="267">
        <f t="shared" si="38"/>
        <v>2.5241366371820322E-2</v>
      </c>
      <c r="W168" s="267">
        <f t="shared" si="38"/>
        <v>2.5822424736321199E-2</v>
      </c>
      <c r="X168" s="267">
        <f t="shared" si="38"/>
        <v>2.6275884188530971E-2</v>
      </c>
      <c r="Y168" s="267">
        <f t="shared" si="38"/>
        <v>2.6083823783540117E-2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7.6201889364910513E-3</v>
      </c>
      <c r="C169" s="267">
        <f t="shared" si="39"/>
        <v>7.6201889364898717E-3</v>
      </c>
      <c r="D169" s="267">
        <f t="shared" si="39"/>
        <v>7.6201889364881864E-3</v>
      </c>
      <c r="E169" s="267">
        <f t="shared" si="39"/>
        <v>7.6201889364913055E-3</v>
      </c>
      <c r="F169" s="267">
        <f t="shared" si="39"/>
        <v>7.6201889364907955E-3</v>
      </c>
      <c r="G169" s="267">
        <f t="shared" si="39"/>
        <v>7.6201889364890278E-3</v>
      </c>
      <c r="H169" s="267">
        <f t="shared" si="39"/>
        <v>7.6201889364927037E-3</v>
      </c>
      <c r="I169" s="267">
        <f t="shared" si="39"/>
        <v>7.6201889364902664E-3</v>
      </c>
      <c r="J169" s="267">
        <f t="shared" si="39"/>
        <v>7.620188936491655E-3</v>
      </c>
      <c r="K169" s="267">
        <f t="shared" si="39"/>
        <v>7.6201889364664026E-3</v>
      </c>
      <c r="L169" s="267">
        <f t="shared" si="39"/>
        <v>7.6201889364688772E-3</v>
      </c>
      <c r="M169" s="267">
        <f t="shared" si="39"/>
        <v>7.6201889364726086E-3</v>
      </c>
      <c r="N169" s="267">
        <f t="shared" si="39"/>
        <v>7.6201889364711384E-3</v>
      </c>
      <c r="O169" s="267">
        <f t="shared" si="39"/>
        <v>7.6201889364717881E-3</v>
      </c>
      <c r="P169" s="267">
        <f t="shared" si="39"/>
        <v>7.6201889364731993E-3</v>
      </c>
      <c r="Q169" s="267">
        <f t="shared" si="39"/>
        <v>7.6201889364717968E-3</v>
      </c>
      <c r="R169" s="267">
        <f t="shared" si="39"/>
        <v>7.6201889364732279E-3</v>
      </c>
      <c r="S169" s="267">
        <f t="shared" si="39"/>
        <v>7.6201889364722426E-3</v>
      </c>
      <c r="T169" s="267">
        <f t="shared" si="39"/>
        <v>7.6201889364726546E-3</v>
      </c>
      <c r="U169" s="267">
        <f t="shared" si="39"/>
        <v>7.6201889364749635E-3</v>
      </c>
      <c r="V169" s="267">
        <f t="shared" si="39"/>
        <v>7.6201889364733181E-3</v>
      </c>
      <c r="W169" s="267">
        <f t="shared" si="39"/>
        <v>7.620188936473633E-3</v>
      </c>
      <c r="X169" s="267">
        <f t="shared" si="39"/>
        <v>7.6201889364737423E-3</v>
      </c>
      <c r="Y169" s="267">
        <f t="shared" si="39"/>
        <v>7.6201889364687862E-3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8.0756455575369066E-3</v>
      </c>
      <c r="C170" s="268">
        <f t="shared" si="40"/>
        <v>8.068481040411064E-3</v>
      </c>
      <c r="D170" s="268">
        <f t="shared" si="40"/>
        <v>8.086086103853354E-3</v>
      </c>
      <c r="E170" s="268">
        <f t="shared" si="40"/>
        <v>8.3566821709624133E-3</v>
      </c>
      <c r="F170" s="268">
        <f t="shared" si="40"/>
        <v>8.247621310491865E-3</v>
      </c>
      <c r="G170" s="268">
        <f t="shared" si="40"/>
        <v>8.3685976084602633E-3</v>
      </c>
      <c r="H170" s="268">
        <f t="shared" si="40"/>
        <v>8.2516438075069826E-3</v>
      </c>
      <c r="I170" s="268">
        <f t="shared" si="40"/>
        <v>8.330747189649523E-3</v>
      </c>
      <c r="J170" s="268">
        <f t="shared" si="40"/>
        <v>8.3401561388401994E-3</v>
      </c>
      <c r="K170" s="268">
        <f t="shared" si="40"/>
        <v>8.7964278349572135E-3</v>
      </c>
      <c r="L170" s="268">
        <f t="shared" si="40"/>
        <v>8.8664410202294788E-3</v>
      </c>
      <c r="M170" s="268">
        <f t="shared" si="40"/>
        <v>8.8409780875269919E-3</v>
      </c>
      <c r="N170" s="268">
        <f t="shared" si="40"/>
        <v>1.0357412317669991E-2</v>
      </c>
      <c r="O170" s="268">
        <f t="shared" si="40"/>
        <v>8.7729109657674765E-3</v>
      </c>
      <c r="P170" s="268">
        <f t="shared" si="40"/>
        <v>8.8911056043855345E-3</v>
      </c>
      <c r="Q170" s="268">
        <f t="shared" si="40"/>
        <v>9.2822659254607302E-3</v>
      </c>
      <c r="R170" s="268">
        <f t="shared" si="40"/>
        <v>9.1677916836029275E-3</v>
      </c>
      <c r="S170" s="268">
        <f t="shared" si="40"/>
        <v>9.3912599311850118E-3</v>
      </c>
      <c r="T170" s="268">
        <f t="shared" si="40"/>
        <v>8.9578446682701991E-3</v>
      </c>
      <c r="U170" s="268">
        <f t="shared" si="40"/>
        <v>9.1819050191390868E-3</v>
      </c>
      <c r="V170" s="268">
        <f t="shared" si="40"/>
        <v>9.4520550293218653E-3</v>
      </c>
      <c r="W170" s="268">
        <f t="shared" si="40"/>
        <v>9.6301774206707016E-3</v>
      </c>
      <c r="X170" s="268">
        <f t="shared" si="40"/>
        <v>1.1076424949119571E-2</v>
      </c>
      <c r="Y170" s="268">
        <f t="shared" si="40"/>
        <v>1.3046383317402845E-2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0.75623658914969394</v>
      </c>
      <c r="C171" s="269">
        <f t="shared" si="41"/>
        <v>0.75432795351553661</v>
      </c>
      <c r="D171" s="269">
        <f t="shared" si="41"/>
        <v>0.75780893506102365</v>
      </c>
      <c r="E171" s="269">
        <f t="shared" si="41"/>
        <v>0.76223403790595523</v>
      </c>
      <c r="F171" s="269">
        <f t="shared" si="41"/>
        <v>0.75377789410805784</v>
      </c>
      <c r="G171" s="269">
        <f t="shared" si="41"/>
        <v>0.76288696014640345</v>
      </c>
      <c r="H171" s="269">
        <f t="shared" si="41"/>
        <v>0.75246450057721892</v>
      </c>
      <c r="I171" s="269">
        <f t="shared" si="41"/>
        <v>0.7551235305584969</v>
      </c>
      <c r="J171" s="269">
        <f t="shared" si="41"/>
        <v>0.73474397082195297</v>
      </c>
      <c r="K171" s="269">
        <f t="shared" si="41"/>
        <v>0.70938438919493552</v>
      </c>
      <c r="L171" s="269">
        <f t="shared" si="41"/>
        <v>0.70854886501531344</v>
      </c>
      <c r="M171" s="269">
        <f t="shared" si="41"/>
        <v>0.71178464390838481</v>
      </c>
      <c r="N171" s="269">
        <f t="shared" si="41"/>
        <v>0.63853661210461932</v>
      </c>
      <c r="O171" s="269">
        <f t="shared" si="41"/>
        <v>0.67275471898013761</v>
      </c>
      <c r="P171" s="269">
        <f t="shared" si="41"/>
        <v>0.66674271466213741</v>
      </c>
      <c r="Q171" s="269">
        <f t="shared" si="41"/>
        <v>0.65752036128114577</v>
      </c>
      <c r="R171" s="269">
        <f t="shared" si="41"/>
        <v>0.66106306370241075</v>
      </c>
      <c r="S171" s="269">
        <f t="shared" si="41"/>
        <v>0.66014273019018621</v>
      </c>
      <c r="T171" s="269">
        <f t="shared" si="41"/>
        <v>0.68865143923402816</v>
      </c>
      <c r="U171" s="269">
        <f t="shared" si="41"/>
        <v>0.68193393082167086</v>
      </c>
      <c r="V171" s="269">
        <f t="shared" si="41"/>
        <v>0.66748482665941755</v>
      </c>
      <c r="W171" s="269">
        <f t="shared" si="41"/>
        <v>0.66218768111502679</v>
      </c>
      <c r="X171" s="269">
        <f t="shared" si="41"/>
        <v>0.65684741690964599</v>
      </c>
      <c r="Y171" s="269">
        <f t="shared" si="41"/>
        <v>0.65672604633628828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0.67914990663549257</v>
      </c>
      <c r="C172" s="318">
        <f t="shared" si="42"/>
        <v>0.67615157683093241</v>
      </c>
      <c r="D172" s="318">
        <f t="shared" si="42"/>
        <v>0.6816223322567353</v>
      </c>
      <c r="E172" s="318">
        <f t="shared" si="42"/>
        <v>0.68870720671960117</v>
      </c>
      <c r="F172" s="318">
        <f t="shared" si="42"/>
        <v>0.67538261461306581</v>
      </c>
      <c r="G172" s="318">
        <f t="shared" si="42"/>
        <v>0.68973787012477483</v>
      </c>
      <c r="H172" s="318">
        <f t="shared" si="42"/>
        <v>0.67332406807487477</v>
      </c>
      <c r="I172" s="318">
        <f t="shared" si="42"/>
        <v>0.67753750616609942</v>
      </c>
      <c r="J172" s="318">
        <f t="shared" si="42"/>
        <v>0.64556778449244934</v>
      </c>
      <c r="K172" s="318">
        <f t="shared" si="42"/>
        <v>0.60601924567102938</v>
      </c>
      <c r="L172" s="318">
        <f t="shared" si="42"/>
        <v>0.60474510421039684</v>
      </c>
      <c r="M172" s="318">
        <f t="shared" si="42"/>
        <v>0.60980853426364945</v>
      </c>
      <c r="N172" s="318">
        <f t="shared" si="42"/>
        <v>0.49568169355412423</v>
      </c>
      <c r="O172" s="318">
        <f t="shared" si="42"/>
        <v>0.54853650458880432</v>
      </c>
      <c r="P172" s="318">
        <f t="shared" si="42"/>
        <v>0.53916598377726066</v>
      </c>
      <c r="Q172" s="318">
        <f t="shared" si="42"/>
        <v>0.52490188252782277</v>
      </c>
      <c r="R172" s="318">
        <f t="shared" si="42"/>
        <v>0.53040012715460005</v>
      </c>
      <c r="S172" s="318">
        <f t="shared" si="42"/>
        <v>0.52907349502601997</v>
      </c>
      <c r="T172" s="318">
        <f t="shared" si="42"/>
        <v>0.57357488150072178</v>
      </c>
      <c r="U172" s="318">
        <f t="shared" si="42"/>
        <v>0.56315303957421647</v>
      </c>
      <c r="V172" s="318">
        <f t="shared" si="42"/>
        <v>0.54062485235569058</v>
      </c>
      <c r="W172" s="318">
        <f t="shared" si="42"/>
        <v>0.53240737959510587</v>
      </c>
      <c r="X172" s="318">
        <f t="shared" si="42"/>
        <v>0.52478808446850933</v>
      </c>
      <c r="Y172" s="318">
        <f t="shared" si="42"/>
        <v>0.52563198565116498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7.7086682514201366E-2</v>
      </c>
      <c r="C173" s="318">
        <f t="shared" si="43"/>
        <v>7.8176376684604282E-2</v>
      </c>
      <c r="D173" s="318">
        <f t="shared" si="43"/>
        <v>7.618660280428835E-2</v>
      </c>
      <c r="E173" s="318">
        <f t="shared" si="43"/>
        <v>7.3526831186353891E-2</v>
      </c>
      <c r="F173" s="318">
        <f t="shared" si="43"/>
        <v>7.8395279494992018E-2</v>
      </c>
      <c r="G173" s="318">
        <f t="shared" si="43"/>
        <v>7.3149090021628685E-2</v>
      </c>
      <c r="H173" s="318">
        <f t="shared" si="43"/>
        <v>7.9140432502344177E-2</v>
      </c>
      <c r="I173" s="318">
        <f t="shared" si="43"/>
        <v>7.7586024392397521E-2</v>
      </c>
      <c r="J173" s="318">
        <f t="shared" si="43"/>
        <v>8.9176186329503554E-2</v>
      </c>
      <c r="K173" s="318">
        <f t="shared" si="43"/>
        <v>0.10336514352390611</v>
      </c>
      <c r="L173" s="318">
        <f t="shared" si="43"/>
        <v>0.10380376080491663</v>
      </c>
      <c r="M173" s="318">
        <f t="shared" si="43"/>
        <v>0.10197610964473541</v>
      </c>
      <c r="N173" s="318">
        <f t="shared" si="43"/>
        <v>0.14285491855049509</v>
      </c>
      <c r="O173" s="318">
        <f t="shared" si="43"/>
        <v>0.12421821439133329</v>
      </c>
      <c r="P173" s="318">
        <f t="shared" si="43"/>
        <v>0.1275767308848767</v>
      </c>
      <c r="Q173" s="318">
        <f t="shared" si="43"/>
        <v>0.13261847875332294</v>
      </c>
      <c r="R173" s="318">
        <f t="shared" si="43"/>
        <v>0.13066293654781078</v>
      </c>
      <c r="S173" s="318">
        <f t="shared" si="43"/>
        <v>0.13106923516416616</v>
      </c>
      <c r="T173" s="318">
        <f t="shared" si="43"/>
        <v>0.1150765577333063</v>
      </c>
      <c r="U173" s="318">
        <f t="shared" si="43"/>
        <v>0.11878089124745439</v>
      </c>
      <c r="V173" s="318">
        <f t="shared" si="43"/>
        <v>0.12685997430372703</v>
      </c>
      <c r="W173" s="318">
        <f t="shared" si="43"/>
        <v>0.12978030151992087</v>
      </c>
      <c r="X173" s="318">
        <f t="shared" si="43"/>
        <v>0.13205933244113666</v>
      </c>
      <c r="Y173" s="318">
        <f t="shared" si="43"/>
        <v>0.1310940606851233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6.3155591304787165E-2</v>
      </c>
      <c r="C174" s="269">
        <f t="shared" si="44"/>
        <v>6.4048356143389426E-2</v>
      </c>
      <c r="D174" s="269">
        <f t="shared" si="44"/>
        <v>6.2418173835945834E-2</v>
      </c>
      <c r="E174" s="269">
        <f t="shared" si="44"/>
        <v>6.0239075659871189E-2</v>
      </c>
      <c r="F174" s="269">
        <f t="shared" si="44"/>
        <v>6.4227698877794573E-2</v>
      </c>
      <c r="G174" s="269">
        <f t="shared" si="44"/>
        <v>5.9929599809564839E-2</v>
      </c>
      <c r="H174" s="269">
        <f t="shared" si="44"/>
        <v>6.4838187969515404E-2</v>
      </c>
      <c r="I174" s="269">
        <f t="shared" si="44"/>
        <v>6.3564692209796436E-2</v>
      </c>
      <c r="J174" s="269">
        <f t="shared" si="44"/>
        <v>7.3060282194763251E-2</v>
      </c>
      <c r="K174" s="269">
        <f t="shared" si="44"/>
        <v>8.4685013631944014E-2</v>
      </c>
      <c r="L174" s="269">
        <f t="shared" si="44"/>
        <v>8.5044364077899628E-2</v>
      </c>
      <c r="M174" s="269">
        <f t="shared" si="44"/>
        <v>8.354700570216643E-2</v>
      </c>
      <c r="N174" s="269">
        <f t="shared" si="44"/>
        <v>0.11703820371555908</v>
      </c>
      <c r="O174" s="269">
        <f t="shared" si="44"/>
        <v>0.10176952133417093</v>
      </c>
      <c r="P174" s="269">
        <f t="shared" si="44"/>
        <v>0.10452108733933066</v>
      </c>
      <c r="Q174" s="269">
        <f t="shared" si="44"/>
        <v>0.10865169145220979</v>
      </c>
      <c r="R174" s="269">
        <f t="shared" si="44"/>
        <v>0.10704955447754065</v>
      </c>
      <c r="S174" s="269">
        <f t="shared" si="44"/>
        <v>0.10738242688202519</v>
      </c>
      <c r="T174" s="269">
        <f t="shared" si="44"/>
        <v>9.4279943200662908E-2</v>
      </c>
      <c r="U174" s="269">
        <f t="shared" si="44"/>
        <v>9.7314830237513444E-2</v>
      </c>
      <c r="V174" s="269">
        <f t="shared" si="44"/>
        <v>0.10393386287684626</v>
      </c>
      <c r="W174" s="269">
        <f t="shared" si="44"/>
        <v>0.10632642909096769</v>
      </c>
      <c r="X174" s="269">
        <f t="shared" si="44"/>
        <v>0.1081935939596175</v>
      </c>
      <c r="Y174" s="269">
        <f t="shared" si="44"/>
        <v>0.1074027659393612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7.5210679583152876E-2</v>
      </c>
      <c r="C175" s="269">
        <f t="shared" si="45"/>
        <v>7.5220277193580876E-2</v>
      </c>
      <c r="D175" s="269">
        <f t="shared" si="45"/>
        <v>7.5202402998665083E-2</v>
      </c>
      <c r="E175" s="269">
        <f t="shared" si="45"/>
        <v>7.5159443868030432E-2</v>
      </c>
      <c r="F175" s="269">
        <f t="shared" si="45"/>
        <v>7.520826953858209E-2</v>
      </c>
      <c r="G175" s="269">
        <f t="shared" si="45"/>
        <v>7.515538899277506E-2</v>
      </c>
      <c r="H175" s="269">
        <f t="shared" si="45"/>
        <v>7.521414405519028E-2</v>
      </c>
      <c r="I175" s="269">
        <f t="shared" si="45"/>
        <v>7.5195137552497585E-2</v>
      </c>
      <c r="J175" s="269">
        <f t="shared" si="45"/>
        <v>7.5290612441276911E-2</v>
      </c>
      <c r="K175" s="269">
        <f t="shared" si="45"/>
        <v>7.5373172669517638E-2</v>
      </c>
      <c r="L175" s="269">
        <f t="shared" si="45"/>
        <v>7.537141024142914E-2</v>
      </c>
      <c r="M175" s="269">
        <f t="shared" si="45"/>
        <v>7.5358205342083512E-2</v>
      </c>
      <c r="N175" s="269">
        <f t="shared" si="45"/>
        <v>7.5580482667958429E-2</v>
      </c>
      <c r="O175" s="269">
        <f t="shared" si="45"/>
        <v>7.554807276998797E-2</v>
      </c>
      <c r="P175" s="269">
        <f t="shared" si="45"/>
        <v>7.5566827918108204E-2</v>
      </c>
      <c r="Q175" s="269">
        <f t="shared" si="45"/>
        <v>7.5578488986177916E-2</v>
      </c>
      <c r="R175" s="269">
        <f t="shared" si="45"/>
        <v>7.5571091735434845E-2</v>
      </c>
      <c r="S175" s="269">
        <f t="shared" si="45"/>
        <v>7.5557218633408404E-2</v>
      </c>
      <c r="T175" s="269">
        <f t="shared" si="45"/>
        <v>7.5457923239782176E-2</v>
      </c>
      <c r="U175" s="269">
        <f t="shared" si="45"/>
        <v>7.5471378888118335E-2</v>
      </c>
      <c r="V175" s="269">
        <f t="shared" si="45"/>
        <v>7.5517589130970647E-2</v>
      </c>
      <c r="W175" s="269">
        <f t="shared" si="45"/>
        <v>7.5528082468173136E-2</v>
      </c>
      <c r="X175" s="269">
        <f t="shared" si="45"/>
        <v>7.5435389249142726E-2</v>
      </c>
      <c r="Y175" s="269">
        <f t="shared" si="45"/>
        <v>7.5275351805247803E-2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5.6794220522951716E-2</v>
      </c>
      <c r="C176" s="318">
        <f t="shared" si="46"/>
        <v>5.6543483826300554E-2</v>
      </c>
      <c r="D176" s="318">
        <f t="shared" si="46"/>
        <v>5.7000978242547212E-2</v>
      </c>
      <c r="E176" s="318">
        <f t="shared" si="46"/>
        <v>5.7593454099040854E-2</v>
      </c>
      <c r="F176" s="318">
        <f t="shared" si="46"/>
        <v>5.647917901031127E-2</v>
      </c>
      <c r="G176" s="318">
        <f t="shared" si="46"/>
        <v>5.767964379611136E-2</v>
      </c>
      <c r="H176" s="318">
        <f t="shared" si="46"/>
        <v>5.6307032117696693E-2</v>
      </c>
      <c r="I176" s="318">
        <f t="shared" si="46"/>
        <v>5.6659382798709537E-2</v>
      </c>
      <c r="J176" s="318">
        <f t="shared" si="46"/>
        <v>5.3985900250820187E-2</v>
      </c>
      <c r="K176" s="318">
        <f t="shared" si="46"/>
        <v>5.0678635664255567E-2</v>
      </c>
      <c r="L176" s="318">
        <f t="shared" si="46"/>
        <v>5.0572085003811391E-2</v>
      </c>
      <c r="M176" s="318">
        <f t="shared" si="46"/>
        <v>5.099551665010521E-2</v>
      </c>
      <c r="N176" s="318">
        <f t="shared" si="46"/>
        <v>4.1451607572718881E-2</v>
      </c>
      <c r="O176" s="318">
        <f t="shared" si="46"/>
        <v>4.5871615238587092E-2</v>
      </c>
      <c r="P176" s="318">
        <f t="shared" si="46"/>
        <v>4.5088001164306828E-2</v>
      </c>
      <c r="Q176" s="318">
        <f t="shared" si="46"/>
        <v>4.38951591952405E-2</v>
      </c>
      <c r="R176" s="318">
        <f t="shared" si="46"/>
        <v>4.435495240844918E-2</v>
      </c>
      <c r="S176" s="318">
        <f t="shared" si="46"/>
        <v>4.4244012191970807E-2</v>
      </c>
      <c r="T176" s="318">
        <f t="shared" si="46"/>
        <v>4.7965460921224362E-2</v>
      </c>
      <c r="U176" s="318">
        <f t="shared" si="46"/>
        <v>4.7093929639476027E-2</v>
      </c>
      <c r="V176" s="318">
        <f t="shared" si="46"/>
        <v>4.5209999714181943E-2</v>
      </c>
      <c r="W176" s="318">
        <f t="shared" si="46"/>
        <v>4.4522809808763164E-2</v>
      </c>
      <c r="X176" s="318">
        <f t="shared" si="46"/>
        <v>4.3885642780657215E-2</v>
      </c>
      <c r="Y176" s="318">
        <f t="shared" si="46"/>
        <v>4.3956214401736811E-2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1.8416459060201163E-2</v>
      </c>
      <c r="C177" s="318">
        <f t="shared" si="47"/>
        <v>1.8676793367280318E-2</v>
      </c>
      <c r="D177" s="318">
        <f t="shared" si="47"/>
        <v>1.8201424756117864E-2</v>
      </c>
      <c r="E177" s="318">
        <f t="shared" si="47"/>
        <v>1.7565989768989574E-2</v>
      </c>
      <c r="F177" s="318">
        <f t="shared" si="47"/>
        <v>1.8729090528270816E-2</v>
      </c>
      <c r="G177" s="318">
        <f t="shared" si="47"/>
        <v>1.7475745196663707E-2</v>
      </c>
      <c r="H177" s="318">
        <f t="shared" si="47"/>
        <v>1.890711193749359E-2</v>
      </c>
      <c r="I177" s="318">
        <f t="shared" si="47"/>
        <v>1.853575475378804E-2</v>
      </c>
      <c r="J177" s="318">
        <f t="shared" si="47"/>
        <v>2.1304712190456723E-2</v>
      </c>
      <c r="K177" s="318">
        <f t="shared" si="47"/>
        <v>2.4694537005262068E-2</v>
      </c>
      <c r="L177" s="318">
        <f t="shared" si="47"/>
        <v>2.4799325237617756E-2</v>
      </c>
      <c r="M177" s="318">
        <f t="shared" si="47"/>
        <v>2.4362688691978301E-2</v>
      </c>
      <c r="N177" s="318">
        <f t="shared" si="47"/>
        <v>3.4128875095239541E-2</v>
      </c>
      <c r="O177" s="318">
        <f t="shared" si="47"/>
        <v>2.9676457531400881E-2</v>
      </c>
      <c r="P177" s="318">
        <f t="shared" si="47"/>
        <v>3.0478826753801366E-2</v>
      </c>
      <c r="Q177" s="318">
        <f t="shared" si="47"/>
        <v>3.1683329790937409E-2</v>
      </c>
      <c r="R177" s="318">
        <f t="shared" si="47"/>
        <v>3.1216139326985668E-2</v>
      </c>
      <c r="S177" s="318">
        <f t="shared" si="47"/>
        <v>3.1313206441437598E-2</v>
      </c>
      <c r="T177" s="318">
        <f t="shared" si="47"/>
        <v>2.7492462318557821E-2</v>
      </c>
      <c r="U177" s="318">
        <f t="shared" si="47"/>
        <v>2.8377449248642307E-2</v>
      </c>
      <c r="V177" s="318">
        <f t="shared" si="47"/>
        <v>3.0307589416788714E-2</v>
      </c>
      <c r="W177" s="318">
        <f t="shared" si="47"/>
        <v>3.1005272659409978E-2</v>
      </c>
      <c r="X177" s="318">
        <f t="shared" si="47"/>
        <v>3.1549746468485518E-2</v>
      </c>
      <c r="Y177" s="318">
        <f t="shared" si="47"/>
        <v>3.1319137403510992E-2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5.6354219933502488E-2</v>
      </c>
      <c r="C178" s="319">
        <f t="shared" si="48"/>
        <v>5.7150840866409126E-2</v>
      </c>
      <c r="D178" s="319">
        <f t="shared" si="48"/>
        <v>5.5696216653613295E-2</v>
      </c>
      <c r="E178" s="319">
        <f t="shared" si="48"/>
        <v>5.3751790588808232E-2</v>
      </c>
      <c r="F178" s="319">
        <f t="shared" si="48"/>
        <v>5.7310869767878338E-2</v>
      </c>
      <c r="G178" s="319">
        <f t="shared" si="48"/>
        <v>5.3475642906996419E-2</v>
      </c>
      <c r="H178" s="319">
        <f t="shared" si="48"/>
        <v>5.7855613880490757E-2</v>
      </c>
      <c r="I178" s="319">
        <f t="shared" si="48"/>
        <v>5.6719263817972293E-2</v>
      </c>
      <c r="J178" s="319">
        <f t="shared" si="48"/>
        <v>6.5192251804558121E-2</v>
      </c>
      <c r="K178" s="319">
        <f t="shared" si="48"/>
        <v>7.5565089086965548E-2</v>
      </c>
      <c r="L178" s="319">
        <f t="shared" si="48"/>
        <v>7.588574025412595E-2</v>
      </c>
      <c r="M178" s="319">
        <f t="shared" si="48"/>
        <v>7.4549635857317872E-2</v>
      </c>
      <c r="N178" s="319">
        <f t="shared" si="48"/>
        <v>0.1044340894692683</v>
      </c>
      <c r="O178" s="319">
        <f t="shared" si="48"/>
        <v>9.0809726728952669E-2</v>
      </c>
      <c r="P178" s="319">
        <f t="shared" si="48"/>
        <v>9.3264970241249023E-2</v>
      </c>
      <c r="Q178" s="319">
        <f t="shared" si="48"/>
        <v>9.6950740065048904E-2</v>
      </c>
      <c r="R178" s="319">
        <f t="shared" si="48"/>
        <v>9.5521140918421024E-2</v>
      </c>
      <c r="S178" s="319">
        <f t="shared" si="48"/>
        <v>9.5818165525499571E-2</v>
      </c>
      <c r="T178" s="319">
        <f t="shared" si="48"/>
        <v>8.4126718548283991E-2</v>
      </c>
      <c r="U178" s="319">
        <f t="shared" si="48"/>
        <v>8.6834771596550606E-2</v>
      </c>
      <c r="V178" s="319">
        <f t="shared" si="48"/>
        <v>9.2740985336263002E-2</v>
      </c>
      <c r="W178" s="319">
        <f t="shared" si="48"/>
        <v>9.4875890573479033E-2</v>
      </c>
      <c r="X178" s="319">
        <f t="shared" si="48"/>
        <v>9.654197614858194E-2</v>
      </c>
      <c r="Y178" s="319">
        <f t="shared" si="48"/>
        <v>9.5836314222814772E-2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93.5</v>
      </c>
      <c r="C183" s="320">
        <f t="shared" si="49"/>
        <v>88.288676391946666</v>
      </c>
      <c r="D183" s="320">
        <f t="shared" si="49"/>
        <v>89.921417329879077</v>
      </c>
      <c r="E183" s="320">
        <f t="shared" si="49"/>
        <v>85.664480495247332</v>
      </c>
      <c r="F183" s="320">
        <f t="shared" si="49"/>
        <v>86.545555852024492</v>
      </c>
      <c r="G183" s="320">
        <f t="shared" si="49"/>
        <v>85.632329190417465</v>
      </c>
      <c r="H183" s="320">
        <f t="shared" si="49"/>
        <v>78.981414673382574</v>
      </c>
      <c r="I183" s="320">
        <f t="shared" si="49"/>
        <v>81.185137491220445</v>
      </c>
      <c r="J183" s="320">
        <f t="shared" si="49"/>
        <v>86.129278395904592</v>
      </c>
      <c r="K183" s="320">
        <f t="shared" si="49"/>
        <v>80.781929896189496</v>
      </c>
      <c r="L183" s="320">
        <f t="shared" si="49"/>
        <v>83.296005902557809</v>
      </c>
      <c r="M183" s="320">
        <f t="shared" si="49"/>
        <v>86.066127583291859</v>
      </c>
      <c r="N183" s="320">
        <f t="shared" si="49"/>
        <v>84.980981832099744</v>
      </c>
      <c r="O183" s="320">
        <f t="shared" si="49"/>
        <v>85.887939494778493</v>
      </c>
      <c r="P183" s="320">
        <f t="shared" si="49"/>
        <v>90.715482684396221</v>
      </c>
      <c r="Q183" s="320">
        <f t="shared" si="49"/>
        <v>87.116075297537662</v>
      </c>
      <c r="R183" s="320">
        <f t="shared" si="49"/>
        <v>89.496587985475131</v>
      </c>
      <c r="S183" s="320">
        <f t="shared" si="49"/>
        <v>81.465704388602902</v>
      </c>
      <c r="T183" s="320">
        <f t="shared" si="49"/>
        <v>87.92333962923253</v>
      </c>
      <c r="U183" s="320">
        <f t="shared" si="49"/>
        <v>83.839663104700151</v>
      </c>
      <c r="V183" s="320">
        <f t="shared" si="49"/>
        <v>87.793393493311427</v>
      </c>
      <c r="W183" s="320">
        <f t="shared" si="49"/>
        <v>87.89101577554797</v>
      </c>
      <c r="X183" s="320">
        <f t="shared" si="49"/>
        <v>80.949682896253606</v>
      </c>
      <c r="Y183" s="320">
        <f t="shared" si="49"/>
        <v>70.091029323684594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0.43715259650303312</v>
      </c>
      <c r="C184" s="273">
        <f>IF(C$6=0,0,C$6/NMM!C$9*1000)</f>
        <v>0.41278742381345773</v>
      </c>
      <c r="D184" s="273">
        <f>IF(D$6=0,0,D$6/NMM!D$9*1000)</f>
        <v>0.42042118788232452</v>
      </c>
      <c r="E184" s="273">
        <f>IF(E$6=0,0,E$6/NMM!E$9*1000)</f>
        <v>0.40051818263721828</v>
      </c>
      <c r="F184" s="273">
        <f>IF(F$6=0,0,F$6/NMM!F$9*1000)</f>
        <v>0.40463758777019165</v>
      </c>
      <c r="G184" s="273">
        <f>IF(G$6=0,0,G$6/NMM!G$9*1000)</f>
        <v>0.40036786149944764</v>
      </c>
      <c r="H184" s="273">
        <f>IF(H$6=0,0,H$6/NMM!H$9*1000)</f>
        <v>0.36927198395667071</v>
      </c>
      <c r="I184" s="273">
        <f>IF(I$6=0,0,I$6/NMM!I$9*1000)</f>
        <v>0.37957533317374581</v>
      </c>
      <c r="J184" s="273">
        <f>IF(J$6=0,0,J$6/NMM!J$9*1000)</f>
        <v>0.40269131214654208</v>
      </c>
      <c r="K184" s="273">
        <f>IF(K$6=0,0,K$6/NMM!K$9*1000)</f>
        <v>0.37769016475621514</v>
      </c>
      <c r="L184" s="273">
        <f>IF(L$6=0,0,L$6/NMM!L$9*1000)</f>
        <v>0.38944454822135605</v>
      </c>
      <c r="M184" s="273">
        <f>IF(M$6=0,0,M$6/NMM!M$9*1000)</f>
        <v>0.40239605501662978</v>
      </c>
      <c r="N184" s="273">
        <f>IF(N$6=0,0,N$6/NMM!N$9*1000)</f>
        <v>0.39732253327634631</v>
      </c>
      <c r="O184" s="273">
        <f>IF(O$6=0,0,O$6/NMM!O$9*1000)</f>
        <v>0.40156294928869823</v>
      </c>
      <c r="P184" s="273">
        <f>IF(P$6=0,0,P$6/NMM!P$9*1000)</f>
        <v>0.42413378394184675</v>
      </c>
      <c r="Q184" s="273">
        <f>IF(Q$6=0,0,Q$6/NMM!Q$9*1000)</f>
        <v>0.40730501083984333</v>
      </c>
      <c r="R184" s="273">
        <f>IF(R$6=0,0,R$6/NMM!R$9*1000)</f>
        <v>0.41843492851404562</v>
      </c>
      <c r="S184" s="273">
        <f>IF(S$6=0,0,S$6/NMM!S$9*1000)</f>
        <v>0.38088710373765255</v>
      </c>
      <c r="T184" s="273">
        <f>IF(T$6=0,0,T$6/NMM!T$9*1000)</f>
        <v>0.41107931777749224</v>
      </c>
      <c r="U184" s="273">
        <f>IF(U$6=0,0,U$6/NMM!U$9*1000)</f>
        <v>0.39198637878292347</v>
      </c>
      <c r="V184" s="273">
        <f>IF(V$6=0,0,V$6/NMM!V$9*1000)</f>
        <v>0.41047176386592854</v>
      </c>
      <c r="W184" s="273">
        <f>IF(W$6=0,0,W$6/NMM!W$9*1000)</f>
        <v>0.41092818989965718</v>
      </c>
      <c r="X184" s="273">
        <f>IF(X$6=0,0,X$6/NMM!X$9*1000)</f>
        <v>0.37847448197046452</v>
      </c>
      <c r="Y184" s="273">
        <f>IF(Y$6=0,0,Y$6/NMM!Y$9*1000)</f>
        <v>0.32770561989807834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0.17479146684931932</v>
      </c>
      <c r="C185" s="274">
        <f>IF(C$7=0,0,C$7/NMM!C$9*1000)</f>
        <v>0.16504927543031372</v>
      </c>
      <c r="D185" s="274">
        <f>IF(D$7=0,0,D$7/NMM!D$9*1000)</f>
        <v>0.16810156616323538</v>
      </c>
      <c r="E185" s="274">
        <f>IF(E$7=0,0,E$7/NMM!E$9*1000)</f>
        <v>0.1601435315791318</v>
      </c>
      <c r="F185" s="274">
        <f>IF(F$7=0,0,F$7/NMM!F$9*1000)</f>
        <v>0.16179063803920754</v>
      </c>
      <c r="G185" s="274">
        <f>IF(G$7=0,0,G$7/NMM!G$9*1000)</f>
        <v>0.16008342704725981</v>
      </c>
      <c r="H185" s="274">
        <f>IF(H$7=0,0,H$7/NMM!H$9*1000)</f>
        <v>0.14765002486196352</v>
      </c>
      <c r="I185" s="274">
        <f>IF(I$7=0,0,I$7/NMM!I$9*1000)</f>
        <v>0.15176972479631101</v>
      </c>
      <c r="J185" s="274">
        <f>IF(J$7=0,0,J$7/NMM!J$9*1000)</f>
        <v>0.1610124375346878</v>
      </c>
      <c r="K185" s="274">
        <f>IF(K$7=0,0,K$7/NMM!K$9*1000)</f>
        <v>0.15101595744917845</v>
      </c>
      <c r="L185" s="274">
        <f>IF(L$7=0,0,L$7/NMM!L$9*1000)</f>
        <v>0.15571584015424911</v>
      </c>
      <c r="M185" s="274">
        <f>IF(M$7=0,0,M$7/NMM!M$9*1000)</f>
        <v>0.16089438167216305</v>
      </c>
      <c r="N185" s="274">
        <f>IF(N$7=0,0,N$7/NMM!N$9*1000)</f>
        <v>0.1588657804144557</v>
      </c>
      <c r="O185" s="274">
        <f>IF(O$7=0,0,O$7/NMM!O$9*1000)</f>
        <v>0.16056127196770154</v>
      </c>
      <c r="P185" s="274">
        <f>IF(P$7=0,0,P$7/NMM!P$9*1000)</f>
        <v>0.16958601373658605</v>
      </c>
      <c r="Q185" s="274">
        <f>IF(Q$7=0,0,Q$7/NMM!Q$9*1000)</f>
        <v>0.16285718275330008</v>
      </c>
      <c r="R185" s="274">
        <f>IF(R$7=0,0,R$7/NMM!R$9*1000)</f>
        <v>0.1673073785241776</v>
      </c>
      <c r="S185" s="274">
        <f>IF(S$7=0,0,S$7/NMM!S$9*1000)</f>
        <v>0.15229422425684072</v>
      </c>
      <c r="T185" s="274">
        <f>IF(T$7=0,0,T$7/NMM!T$9*1000)</f>
        <v>0.16436630485676812</v>
      </c>
      <c r="U185" s="274">
        <f>IF(U$7=0,0,U$7/NMM!U$9*1000)</f>
        <v>0.15673216785284425</v>
      </c>
      <c r="V185" s="274">
        <f>IF(V$7=0,0,V$7/NMM!V$9*1000)</f>
        <v>0.16412337998284143</v>
      </c>
      <c r="W185" s="274">
        <f>IF(W$7=0,0,W$7/NMM!W$9*1000)</f>
        <v>0.16430587775726124</v>
      </c>
      <c r="X185" s="274">
        <f>IF(X$7=0,0,X$7/NMM!X$9*1000)</f>
        <v>0.15132955951273813</v>
      </c>
      <c r="Y185" s="274">
        <f>IF(Y$7=0,0,Y$7/NMM!Y$9*1000)</f>
        <v>0.13103009442231039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0.6584394925027417</v>
      </c>
      <c r="C186" s="274">
        <f>IF(C$8=0,0,C$8/NMM!C$9*1000)</f>
        <v>0.63049840704800464</v>
      </c>
      <c r="D186" s="274">
        <f>IF(D$8=0,0,D$8/NMM!D$9*1000)</f>
        <v>0.6197332602277591</v>
      </c>
      <c r="E186" s="274">
        <f>IF(E$8=0,0,E$8/NMM!E$9*1000)</f>
        <v>0.55570968096943429</v>
      </c>
      <c r="F186" s="274">
        <f>IF(F$8=0,0,F$8/NMM!F$9*1000)</f>
        <v>0.61000776118150246</v>
      </c>
      <c r="G186" s="274">
        <f>IF(G$8=0,0,G$8/NMM!G$9*1000)</f>
        <v>0.53895225282674664</v>
      </c>
      <c r="H186" s="274">
        <f>IF(H$8=0,0,H$8/NMM!H$9*1000)</f>
        <v>0.54932038291457286</v>
      </c>
      <c r="I186" s="274">
        <f>IF(I$8=0,0,I$8/NMM!I$9*1000)</f>
        <v>0.5444992870501173</v>
      </c>
      <c r="J186" s="274">
        <f>IF(J$8=0,0,J$8/NMM!J$9*1000)</f>
        <v>0.68975718274562725</v>
      </c>
      <c r="K186" s="274">
        <f>IF(K$8=0,0,K$8/NMM!K$9*1000)</f>
        <v>0.75227803828294015</v>
      </c>
      <c r="L186" s="274">
        <f>IF(L$8=0,0,L$8/NMM!L$9*1000)</f>
        <v>0.75818561984650512</v>
      </c>
      <c r="M186" s="274">
        <f>IF(M$8=0,0,M$8/NMM!M$9*1000)</f>
        <v>0.76060854419465518</v>
      </c>
      <c r="N186" s="274">
        <f>IF(N$8=0,0,N$8/NMM!N$9*1000)</f>
        <v>1.2474648783130509</v>
      </c>
      <c r="O186" s="274">
        <f>IF(O$8=0,0,O$8/NMM!O$9*1000)</f>
        <v>1.0489894925811905</v>
      </c>
      <c r="P186" s="274">
        <f>IF(P$8=0,0,P$8/NMM!P$9*1000)</f>
        <v>1.1667629140705551</v>
      </c>
      <c r="Q186" s="274">
        <f>IF(Q$8=0,0,Q$8/NMM!Q$9*1000)</f>
        <v>1.1713032747875736</v>
      </c>
      <c r="R186" s="274">
        <f>IF(R$8=0,0,R$8/NMM!R$9*1000)</f>
        <v>1.1692382815170013</v>
      </c>
      <c r="S186" s="274">
        <f>IF(S$8=0,0,S$8/NMM!S$9*1000)</f>
        <v>1.0817146317211708</v>
      </c>
      <c r="T186" s="274">
        <f>IF(T$8=0,0,T$8/NMM!T$9*1000)</f>
        <v>0.90844271107142882</v>
      </c>
      <c r="U186" s="274">
        <f>IF(U$8=0,0,U$8/NMM!U$9*1000)</f>
        <v>0.91017826837856686</v>
      </c>
      <c r="V186" s="274">
        <f>IF(V$8=0,0,V$8/NMM!V$9*1000)</f>
        <v>1.0683291110432387</v>
      </c>
      <c r="W186" s="274">
        <f>IF(W$8=0,0,W$8/NMM!W$9*1000)</f>
        <v>1.1066235314362021</v>
      </c>
      <c r="X186" s="274">
        <f>IF(X$8=0,0,X$8/NMM!X$9*1000)</f>
        <v>1.0633841781301474</v>
      </c>
      <c r="Y186" s="274">
        <f>IF(Y$8=0,0,Y$8/NMM!Y$9*1000)</f>
        <v>0.88076897984568037</v>
      </c>
      <c r="DA186" s="77"/>
    </row>
    <row r="187" spans="1:105" ht="12" customHeight="1" x14ac:dyDescent="0.25">
      <c r="A187" s="173" t="s">
        <v>94</v>
      </c>
      <c r="B187" s="274">
        <f>IF(B$9=0,0,B$9/NMM!B$9*1000)</f>
        <v>8.7221804044924842E-2</v>
      </c>
      <c r="C187" s="274">
        <f>IF(C$9=0,0,C$9/NMM!C$9*1000)</f>
        <v>8.2360402477483455E-2</v>
      </c>
      <c r="D187" s="274">
        <f>IF(D$9=0,0,D$9/NMM!D$9*1000)</f>
        <v>8.388351060738175E-2</v>
      </c>
      <c r="E187" s="274">
        <f>IF(E$9=0,0,E$9/NMM!E$9*1000)</f>
        <v>7.9912412100177202E-2</v>
      </c>
      <c r="F187" s="274">
        <f>IF(F$9=0,0,F$9/NMM!F$9*1000)</f>
        <v>8.0734326347431051E-2</v>
      </c>
      <c r="G187" s="274">
        <f>IF(G$9=0,0,G$9/NMM!G$9*1000)</f>
        <v>7.9882419642332184E-2</v>
      </c>
      <c r="H187" s="274">
        <f>IF(H$9=0,0,H$9/NMM!H$9*1000)</f>
        <v>7.367809062922008E-2</v>
      </c>
      <c r="I187" s="274">
        <f>IF(I$9=0,0,I$9/NMM!I$9*1000)</f>
        <v>7.5733841215187198E-2</v>
      </c>
      <c r="J187" s="274">
        <f>IF(J$9=0,0,J$9/NMM!J$9*1000)</f>
        <v>8.0346000457521355E-2</v>
      </c>
      <c r="K187" s="274">
        <f>IF(K$9=0,0,K$9/NMM!K$9*1000)</f>
        <v>7.5357707591320267E-2</v>
      </c>
      <c r="L187" s="274">
        <f>IF(L$9=0,0,L$9/NMM!L$9*1000)</f>
        <v>7.7702972241391471E-2</v>
      </c>
      <c r="M187" s="274">
        <f>IF(M$9=0,0,M$9/NMM!M$9*1000)</f>
        <v>8.0287089999859451E-2</v>
      </c>
      <c r="N187" s="274">
        <f>IF(N$9=0,0,N$9/NMM!N$9*1000)</f>
        <v>7.9274807967021008E-2</v>
      </c>
      <c r="O187" s="274">
        <f>IF(O$9=0,0,O$9/NMM!O$9*1000)</f>
        <v>8.012086661440633E-2</v>
      </c>
      <c r="P187" s="274">
        <f>IF(P$9=0,0,P$9/NMM!P$9*1000)</f>
        <v>8.4624257267911618E-2</v>
      </c>
      <c r="Q187" s="274">
        <f>IF(Q$9=0,0,Q$9/NMM!Q$9*1000)</f>
        <v>8.1266537420056947E-2</v>
      </c>
      <c r="R187" s="274">
        <f>IF(R$9=0,0,R$9/NMM!R$9*1000)</f>
        <v>8.348720705848757E-2</v>
      </c>
      <c r="S187" s="274">
        <f>IF(S$9=0,0,S$9/NMM!S$9*1000)</f>
        <v>7.599556903286972E-2</v>
      </c>
      <c r="T187" s="274">
        <f>IF(T$9=0,0,T$9/NMM!T$9*1000)</f>
        <v>8.2019596792812455E-2</v>
      </c>
      <c r="U187" s="274">
        <f>IF(U$9=0,0,U$9/NMM!U$9*1000)</f>
        <v>7.821012477560936E-2</v>
      </c>
      <c r="V187" s="274">
        <f>IF(V$9=0,0,V$9/NMM!V$9*1000)</f>
        <v>8.1898376082595814E-2</v>
      </c>
      <c r="W187" s="274">
        <f>IF(W$9=0,0,W$9/NMM!W$9*1000)</f>
        <v>8.1989443372126644E-2</v>
      </c>
      <c r="X187" s="274">
        <f>IF(X$9=0,0,X$9/NMM!X$9*1000)</f>
        <v>7.5514196567749881E-2</v>
      </c>
      <c r="Y187" s="274">
        <f>IF(Y$9=0,0,Y$9/NMM!Y$9*1000)</f>
        <v>6.5384663368852916E-2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0.36389221311838332</v>
      </c>
      <c r="C188" s="275">
        <f>IF(C$10=0,0,C$10/NMM!C$9*1000)</f>
        <v>0.34328848484913643</v>
      </c>
      <c r="D188" s="275">
        <f>IF(D$10=0,0,D$10/NMM!D$9*1000)</f>
        <v>0.34699527011155468</v>
      </c>
      <c r="E188" s="275">
        <f>IF(E$10=0,0,E$10/NMM!E$9*1000)</f>
        <v>0.33319232998773529</v>
      </c>
      <c r="F188" s="275">
        <f>IF(F$10=0,0,F$10/NMM!F$9*1000)</f>
        <v>0.338558059795174</v>
      </c>
      <c r="G188" s="275">
        <f>IF(G$10=0,0,G$10/NMM!G$9*1000)</f>
        <v>0.32527676866629873</v>
      </c>
      <c r="H188" s="275">
        <f>IF(H$10=0,0,H$10/NMM!H$9*1000)</f>
        <v>0.30215289860500255</v>
      </c>
      <c r="I188" s="275">
        <f>IF(I$10=0,0,I$10/NMM!I$9*1000)</f>
        <v>0.3084301104224671</v>
      </c>
      <c r="J188" s="275">
        <f>IF(J$10=0,0,J$10/NMM!J$9*1000)</f>
        <v>0.34031454772511993</v>
      </c>
      <c r="K188" s="275">
        <f>IF(K$10=0,0,K$10/NMM!K$9*1000)</f>
        <v>0.33772997882130018</v>
      </c>
      <c r="L188" s="275">
        <f>IF(L$10=0,0,L$10/NMM!L$9*1000)</f>
        <v>0.34164162711016449</v>
      </c>
      <c r="M188" s="275">
        <f>IF(M$10=0,0,M$10/NMM!M$9*1000)</f>
        <v>0.34787408045704449</v>
      </c>
      <c r="N188" s="275">
        <f>IF(N$10=0,0,N$10/NMM!N$9*1000)</f>
        <v>0.47713732552164984</v>
      </c>
      <c r="O188" s="275">
        <f>IF(O$10=0,0,O$10/NMM!O$9*1000)</f>
        <v>0.39083061409219605</v>
      </c>
      <c r="P188" s="275">
        <f>IF(P$10=0,0,P$10/NMM!P$9*1000)</f>
        <v>0.42896900454884307</v>
      </c>
      <c r="Q188" s="275">
        <f>IF(Q$10=0,0,Q$10/NMM!Q$9*1000)</f>
        <v>0.43249223962136596</v>
      </c>
      <c r="R188" s="275">
        <f>IF(R$10=0,0,R$10/NMM!R$9*1000)</f>
        <v>0.43278713775605859</v>
      </c>
      <c r="S188" s="275">
        <f>IF(S$10=0,0,S$10/NMM!S$9*1000)</f>
        <v>0.40887899209455436</v>
      </c>
      <c r="T188" s="275">
        <f>IF(T$10=0,0,T$10/NMM!T$9*1000)</f>
        <v>0.37305529355564038</v>
      </c>
      <c r="U188" s="275">
        <f>IF(U$10=0,0,U$10/NMM!U$9*1000)</f>
        <v>0.37116898186559211</v>
      </c>
      <c r="V188" s="275">
        <f>IF(V$10=0,0,V$10/NMM!V$9*1000)</f>
        <v>0.41991915156055143</v>
      </c>
      <c r="W188" s="275">
        <f>IF(W$10=0,0,W$10/NMM!W$9*1000)</f>
        <v>0.43319596995450921</v>
      </c>
      <c r="X188" s="275">
        <f>IF(X$10=0,0,X$10/NMM!X$9*1000)</f>
        <v>0.47052174945070496</v>
      </c>
      <c r="Y188" s="275">
        <f>IF(Y$10=0,0,Y$10/NMM!Y$9*1000)</f>
        <v>0.46241096757697214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2.608981206166447</v>
      </c>
      <c r="C189" s="276">
        <f>IF(C$16=0,0,C$16/NMM!C$9*1000)</f>
        <v>2.4982682740575077</v>
      </c>
      <c r="D189" s="276">
        <f>IF(D$16=0,0,D$16/NMM!D$9*1000)</f>
        <v>2.4556127741134084</v>
      </c>
      <c r="E189" s="276">
        <f>IF(E$16=0,0,E$16/NMM!E$9*1000)</f>
        <v>2.2019276338105866</v>
      </c>
      <c r="F189" s="276">
        <f>IF(F$16=0,0,F$16/NMM!F$9*1000)</f>
        <v>2.4170767438157319</v>
      </c>
      <c r="G189" s="276">
        <f>IF(G$16=0,0,G$16/NMM!G$9*1000)</f>
        <v>2.1355284952629017</v>
      </c>
      <c r="H189" s="276">
        <f>IF(H$16=0,0,H$16/NMM!H$9*1000)</f>
        <v>2.176610867827478</v>
      </c>
      <c r="I189" s="276">
        <f>IF(I$16=0,0,I$16/NMM!I$9*1000)</f>
        <v>2.157507899906034</v>
      </c>
      <c r="J189" s="276">
        <f>IF(J$16=0,0,J$16/NMM!J$9*1000)</f>
        <v>2.7330734974013779</v>
      </c>
      <c r="K189" s="276">
        <f>IF(K$16=0,0,K$16/NMM!K$9*1000)</f>
        <v>2.9808042895965574</v>
      </c>
      <c r="L189" s="276">
        <f>IF(L$16=0,0,L$16/NMM!L$9*1000)</f>
        <v>3.0042123163761367</v>
      </c>
      <c r="M189" s="276">
        <f>IF(M$16=0,0,M$16/NMM!M$9*1000)</f>
        <v>3.0138128402819233</v>
      </c>
      <c r="N189" s="276">
        <f>IF(N$16=0,0,N$16/NMM!N$9*1000)</f>
        <v>4.9429180052682069</v>
      </c>
      <c r="O189" s="276">
        <f>IF(O$16=0,0,O$16/NMM!O$9*1000)</f>
        <v>4.156484996378019</v>
      </c>
      <c r="P189" s="276">
        <f>IF(P$16=0,0,P$16/NMM!P$9*1000)</f>
        <v>4.623146924695436</v>
      </c>
      <c r="Q189" s="276">
        <f>IF(Q$16=0,0,Q$16/NMM!Q$9*1000)</f>
        <v>4.6411375159567401</v>
      </c>
      <c r="R189" s="276">
        <f>IF(R$16=0,0,R$16/NMM!R$9*1000)</f>
        <v>4.6329552475856497</v>
      </c>
      <c r="S189" s="276">
        <f>IF(S$16=0,0,S$16/NMM!S$9*1000)</f>
        <v>4.2861541215710766</v>
      </c>
      <c r="T189" s="276">
        <f>IF(T$16=0,0,T$16/NMM!T$9*1000)</f>
        <v>3.5995865786473669</v>
      </c>
      <c r="U189" s="276">
        <f>IF(U$16=0,0,U$16/NMM!U$9*1000)</f>
        <v>3.606463499682794</v>
      </c>
      <c r="V189" s="276">
        <f>IF(V$16=0,0,V$16/NMM!V$9*1000)</f>
        <v>4.2331157296138509</v>
      </c>
      <c r="W189" s="276">
        <f>IF(W$16=0,0,W$16/NMM!W$9*1000)</f>
        <v>4.3848524104233801</v>
      </c>
      <c r="X189" s="276">
        <f>IF(X$16=0,0,X$16/NMM!X$9*1000)</f>
        <v>4.2135220734269003</v>
      </c>
      <c r="Y189" s="276">
        <f>IF(Y$16=0,0,Y$16/NMM!Y$9*1000)</f>
        <v>3.4899330030423483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45.782765408918756</v>
      </c>
      <c r="C190" s="276">
        <f>IF(C$17=0,0,C$17/NMM!C$9*1000)</f>
        <v>43.038029780121732</v>
      </c>
      <c r="D190" s="276">
        <f>IF(D$17=0,0,D$17/NMM!D$9*1000)</f>
        <v>44.403230200640003</v>
      </c>
      <c r="E190" s="276">
        <f>IF(E$17=0,0,E$17/NMM!E$9*1000)</f>
        <v>41.979731500780218</v>
      </c>
      <c r="F190" s="276">
        <f>IF(F$17=0,0,F$17/NMM!F$9*1000)</f>
        <v>42.564142025857237</v>
      </c>
      <c r="G190" s="276">
        <f>IF(G$17=0,0,G$17/NMM!G$9*1000)</f>
        <v>42.58569366857968</v>
      </c>
      <c r="H190" s="276">
        <f>IF(H$17=0,0,H$17/NMM!H$9*1000)</f>
        <v>38.92560745050104</v>
      </c>
      <c r="I190" s="276">
        <f>IF(I$17=0,0,I$17/NMM!I$9*1000)</f>
        <v>40.079721695727393</v>
      </c>
      <c r="J190" s="276">
        <f>IF(J$17=0,0,J$17/NMM!J$9*1000)</f>
        <v>41.973254091988203</v>
      </c>
      <c r="K190" s="276">
        <f>IF(K$17=0,0,K$17/NMM!K$9*1000)</f>
        <v>38.811891101882118</v>
      </c>
      <c r="L190" s="276">
        <f>IF(L$17=0,0,L$17/NMM!L$9*1000)</f>
        <v>40.143419173111994</v>
      </c>
      <c r="M190" s="276">
        <f>IF(M$17=0,0,M$17/NMM!M$9*1000)</f>
        <v>41.597558319921944</v>
      </c>
      <c r="N190" s="276">
        <f>IF(N$17=0,0,N$17/NMM!N$9*1000)</f>
        <v>38.520514946447335</v>
      </c>
      <c r="O190" s="276">
        <f>IF(O$17=0,0,O$17/NMM!O$9*1000)</f>
        <v>40.066558183971992</v>
      </c>
      <c r="P190" s="276">
        <f>IF(P$17=0,0,P$17/NMM!P$9*1000)</f>
        <v>41.989886673791794</v>
      </c>
      <c r="Q190" s="276">
        <f>IF(Q$17=0,0,Q$17/NMM!Q$9*1000)</f>
        <v>40.052724037452585</v>
      </c>
      <c r="R190" s="276">
        <f>IF(R$17=0,0,R$17/NMM!R$9*1000)</f>
        <v>41.38782708822837</v>
      </c>
      <c r="S190" s="276">
        <f>IF(S$17=0,0,S$17/NMM!S$9*1000)</f>
        <v>37.533469406500878</v>
      </c>
      <c r="T190" s="276">
        <f>IF(T$17=0,0,T$17/NMM!T$9*1000)</f>
        <v>41.958754679483448</v>
      </c>
      <c r="U190" s="276">
        <f>IF(U$17=0,0,U$17/NMM!U$9*1000)</f>
        <v>39.801002154724344</v>
      </c>
      <c r="V190" s="276">
        <f>IF(V$17=0,0,V$17/NMM!V$9*1000)</f>
        <v>41.047868777790868</v>
      </c>
      <c r="W190" s="276">
        <f>IF(W$17=0,0,W$17/NMM!W$9*1000)</f>
        <v>40.886934311260283</v>
      </c>
      <c r="X190" s="276">
        <f>IF(X$17=0,0,X$17/NMM!X$9*1000)</f>
        <v>37.350702691706289</v>
      </c>
      <c r="Y190" s="276">
        <f>IF(Y$17=0,0,Y$17/NMM!Y$9*1000)</f>
        <v>32.453825526249986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34.572472723697231</v>
      </c>
      <c r="C191" s="276">
        <f>IF(C$25=0,0,C$25/NMM!C$9*1000)</f>
        <v>32.499808549465008</v>
      </c>
      <c r="D191" s="276">
        <f>IF(D$25=0,0,D$25/NMM!D$9*1000)</f>
        <v>33.530728238985418</v>
      </c>
      <c r="E191" s="276">
        <f>IF(E$25=0,0,E$25/NMM!E$9*1000)</f>
        <v>31.700643447285696</v>
      </c>
      <c r="F191" s="276">
        <f>IF(F$25=0,0,F$25/NMM!F$9*1000)</f>
        <v>32.141956171783775</v>
      </c>
      <c r="G191" s="276">
        <f>IF(G$25=0,0,G$25/NMM!G$9*1000)</f>
        <v>32.158230714693509</v>
      </c>
      <c r="H191" s="276">
        <f>IF(H$25=0,0,H$25/NMM!H$9*1000)</f>
        <v>29.39434719191588</v>
      </c>
      <c r="I191" s="276">
        <f>IF(I$25=0,0,I$25/NMM!I$9*1000)</f>
        <v>30.265866920065481</v>
      </c>
      <c r="J191" s="276">
        <f>IF(J$25=0,0,J$25/NMM!J$9*1000)</f>
        <v>31.695752086163598</v>
      </c>
      <c r="K191" s="276">
        <f>IF(K$25=0,0,K$25/NMM!K$9*1000)</f>
        <v>29.308475241505018</v>
      </c>
      <c r="L191" s="276">
        <f>IF(L$25=0,0,L$25/NMM!L$9*1000)</f>
        <v>30.313967537836774</v>
      </c>
      <c r="M191" s="276">
        <f>IF(M$25=0,0,M$25/NMM!M$9*1000)</f>
        <v>31.412048563317022</v>
      </c>
      <c r="N191" s="276">
        <f>IF(N$25=0,0,N$25/NMM!N$9*1000)</f>
        <v>29.088444972557085</v>
      </c>
      <c r="O191" s="276">
        <f>IF(O$25=0,0,O$25/NMM!O$9*1000)</f>
        <v>30.255926604161733</v>
      </c>
      <c r="P191" s="276">
        <f>IF(P$25=0,0,P$25/NMM!P$9*1000)</f>
        <v>31.708312041325634</v>
      </c>
      <c r="Q191" s="276">
        <f>IF(Q$25=0,0,Q$25/NMM!Q$9*1000)</f>
        <v>30.245479864019984</v>
      </c>
      <c r="R191" s="276">
        <f>IF(R$25=0,0,R$25/NMM!R$9*1000)</f>
        <v>31.253671776282207</v>
      </c>
      <c r="S191" s="276">
        <f>IF(S$25=0,0,S$25/NMM!S$9*1000)</f>
        <v>28.343085781122145</v>
      </c>
      <c r="T191" s="276">
        <f>IF(T$25=0,0,T$25/NMM!T$9*1000)</f>
        <v>31.684802975972204</v>
      </c>
      <c r="U191" s="276">
        <f>IF(U$25=0,0,U$25/NMM!U$9*1000)</f>
        <v>30.055394187743094</v>
      </c>
      <c r="V191" s="276">
        <f>IF(V$25=0,0,V$25/NMM!V$9*1000)</f>
        <v>30.996955098951368</v>
      </c>
      <c r="W191" s="276">
        <f>IF(W$25=0,0,W$25/NMM!W$9*1000)</f>
        <v>30.875426781368606</v>
      </c>
      <c r="X191" s="276">
        <f>IF(X$25=0,0,X$25/NMM!X$9*1000)</f>
        <v>28.205071023699826</v>
      </c>
      <c r="Y191" s="276">
        <f>IF(Y$25=0,0,Y$25/NMM!Y$9*1000)</f>
        <v>24.507235152014939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8.8142830881991667</v>
      </c>
      <c r="C192" s="277">
        <f>IF(C$33=0,0,C$33/NMM!C$9*1000)</f>
        <v>8.618585794684023</v>
      </c>
      <c r="D192" s="277">
        <f>IF(D$33=0,0,D$33/NMM!D$9*1000)</f>
        <v>7.8927113211479831</v>
      </c>
      <c r="E192" s="277">
        <f>IF(E$33=0,0,E$33/NMM!E$9*1000)</f>
        <v>8.2527017760971422</v>
      </c>
      <c r="F192" s="277">
        <f>IF(F$33=0,0,F$33/NMM!F$9*1000)</f>
        <v>7.8266525374342395</v>
      </c>
      <c r="G192" s="277">
        <f>IF(G$33=0,0,G$33/NMM!G$9*1000)</f>
        <v>7.2483135821992812</v>
      </c>
      <c r="H192" s="277">
        <f>IF(H$33=0,0,H$33/NMM!H$9*1000)</f>
        <v>7.042775782170744</v>
      </c>
      <c r="I192" s="277">
        <f>IF(I$33=0,0,I$33/NMM!I$9*1000)</f>
        <v>7.2220326788637061</v>
      </c>
      <c r="J192" s="277">
        <f>IF(J$33=0,0,J$33/NMM!J$9*1000)</f>
        <v>8.0530772397419081</v>
      </c>
      <c r="K192" s="277">
        <f>IF(K$33=0,0,K$33/NMM!K$9*1000)</f>
        <v>7.9866874163048474</v>
      </c>
      <c r="L192" s="277">
        <f>IF(L$33=0,0,L$33/NMM!L$9*1000)</f>
        <v>8.1117162676592454</v>
      </c>
      <c r="M192" s="277">
        <f>IF(M$33=0,0,M$33/NMM!M$9*1000)</f>
        <v>8.2906477084306101</v>
      </c>
      <c r="N192" s="277">
        <f>IF(N$33=0,0,N$33/NMM!N$9*1000)</f>
        <v>10.069038582334587</v>
      </c>
      <c r="O192" s="277">
        <f>IF(O$33=0,0,O$33/NMM!O$9*1000)</f>
        <v>9.3269045157225534</v>
      </c>
      <c r="P192" s="277">
        <f>IF(P$33=0,0,P$33/NMM!P$9*1000)</f>
        <v>10.12006107101762</v>
      </c>
      <c r="Q192" s="277">
        <f>IF(Q$33=0,0,Q$33/NMM!Q$9*1000)</f>
        <v>9.9215096346862204</v>
      </c>
      <c r="R192" s="277">
        <f>IF(R$33=0,0,R$33/NMM!R$9*1000)</f>
        <v>9.9508789400091278</v>
      </c>
      <c r="S192" s="277">
        <f>IF(S$33=0,0,S$33/NMM!S$9*1000)</f>
        <v>9.203224558565708</v>
      </c>
      <c r="T192" s="277">
        <f>IF(T$33=0,0,T$33/NMM!T$9*1000)</f>
        <v>8.7412321710753691</v>
      </c>
      <c r="U192" s="277">
        <f>IF(U$33=0,0,U$33/NMM!U$9*1000)</f>
        <v>8.46852734089439</v>
      </c>
      <c r="V192" s="277">
        <f>IF(V$33=0,0,V$33/NMM!V$9*1000)</f>
        <v>9.3707121044201749</v>
      </c>
      <c r="W192" s="277">
        <f>IF(W$33=0,0,W$33/NMM!W$9*1000)</f>
        <v>9.5467592600759392</v>
      </c>
      <c r="X192" s="277">
        <f>IF(X$33=0,0,X$33/NMM!X$9*1000)</f>
        <v>9.0411629417887873</v>
      </c>
      <c r="Y192" s="277">
        <f>IF(Y$33=0,0,Y$33/NMM!Y$9*1000)</f>
        <v>7.7727353172654352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53.057758727629505</v>
      </c>
      <c r="C194" s="320">
        <f t="shared" si="50"/>
        <v>45.873401739851161</v>
      </c>
      <c r="D194" s="320">
        <f t="shared" si="50"/>
        <v>46.406081850219401</v>
      </c>
      <c r="E194" s="320">
        <f t="shared" si="50"/>
        <v>42.174805457972447</v>
      </c>
      <c r="F194" s="320">
        <f t="shared" si="50"/>
        <v>42.608581295414794</v>
      </c>
      <c r="G194" s="320">
        <f t="shared" si="50"/>
        <v>43.739880722265802</v>
      </c>
      <c r="H194" s="320">
        <f t="shared" si="50"/>
        <v>41.821029172260559</v>
      </c>
      <c r="I194" s="320">
        <f t="shared" si="50"/>
        <v>42.987910730833534</v>
      </c>
      <c r="J194" s="320">
        <f t="shared" si="50"/>
        <v>45.605856507844841</v>
      </c>
      <c r="K194" s="320">
        <f t="shared" si="50"/>
        <v>42.774410419855315</v>
      </c>
      <c r="L194" s="320">
        <f t="shared" si="50"/>
        <v>44.105625446053665</v>
      </c>
      <c r="M194" s="320">
        <f t="shared" si="50"/>
        <v>45.57241785664506</v>
      </c>
      <c r="N194" s="320">
        <f t="shared" si="50"/>
        <v>44.997828096453624</v>
      </c>
      <c r="O194" s="320">
        <f t="shared" si="50"/>
        <v>45.47806642879732</v>
      </c>
      <c r="P194" s="320">
        <f t="shared" si="50"/>
        <v>48.03427316931031</v>
      </c>
      <c r="Q194" s="320">
        <f t="shared" si="50"/>
        <v>46.12837009133731</v>
      </c>
      <c r="R194" s="320">
        <f t="shared" si="50"/>
        <v>47.388862714555913</v>
      </c>
      <c r="S194" s="320">
        <f t="shared" si="50"/>
        <v>46.520139232875032</v>
      </c>
      <c r="T194" s="320">
        <f t="shared" si="50"/>
        <v>53.75532295937208</v>
      </c>
      <c r="U194" s="320">
        <f t="shared" si="50"/>
        <v>51.258609898158262</v>
      </c>
      <c r="V194" s="320">
        <f t="shared" si="50"/>
        <v>52.168512823874167</v>
      </c>
      <c r="W194" s="320">
        <f t="shared" si="50"/>
        <v>52.226521850295299</v>
      </c>
      <c r="X194" s="320">
        <f t="shared" si="50"/>
        <v>48.10184915091007</v>
      </c>
      <c r="Y194" s="320">
        <f t="shared" si="50"/>
        <v>44.245970887591106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0.38177976792954815</v>
      </c>
      <c r="C195" s="273">
        <f>IF(C$49=0,0,C$49/NMM!C$10*1000)</f>
        <v>0.33008436636542426</v>
      </c>
      <c r="D195" s="273">
        <f>IF(D$49=0,0,D$49/NMM!D$10*1000)</f>
        <v>0.33391729285523258</v>
      </c>
      <c r="E195" s="273">
        <f>IF(E$49=0,0,E$49/NMM!E$10*1000)</f>
        <v>0.30347093104468936</v>
      </c>
      <c r="F195" s="273">
        <f>IF(F$49=0,0,F$49/NMM!F$10*1000)</f>
        <v>0.30659218687087064</v>
      </c>
      <c r="G195" s="273">
        <f>IF(G$49=0,0,G$49/NMM!G$10*1000)</f>
        <v>0.31473250872008907</v>
      </c>
      <c r="H195" s="273">
        <f>IF(H$49=0,0,H$49/NMM!H$10*1000)</f>
        <v>0.30092531601124473</v>
      </c>
      <c r="I195" s="273">
        <f>IF(I$49=0,0,I$49/NMM!I$10*1000)</f>
        <v>0.3093216708765148</v>
      </c>
      <c r="J195" s="273">
        <f>IF(J$49=0,0,J$49/NMM!J$10*1000)</f>
        <v>0.32815923121016372</v>
      </c>
      <c r="K195" s="273">
        <f>IF(K$49=0,0,K$49/NMM!K$10*1000)</f>
        <v>0.30778541866509812</v>
      </c>
      <c r="L195" s="273">
        <f>IF(L$49=0,0,L$49/NMM!L$10*1000)</f>
        <v>0.31736424325091034</v>
      </c>
      <c r="M195" s="273">
        <f>IF(M$49=0,0,M$49/NMM!M$10*1000)</f>
        <v>0.32791862171593883</v>
      </c>
      <c r="N195" s="273">
        <f>IF(N$49=0,0,N$49/NMM!N$10*1000)</f>
        <v>0.32378413223572727</v>
      </c>
      <c r="O195" s="273">
        <f>IF(O$49=0,0,O$49/NMM!O$10*1000)</f>
        <v>0.32723971127769214</v>
      </c>
      <c r="P195" s="273">
        <f>IF(P$49=0,0,P$49/NMM!P$10*1000)</f>
        <v>0.34563302527314577</v>
      </c>
      <c r="Q195" s="273">
        <f>IF(Q$49=0,0,Q$49/NMM!Q$10*1000)</f>
        <v>0.33191900394516938</v>
      </c>
      <c r="R195" s="273">
        <f>IF(R$49=0,0,R$49/NMM!R$10*1000)</f>
        <v>0.34098894192803825</v>
      </c>
      <c r="S195" s="273">
        <f>IF(S$49=0,0,S$49/NMM!S$10*1000)</f>
        <v>0.33473799848100655</v>
      </c>
      <c r="T195" s="273">
        <f>IF(T$49=0,0,T$49/NMM!T$10*1000)</f>
        <v>0.38679912639662006</v>
      </c>
      <c r="U195" s="273">
        <f>IF(U$49=0,0,U$49/NMM!U$10*1000)</f>
        <v>0.36883390215877865</v>
      </c>
      <c r="V195" s="273">
        <f>IF(V$49=0,0,V$49/NMM!V$10*1000)</f>
        <v>0.37538115436370173</v>
      </c>
      <c r="W195" s="273">
        <f>IF(W$49=0,0,W$49/NMM!W$10*1000)</f>
        <v>0.37579856122700039</v>
      </c>
      <c r="X195" s="273">
        <f>IF(X$49=0,0,X$49/NMM!X$10*1000)</f>
        <v>0.34611927164297124</v>
      </c>
      <c r="Y195" s="273">
        <f>IF(Y$49=0,0,Y$49/NMM!Y$10*1000)</f>
        <v>0.31837410592479198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0.42745666402716892</v>
      </c>
      <c r="C196" s="274">
        <f>IF(C$50=0,0,C$50/NMM!C$10*1000)</f>
        <v>0.36957632107975752</v>
      </c>
      <c r="D196" s="274">
        <f>IF(D$50=0,0,D$50/NMM!D$10*1000)</f>
        <v>0.37386782657173329</v>
      </c>
      <c r="E196" s="274">
        <f>IF(E$50=0,0,E$50/NMM!E$10*1000)</f>
        <v>0.33977880105349112</v>
      </c>
      <c r="F196" s="274">
        <f>IF(F$50=0,0,F$50/NMM!F$10*1000)</f>
        <v>0.34327349017824599</v>
      </c>
      <c r="G196" s="274">
        <f>IF(G$50=0,0,G$50/NMM!G$10*1000)</f>
        <v>0.35238773643766663</v>
      </c>
      <c r="H196" s="274">
        <f>IF(H$50=0,0,H$50/NMM!H$10*1000)</f>
        <v>0.33692862353886061</v>
      </c>
      <c r="I196" s="274">
        <f>IF(I$50=0,0,I$50/NMM!I$10*1000)</f>
        <v>0.34632953511717901</v>
      </c>
      <c r="J196" s="274">
        <f>IF(J$50=0,0,J$50/NMM!J$10*1000)</f>
        <v>0.3674208588986897</v>
      </c>
      <c r="K196" s="274">
        <f>IF(K$50=0,0,K$50/NMM!K$10*1000)</f>
        <v>0.34460948261424551</v>
      </c>
      <c r="L196" s="274">
        <f>IF(L$50=0,0,L$50/NMM!L$10*1000)</f>
        <v>0.35533433695882771</v>
      </c>
      <c r="M196" s="274">
        <f>IF(M$50=0,0,M$50/NMM!M$10*1000)</f>
        <v>0.36715146240266139</v>
      </c>
      <c r="N196" s="274">
        <f>IF(N$50=0,0,N$50/NMM!N$10*1000)</f>
        <v>0.36252231432011384</v>
      </c>
      <c r="O196" s="274">
        <f>IF(O$50=0,0,O$50/NMM!O$10*1000)</f>
        <v>0.36639132575980055</v>
      </c>
      <c r="P196" s="274">
        <f>IF(P$50=0,0,P$50/NMM!P$10*1000)</f>
        <v>0.38698525268143824</v>
      </c>
      <c r="Q196" s="274">
        <f>IF(Q$50=0,0,Q$50/NMM!Q$10*1000)</f>
        <v>0.37163045837411929</v>
      </c>
      <c r="R196" s="274">
        <f>IF(R$50=0,0,R$50/NMM!R$10*1000)</f>
        <v>0.38178554190333819</v>
      </c>
      <c r="S196" s="274">
        <f>IF(S$50=0,0,S$50/NMM!S$10*1000)</f>
        <v>0.37478672306235716</v>
      </c>
      <c r="T196" s="274">
        <f>IF(T$50=0,0,T$50/NMM!T$10*1000)</f>
        <v>0.43307654859445976</v>
      </c>
      <c r="U196" s="274">
        <f>IF(U$50=0,0,U$50/NMM!U$10*1000)</f>
        <v>0.41296192894645128</v>
      </c>
      <c r="V196" s="274">
        <f>IF(V$50=0,0,V$50/NMM!V$10*1000)</f>
        <v>0.42029250751859126</v>
      </c>
      <c r="W196" s="274">
        <f>IF(W$50=0,0,W$50/NMM!W$10*1000)</f>
        <v>0.42075985377503483</v>
      </c>
      <c r="X196" s="274">
        <f>IF(X$50=0,0,X$50/NMM!X$10*1000)</f>
        <v>0.38752967454084708</v>
      </c>
      <c r="Y196" s="274">
        <f>IF(Y$50=0,0,Y$50/NMM!Y$10*1000)</f>
        <v>0.35646502162565552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0.48148380886022529</v>
      </c>
      <c r="C197" s="274">
        <f>IF(C$51=0,0,C$51/NMM!C$10*1000)</f>
        <v>0.42227706705444762</v>
      </c>
      <c r="D197" s="274">
        <f>IF(D$51=0,0,D$51/NMM!D$10*1000)</f>
        <v>0.41294899309098487</v>
      </c>
      <c r="E197" s="274">
        <f>IF(E$51=0,0,E$51/NMM!E$10*1000)</f>
        <v>0.35656117227175604</v>
      </c>
      <c r="F197" s="274">
        <f>IF(F$51=0,0,F$51/NMM!F$10*1000)</f>
        <v>0.38836834850187474</v>
      </c>
      <c r="G197" s="274">
        <f>IF(G$51=0,0,G$51/NMM!G$10*1000)</f>
        <v>0.36060306642542811</v>
      </c>
      <c r="H197" s="274">
        <f>IF(H$51=0,0,H$51/NMM!H$10*1000)</f>
        <v>0.37844392531964915</v>
      </c>
      <c r="I197" s="274">
        <f>IF(I$51=0,0,I$51/NMM!I$10*1000)</f>
        <v>0.37701057855817055</v>
      </c>
      <c r="J197" s="274">
        <f>IF(J$51=0,0,J$51/NMM!J$10*1000)</f>
        <v>0.47127566291070044</v>
      </c>
      <c r="K197" s="274">
        <f>IF(K$51=0,0,K$51/NMM!K$10*1000)</f>
        <v>0.51186639207943552</v>
      </c>
      <c r="L197" s="274">
        <f>IF(L$51=0,0,L$51/NMM!L$10*1000)</f>
        <v>0.51976756717538819</v>
      </c>
      <c r="M197" s="274">
        <f>IF(M$51=0,0,M$51/NMM!M$10*1000)</f>
        <v>0.52336610253538574</v>
      </c>
      <c r="N197" s="274">
        <f>IF(N$51=0,0,N$51/NMM!N$10*1000)</f>
        <v>0.80736989065877351</v>
      </c>
      <c r="O197" s="274">
        <f>IF(O$51=0,0,O$51/NMM!O$10*1000)</f>
        <v>0.69189851355453169</v>
      </c>
      <c r="P197" s="274">
        <f>IF(P$51=0,0,P$51/NMM!P$10*1000)</f>
        <v>0.76299210126718597</v>
      </c>
      <c r="Q197" s="274">
        <f>IF(Q$51=0,0,Q$51/NMM!Q$10*1000)</f>
        <v>0.76357448651125104</v>
      </c>
      <c r="R197" s="274">
        <f>IF(R$51=0,0,R$51/NMM!R$10*1000)</f>
        <v>0.76581191940617288</v>
      </c>
      <c r="S197" s="274">
        <f>IF(S$51=0,0,S$51/NMM!S$10*1000)</f>
        <v>0.76087689498161282</v>
      </c>
      <c r="T197" s="274">
        <f>IF(T$51=0,0,T$51/NMM!T$10*1000)</f>
        <v>0.71212844602868786</v>
      </c>
      <c r="U197" s="274">
        <f>IF(U$51=0,0,U$51/NMM!U$10*1000)</f>
        <v>0.70910489675232702</v>
      </c>
      <c r="V197" s="274">
        <f>IF(V$51=0,0,V$51/NMM!V$10*1000)</f>
        <v>0.79587891515343678</v>
      </c>
      <c r="W197" s="274">
        <f>IF(W$51=0,0,W$51/NMM!W$10*1000)</f>
        <v>0.82097007266531041</v>
      </c>
      <c r="X197" s="274">
        <f>IF(X$51=0,0,X$51/NMM!X$10*1000)</f>
        <v>0.78201493655346976</v>
      </c>
      <c r="Y197" s="274">
        <f>IF(Y$51=0,0,Y$51/NMM!Y$10*1000)</f>
        <v>0.69581925352311991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0.31440110344180877</v>
      </c>
      <c r="C198" s="274">
        <f>IF(C$52=0,0,C$52/NMM!C$10*1000)</f>
        <v>0.27182920031878299</v>
      </c>
      <c r="D198" s="274">
        <f>IF(D$52=0,0,D$52/NMM!D$10*1000)</f>
        <v>0.27498567014520253</v>
      </c>
      <c r="E198" s="274">
        <f>IF(E$52=0,0,E$52/NMM!E$10*1000)</f>
        <v>0.24991265540443783</v>
      </c>
      <c r="F198" s="274">
        <f>IF(F$52=0,0,F$52/NMM!F$10*1000)</f>
        <v>0.25248305425296097</v>
      </c>
      <c r="G198" s="274">
        <f>IF(G$52=0,0,G$52/NMM!G$10*1000)</f>
        <v>0.25918672581116159</v>
      </c>
      <c r="H198" s="274">
        <f>IF(H$52=0,0,H$52/NMM!H$10*1000)</f>
        <v>0.24781630498808804</v>
      </c>
      <c r="I198" s="274">
        <f>IF(I$52=0,0,I$52/NMM!I$10*1000)</f>
        <v>0.25473082339969999</v>
      </c>
      <c r="J198" s="274">
        <f>IF(J$52=0,0,J$52/NMM!J$10*1000)</f>
        <v>0.27024382396327068</v>
      </c>
      <c r="K198" s="274">
        <f>IF(K$52=0,0,K$52/NMM!K$10*1000)</f>
        <v>0.25346569771466521</v>
      </c>
      <c r="L198" s="274">
        <f>IF(L$52=0,0,L$52/NMM!L$10*1000)</f>
        <v>0.26135399686626054</v>
      </c>
      <c r="M198" s="274">
        <f>IF(M$52=0,0,M$52/NMM!M$10*1000)</f>
        <v>0.27004567860084577</v>
      </c>
      <c r="N198" s="274">
        <f>IF(N$52=0,0,N$52/NMM!N$10*1000)</f>
        <v>0.26664086733544906</v>
      </c>
      <c r="O198" s="274">
        <f>IF(O$52=0,0,O$52/NMM!O$10*1000)</f>
        <v>0.26948658613745902</v>
      </c>
      <c r="P198" s="274">
        <f>IF(P$52=0,0,P$52/NMM!P$10*1000)</f>
        <v>0.28463374348286719</v>
      </c>
      <c r="Q198" s="274">
        <f>IF(Q$52=0,0,Q$52/NMM!Q$10*1000)</f>
        <v>0.27334005062553401</v>
      </c>
      <c r="R198" s="274">
        <f>IF(R$52=0,0,R$52/NMM!R$10*1000)</f>
        <v>0.2808092743757275</v>
      </c>
      <c r="S198" s="274">
        <f>IF(S$52=0,0,S$52/NMM!S$10*1000)</f>
        <v>0.27566153297508356</v>
      </c>
      <c r="T198" s="274">
        <f>IF(T$52=0,0,T$52/NMM!T$10*1000)</f>
        <v>0.31853461698333474</v>
      </c>
      <c r="U198" s="274">
        <f>IF(U$52=0,0,U$52/NMM!U$10*1000)</f>
        <v>0.30373999768072335</v>
      </c>
      <c r="V198" s="274">
        <f>IF(V$52=0,0,V$52/NMM!V$10*1000)</f>
        <v>0.30913175358466521</v>
      </c>
      <c r="W198" s="274">
        <f>IF(W$52=0,0,W$52/NMM!W$10*1000)</f>
        <v>0.3094754941110871</v>
      </c>
      <c r="X198" s="274">
        <f>IF(X$52=0,0,X$52/NMM!X$10*1000)</f>
        <v>0.2850341743282383</v>
      </c>
      <c r="Y198" s="274">
        <f>IF(Y$52=0,0,Y$52/NMM!Y$10*1000)</f>
        <v>0.26218563323273147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0.43175762259234773</v>
      </c>
      <c r="C199" s="275">
        <f>IF(C$53=0,0,C$53/NMM!C$10*1000)</f>
        <v>0.3730561244215137</v>
      </c>
      <c r="D199" s="275">
        <f>IF(D$53=0,0,D$53/NMM!D$10*1000)</f>
        <v>0.37516006047312539</v>
      </c>
      <c r="E199" s="275">
        <f>IF(E$53=0,0,E$53/NMM!E$10*1000)</f>
        <v>0.34688260121716347</v>
      </c>
      <c r="F199" s="275">
        <f>IF(F$53=0,0,F$53/NMM!F$10*1000)</f>
        <v>0.34973819178108223</v>
      </c>
      <c r="G199" s="275">
        <f>IF(G$53=0,0,G$53/NMM!G$10*1000)</f>
        <v>0.3531291803079914</v>
      </c>
      <c r="H199" s="275">
        <f>IF(H$53=0,0,H$53/NMM!H$10*1000)</f>
        <v>0.33775674037274306</v>
      </c>
      <c r="I199" s="275">
        <f>IF(I$53=0,0,I$53/NMM!I$10*1000)</f>
        <v>0.34650892539298506</v>
      </c>
      <c r="J199" s="275">
        <f>IF(J$53=0,0,J$53/NMM!J$10*1000)</f>
        <v>0.37727734872277396</v>
      </c>
      <c r="K199" s="275">
        <f>IF(K$53=0,0,K$53/NMM!K$10*1000)</f>
        <v>0.37286299237813075</v>
      </c>
      <c r="L199" s="275">
        <f>IF(L$53=0,0,L$53/NMM!L$10*1000)</f>
        <v>0.38001947230546962</v>
      </c>
      <c r="M199" s="275">
        <f>IF(M$53=0,0,M$53/NMM!M$10*1000)</f>
        <v>0.38838987341656783</v>
      </c>
      <c r="N199" s="275">
        <f>IF(N$53=0,0,N$53/NMM!N$10*1000)</f>
        <v>0.50105921010273824</v>
      </c>
      <c r="O199" s="275">
        <f>IF(O$53=0,0,O$53/NMM!O$10*1000)</f>
        <v>0.41827438573543579</v>
      </c>
      <c r="P199" s="275">
        <f>IF(P$53=0,0,P$53/NMM!P$10*1000)</f>
        <v>0.45516071828423116</v>
      </c>
      <c r="Q199" s="275">
        <f>IF(Q$53=0,0,Q$53/NMM!Q$10*1000)</f>
        <v>0.4574691433802513</v>
      </c>
      <c r="R199" s="275">
        <f>IF(R$53=0,0,R$53/NMM!R$10*1000)</f>
        <v>0.45993332325597308</v>
      </c>
      <c r="S199" s="275">
        <f>IF(S$53=0,0,S$53/NMM!S$10*1000)</f>
        <v>0.46665715076116626</v>
      </c>
      <c r="T199" s="275">
        <f>IF(T$53=0,0,T$53/NMM!T$10*1000)</f>
        <v>0.47449914230324325</v>
      </c>
      <c r="U199" s="275">
        <f>IF(U$53=0,0,U$53/NMM!U$10*1000)</f>
        <v>0.46919906018154245</v>
      </c>
      <c r="V199" s="275">
        <f>IF(V$53=0,0,V$53/NMM!V$10*1000)</f>
        <v>0.50758532127516154</v>
      </c>
      <c r="W199" s="275">
        <f>IF(W$53=0,0,W$53/NMM!W$10*1000)</f>
        <v>0.52145071598412163</v>
      </c>
      <c r="X199" s="275">
        <f>IF(X$53=0,0,X$53/NMM!X$10*1000)</f>
        <v>0.56144341507174678</v>
      </c>
      <c r="Y199" s="275">
        <f>IF(Y$53=0,0,Y$53/NMM!Y$10*1000)</f>
        <v>0.5927396682151459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2.0532253206710243</v>
      </c>
      <c r="C200" s="276">
        <f>IF(C$59=0,0,C$59/NMM!C$10*1000)</f>
        <v>1.8007458412097646</v>
      </c>
      <c r="D200" s="276">
        <f>IF(D$59=0,0,D$59/NMM!D$10*1000)</f>
        <v>1.76096747836053</v>
      </c>
      <c r="E200" s="276">
        <f>IF(E$59=0,0,E$59/NMM!E$10*1000)</f>
        <v>1.5205089222201476</v>
      </c>
      <c r="F200" s="276">
        <f>IF(F$59=0,0,F$59/NMM!F$10*1000)</f>
        <v>1.6561465042383703</v>
      </c>
      <c r="G200" s="276">
        <f>IF(G$59=0,0,G$59/NMM!G$10*1000)</f>
        <v>1.5377450561608437</v>
      </c>
      <c r="H200" s="276">
        <f>IF(H$59=0,0,H$59/NMM!H$10*1000)</f>
        <v>1.6138250874101765</v>
      </c>
      <c r="I200" s="276">
        <f>IF(I$59=0,0,I$59/NMM!I$10*1000)</f>
        <v>1.6077127658537438</v>
      </c>
      <c r="J200" s="276">
        <f>IF(J$59=0,0,J$59/NMM!J$10*1000)</f>
        <v>2.0096940048614953</v>
      </c>
      <c r="K200" s="276">
        <f>IF(K$59=0,0,K$59/NMM!K$10*1000)</f>
        <v>2.1827879103679639</v>
      </c>
      <c r="L200" s="276">
        <f>IF(L$59=0,0,L$59/NMM!L$10*1000)</f>
        <v>2.216481447869191</v>
      </c>
      <c r="M200" s="276">
        <f>IF(M$59=0,0,M$59/NMM!M$10*1000)</f>
        <v>2.231826935676906</v>
      </c>
      <c r="N200" s="276">
        <f>IF(N$59=0,0,N$59/NMM!N$10*1000)</f>
        <v>3.4429242939075118</v>
      </c>
      <c r="O200" s="276">
        <f>IF(O$59=0,0,O$59/NMM!O$10*1000)</f>
        <v>2.9505115669989532</v>
      </c>
      <c r="P200" s="276">
        <f>IF(P$59=0,0,P$59/NMM!P$10*1000)</f>
        <v>3.2536809607414203</v>
      </c>
      <c r="Q200" s="276">
        <f>IF(Q$59=0,0,Q$59/NMM!Q$10*1000)</f>
        <v>3.2561644671594889</v>
      </c>
      <c r="R200" s="276">
        <f>IF(R$59=0,0,R$59/NMM!R$10*1000)</f>
        <v>3.2657057098526323</v>
      </c>
      <c r="S200" s="276">
        <f>IF(S$59=0,0,S$59/NMM!S$10*1000)</f>
        <v>3.2446609375878661</v>
      </c>
      <c r="T200" s="276">
        <f>IF(T$59=0,0,T$59/NMM!T$10*1000)</f>
        <v>3.036779492995735</v>
      </c>
      <c r="U200" s="276">
        <f>IF(U$59=0,0,U$59/NMM!U$10*1000)</f>
        <v>3.0238859588450939</v>
      </c>
      <c r="V200" s="276">
        <f>IF(V$59=0,0,V$59/NMM!V$10*1000)</f>
        <v>3.3939225176637371</v>
      </c>
      <c r="W200" s="276">
        <f>IF(W$59=0,0,W$59/NMM!W$10*1000)</f>
        <v>3.5009205080017263</v>
      </c>
      <c r="X200" s="276">
        <f>IF(X$59=0,0,X$59/NMM!X$10*1000)</f>
        <v>3.3348013771749692</v>
      </c>
      <c r="Y200" s="276">
        <f>IF(Y$59=0,0,Y$59/NMM!Y$10*1000)</f>
        <v>2.9672310546143921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8.5697866252883799</v>
      </c>
      <c r="C201" s="276">
        <f>IF(C$60=0,0,C$60/NMM!C$10*1000)</f>
        <v>7.4566080529517222</v>
      </c>
      <c r="D201" s="276">
        <f>IF(D$60=0,0,D$60/NMM!D$10*1000)</f>
        <v>7.3276988960143132</v>
      </c>
      <c r="E201" s="276">
        <f>IF(E$60=0,0,E$60/NMM!E$10*1000)</f>
        <v>6.8855679658981082</v>
      </c>
      <c r="F201" s="276">
        <f>IF(F$60=0,0,F$60/NMM!F$10*1000)</f>
        <v>6.6995243937439195</v>
      </c>
      <c r="G201" s="276">
        <f>IF(G$60=0,0,G$60/NMM!G$10*1000)</f>
        <v>6.7872579851863497</v>
      </c>
      <c r="H201" s="276">
        <f>IF(H$60=0,0,H$60/NMM!H$10*1000)</f>
        <v>6.4615034548586054</v>
      </c>
      <c r="I201" s="276">
        <f>IF(I$60=0,0,I$60/NMM!I$10*1000)</f>
        <v>6.6437367173155639</v>
      </c>
      <c r="J201" s="276">
        <f>IF(J$60=0,0,J$60/NMM!J$10*1000)</f>
        <v>6.856264757823304</v>
      </c>
      <c r="K201" s="276">
        <f>IF(K$60=0,0,K$60/NMM!K$10*1000)</f>
        <v>6.0840623565118177</v>
      </c>
      <c r="L201" s="276">
        <f>IF(L$60=0,0,L$60/NMM!L$10*1000)</f>
        <v>6.1649268585436836</v>
      </c>
      <c r="M201" s="276">
        <f>IF(M$60=0,0,M$60/NMM!M$10*1000)</f>
        <v>6.381778633037797</v>
      </c>
      <c r="N201" s="276">
        <f>IF(N$60=0,0,N$60/NMM!N$10*1000)</f>
        <v>5.6198854355677401</v>
      </c>
      <c r="O201" s="276">
        <f>IF(O$60=0,0,O$60/NMM!O$10*1000)</f>
        <v>6.1091079255071525</v>
      </c>
      <c r="P201" s="276">
        <f>IF(P$60=0,0,P$60/NMM!P$10*1000)</f>
        <v>6.4338107688105479</v>
      </c>
      <c r="Q201" s="276">
        <f>IF(Q$60=0,0,Q$60/NMM!Q$10*1000)</f>
        <v>6.0435710160565375</v>
      </c>
      <c r="R201" s="276">
        <f>IF(R$60=0,0,R$60/NMM!R$10*1000)</f>
        <v>6.1991697416225957</v>
      </c>
      <c r="S201" s="276">
        <f>IF(S$60=0,0,S$60/NMM!S$10*1000)</f>
        <v>6.1305717077198354</v>
      </c>
      <c r="T201" s="276">
        <f>IF(T$60=0,0,T$60/NMM!T$10*1000)</f>
        <v>7.1586510107921866</v>
      </c>
      <c r="U201" s="276">
        <f>IF(U$60=0,0,U$60/NMM!U$10*1000)</f>
        <v>6.7556472524020377</v>
      </c>
      <c r="V201" s="276">
        <f>IF(V$60=0,0,V$60/NMM!V$10*1000)</f>
        <v>6.7892029018423345</v>
      </c>
      <c r="W201" s="276">
        <f>IF(W$60=0,0,W$60/NMM!W$10*1000)</f>
        <v>6.7428145289042707</v>
      </c>
      <c r="X201" s="276">
        <f>IF(X$60=0,0,X$60/NMM!X$10*1000)</f>
        <v>6.2199984655461078</v>
      </c>
      <c r="Y201" s="276">
        <f>IF(Y$60=0,0,Y$60/NMM!Y$10*1000)</f>
        <v>5.6688746576450697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34.60874135430565</v>
      </c>
      <c r="C202" s="276">
        <f>IF(C$79=0,0,C$79/NMM!C$10*1000)</f>
        <v>29.830373775527995</v>
      </c>
      <c r="D202" s="276">
        <f>IF(D$79=0,0,D$79/NMM!D$10*1000)</f>
        <v>30.533051299312721</v>
      </c>
      <c r="E202" s="276">
        <f>IF(E$79=0,0,E$79/NMM!E$10*1000)</f>
        <v>27.714707075890523</v>
      </c>
      <c r="F202" s="276">
        <f>IF(F$79=0,0,F$79/NMM!F$10*1000)</f>
        <v>28.007934762065688</v>
      </c>
      <c r="G202" s="276">
        <f>IF(G$79=0,0,G$79/NMM!G$10*1000)</f>
        <v>29.247565856516179</v>
      </c>
      <c r="H202" s="276">
        <f>IF(H$79=0,0,H$79/NMM!H$10*1000)</f>
        <v>27.691766291657842</v>
      </c>
      <c r="I202" s="276">
        <f>IF(I$79=0,0,I$79/NMM!I$10*1000)</f>
        <v>28.594638123840912</v>
      </c>
      <c r="J202" s="276">
        <f>IF(J$79=0,0,J$79/NMM!J$10*1000)</f>
        <v>29.894498994762809</v>
      </c>
      <c r="K202" s="276">
        <f>IF(K$79=0,0,K$79/NMM!K$10*1000)</f>
        <v>27.85722384975756</v>
      </c>
      <c r="L202" s="276">
        <f>IF(L$79=0,0,L$79/NMM!L$10*1000)</f>
        <v>28.972141583328224</v>
      </c>
      <c r="M202" s="276">
        <f>IF(M$79=0,0,M$79/NMM!M$10*1000)</f>
        <v>30.060455877005101</v>
      </c>
      <c r="N202" s="276">
        <f>IF(N$79=0,0,N$79/NMM!N$10*1000)</f>
        <v>27.666431245171161</v>
      </c>
      <c r="O202" s="276">
        <f>IF(O$79=0,0,O$79/NMM!O$10*1000)</f>
        <v>28.635343137069682</v>
      </c>
      <c r="P202" s="276">
        <f>IF(P$79=0,0,P$79/NMM!P$10*1000)</f>
        <v>29.939085751589978</v>
      </c>
      <c r="Q202" s="276">
        <f>IF(Q$79=0,0,Q$79/NMM!Q$10*1000)</f>
        <v>28.629464188374804</v>
      </c>
      <c r="R202" s="276">
        <f>IF(R$79=0,0,R$79/NMM!R$10*1000)</f>
        <v>29.609250293540683</v>
      </c>
      <c r="S202" s="276">
        <f>IF(S$79=0,0,S$79/NMM!S$10*1000)</f>
        <v>28.900819478155611</v>
      </c>
      <c r="T202" s="276">
        <f>IF(T$79=0,0,T$79/NMM!T$10*1000)</f>
        <v>35.010737655079097</v>
      </c>
      <c r="U202" s="276">
        <f>IF(U$79=0,0,U$79/NMM!U$10*1000)</f>
        <v>33.165532882564889</v>
      </c>
      <c r="V202" s="276">
        <f>IF(V$79=0,0,V$79/NMM!V$10*1000)</f>
        <v>33.114622675392951</v>
      </c>
      <c r="W202" s="276">
        <f>IF(W$79=0,0,W$79/NMM!W$10*1000)</f>
        <v>32.980270825954591</v>
      </c>
      <c r="X202" s="276">
        <f>IF(X$79=0,0,X$79/NMM!X$10*1000)</f>
        <v>30.028071252624798</v>
      </c>
      <c r="Y202" s="276">
        <f>IF(Y$79=0,0,Y$79/NMM!Y$10*1000)</f>
        <v>27.884750460168533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5.7891264605133523</v>
      </c>
      <c r="C203" s="277">
        <f>IF(C$89=0,0,C$89/NMM!C$10*1000)</f>
        <v>5.0188509909217514</v>
      </c>
      <c r="D203" s="277">
        <f>IF(D$89=0,0,D$89/NMM!D$10*1000)</f>
        <v>5.0134843333955574</v>
      </c>
      <c r="E203" s="277">
        <f>IF(E$89=0,0,E$89/NMM!E$10*1000)</f>
        <v>4.4574153329721238</v>
      </c>
      <c r="F203" s="277">
        <f>IF(F$89=0,0,F$89/NMM!F$10*1000)</f>
        <v>4.6045203637817798</v>
      </c>
      <c r="G203" s="277">
        <f>IF(G$89=0,0,G$89/NMM!G$10*1000)</f>
        <v>4.5272726067000946</v>
      </c>
      <c r="H203" s="277">
        <f>IF(H$89=0,0,H$89/NMM!H$10*1000)</f>
        <v>4.4520634281033535</v>
      </c>
      <c r="I203" s="277">
        <f>IF(I$89=0,0,I$89/NMM!I$10*1000)</f>
        <v>4.5079215904787633</v>
      </c>
      <c r="J203" s="277">
        <f>IF(J$89=0,0,J$89/NMM!J$10*1000)</f>
        <v>5.0310218246916376</v>
      </c>
      <c r="K203" s="277">
        <f>IF(K$89=0,0,K$89/NMM!K$10*1000)</f>
        <v>4.8597463197664013</v>
      </c>
      <c r="L203" s="277">
        <f>IF(L$89=0,0,L$89/NMM!L$10*1000)</f>
        <v>4.9182359397557089</v>
      </c>
      <c r="M203" s="277">
        <f>IF(M$89=0,0,M$89/NMM!M$10*1000)</f>
        <v>5.0214846722538571</v>
      </c>
      <c r="N203" s="277">
        <f>IF(N$89=0,0,N$89/NMM!N$10*1000)</f>
        <v>6.0072107071544076</v>
      </c>
      <c r="O203" s="277">
        <f>IF(O$89=0,0,O$89/NMM!O$10*1000)</f>
        <v>5.7098132767566145</v>
      </c>
      <c r="P203" s="277">
        <f>IF(P$89=0,0,P$89/NMM!P$10*1000)</f>
        <v>6.1722908471794948</v>
      </c>
      <c r="Q203" s="277">
        <f>IF(Q$89=0,0,Q$89/NMM!Q$10*1000)</f>
        <v>6.001237276910155</v>
      </c>
      <c r="R203" s="277">
        <f>IF(R$89=0,0,R$89/NMM!R$10*1000)</f>
        <v>6.0854079686707516</v>
      </c>
      <c r="S203" s="277">
        <f>IF(S$89=0,0,S$89/NMM!S$10*1000)</f>
        <v>6.0313668091504935</v>
      </c>
      <c r="T203" s="277">
        <f>IF(T$89=0,0,T$89/NMM!T$10*1000)</f>
        <v>6.2241169201987105</v>
      </c>
      <c r="U203" s="277">
        <f>IF(U$89=0,0,U$89/NMM!U$10*1000)</f>
        <v>6.0497040186264224</v>
      </c>
      <c r="V203" s="277">
        <f>IF(V$89=0,0,V$89/NMM!V$10*1000)</f>
        <v>6.4624950770795895</v>
      </c>
      <c r="W203" s="277">
        <f>IF(W$89=0,0,W$89/NMM!W$10*1000)</f>
        <v>6.5540612896721546</v>
      </c>
      <c r="X203" s="277">
        <f>IF(X$89=0,0,X$89/NMM!X$10*1000)</f>
        <v>6.156836583426923</v>
      </c>
      <c r="Y203" s="277">
        <f>IF(Y$89=0,0,Y$89/NMM!Y$10*1000)</f>
        <v>5.4995310326416638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252.650649769252</v>
      </c>
      <c r="C205" s="320">
        <f t="shared" si="51"/>
        <v>234.60916706798918</v>
      </c>
      <c r="D205" s="320">
        <f t="shared" si="51"/>
        <v>235.07581362513912</v>
      </c>
      <c r="E205" s="320">
        <f t="shared" si="51"/>
        <v>219.9641470493097</v>
      </c>
      <c r="F205" s="320">
        <f t="shared" si="51"/>
        <v>218.25034568857677</v>
      </c>
      <c r="G205" s="320">
        <f t="shared" si="51"/>
        <v>218.48925867922657</v>
      </c>
      <c r="H205" s="320">
        <f t="shared" si="51"/>
        <v>220.43348377239482</v>
      </c>
      <c r="I205" s="320">
        <f t="shared" si="51"/>
        <v>214.25043822833325</v>
      </c>
      <c r="J205" s="320">
        <f t="shared" si="51"/>
        <v>222.32038567151332</v>
      </c>
      <c r="K205" s="320">
        <f t="shared" si="51"/>
        <v>208.78890607201552</v>
      </c>
      <c r="L205" s="320">
        <f t="shared" si="51"/>
        <v>207.30903078718319</v>
      </c>
      <c r="M205" s="320">
        <f t="shared" si="51"/>
        <v>212.98999961991652</v>
      </c>
      <c r="N205" s="320">
        <f t="shared" si="51"/>
        <v>209.21092136548086</v>
      </c>
      <c r="O205" s="320">
        <f t="shared" si="51"/>
        <v>211.85281236024355</v>
      </c>
      <c r="P205" s="320">
        <f t="shared" si="51"/>
        <v>202.35797561952037</v>
      </c>
      <c r="Q205" s="320">
        <f t="shared" si="51"/>
        <v>198.50125396395731</v>
      </c>
      <c r="R205" s="320">
        <f t="shared" si="51"/>
        <v>193.67602930708964</v>
      </c>
      <c r="S205" s="320">
        <f t="shared" si="51"/>
        <v>190.12559773182204</v>
      </c>
      <c r="T205" s="320">
        <f t="shared" si="51"/>
        <v>216.7153878106503</v>
      </c>
      <c r="U205" s="320">
        <f t="shared" si="51"/>
        <v>206.64985179439736</v>
      </c>
      <c r="V205" s="320">
        <f t="shared" si="51"/>
        <v>203.71810996346701</v>
      </c>
      <c r="W205" s="320">
        <f t="shared" si="51"/>
        <v>191.52633898947479</v>
      </c>
      <c r="X205" s="320">
        <f t="shared" si="51"/>
        <v>176.40024148852447</v>
      </c>
      <c r="Y205" s="320">
        <f t="shared" si="51"/>
        <v>155.26252750810372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2.145031111569605</v>
      </c>
      <c r="C206" s="273">
        <f>IF(C$100=0,0,C$100/NMM!C$11*1000)</f>
        <v>1.9918569886117738</v>
      </c>
      <c r="D206" s="273">
        <f>IF(D$100=0,0,D$100/NMM!D$11*1000)</f>
        <v>1.9958188679261388</v>
      </c>
      <c r="E206" s="273">
        <f>IF(E$100=0,0,E$100/NMM!E$11*1000)</f>
        <v>1.8675191980768036</v>
      </c>
      <c r="F206" s="273">
        <f>IF(F$100=0,0,F$100/NMM!F$11*1000)</f>
        <v>1.8529688407307547</v>
      </c>
      <c r="G206" s="273">
        <f>IF(G$100=0,0,G$100/NMM!G$11*1000)</f>
        <v>1.8549972376427015</v>
      </c>
      <c r="H206" s="273">
        <f>IF(H$100=0,0,H$100/NMM!H$11*1000)</f>
        <v>1.8715039171892449</v>
      </c>
      <c r="I206" s="273">
        <f>IF(I$100=0,0,I$100/NMM!I$11*1000)</f>
        <v>1.8190091974308489</v>
      </c>
      <c r="J206" s="273">
        <f>IF(J$100=0,0,J$100/NMM!J$11*1000)</f>
        <v>1.8875239166696371</v>
      </c>
      <c r="K206" s="273">
        <f>IF(K$100=0,0,K$100/NMM!K$11*1000)</f>
        <v>1.7726402037067464</v>
      </c>
      <c r="L206" s="273">
        <f>IF(L$100=0,0,L$100/NMM!L$11*1000)</f>
        <v>1.7600759038327793</v>
      </c>
      <c r="M206" s="273">
        <f>IF(M$100=0,0,M$100/NMM!M$11*1000)</f>
        <v>1.8083079384679088</v>
      </c>
      <c r="N206" s="273">
        <f>IF(N$100=0,0,N$100/NMM!N$11*1000)</f>
        <v>1.7762231588075705</v>
      </c>
      <c r="O206" s="273">
        <f>IF(O$100=0,0,O$100/NMM!O$11*1000)</f>
        <v>1.7986530966776737</v>
      </c>
      <c r="P206" s="273">
        <f>IF(P$100=0,0,P$100/NMM!P$11*1000)</f>
        <v>1.7180409144941156</v>
      </c>
      <c r="Q206" s="273">
        <f>IF(Q$100=0,0,Q$100/NMM!Q$11*1000)</f>
        <v>1.6852969340315207</v>
      </c>
      <c r="R206" s="273">
        <f>IF(R$100=0,0,R$100/NMM!R$11*1000)</f>
        <v>1.6443302592232723</v>
      </c>
      <c r="S206" s="273">
        <f>IF(S$100=0,0,S$100/NMM!S$11*1000)</f>
        <v>1.6141867143899673</v>
      </c>
      <c r="T206" s="273">
        <f>IF(T$100=0,0,T$100/NMM!T$11*1000)</f>
        <v>1.8399368837292003</v>
      </c>
      <c r="U206" s="273">
        <f>IF(U$100=0,0,U$100/NMM!U$11*1000)</f>
        <v>1.7544794034930729</v>
      </c>
      <c r="V206" s="273">
        <f>IF(V$100=0,0,V$100/NMM!V$11*1000)</f>
        <v>1.7295886009391901</v>
      </c>
      <c r="W206" s="273">
        <f>IF(W$100=0,0,W$100/NMM!W$11*1000)</f>
        <v>1.6260791578874854</v>
      </c>
      <c r="X206" s="273">
        <f>IF(X$100=0,0,X$100/NMM!X$11*1000)</f>
        <v>1.4976569679357579</v>
      </c>
      <c r="Y206" s="273">
        <f>IF(Y$100=0,0,Y$100/NMM!Y$11*1000)</f>
        <v>1.3181955093684188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2.4049861879348664</v>
      </c>
      <c r="C207" s="274">
        <f>IF(C$101=0,0,C$101/NMM!C$11*1000)</f>
        <v>2.2332489818516121</v>
      </c>
      <c r="D207" s="274">
        <f>IF(D$101=0,0,D$101/NMM!D$11*1000)</f>
        <v>2.2376909990223286</v>
      </c>
      <c r="E207" s="274">
        <f>IF(E$101=0,0,E$101/NMM!E$11*1000)</f>
        <v>2.0938427665934429</v>
      </c>
      <c r="F207" s="274">
        <f>IF(F$101=0,0,F$101/NMM!F$11*1000)</f>
        <v>2.0775290598793439</v>
      </c>
      <c r="G207" s="274">
        <f>IF(G$101=0,0,G$101/NMM!G$11*1000)</f>
        <v>2.0798032770366475</v>
      </c>
      <c r="H207" s="274">
        <f>IF(H$101=0,0,H$101/NMM!H$11*1000)</f>
        <v>2.0983103915041177</v>
      </c>
      <c r="I207" s="274">
        <f>IF(I$101=0,0,I$101/NMM!I$11*1000)</f>
        <v>2.0394538671033726</v>
      </c>
      <c r="J207" s="274">
        <f>IF(J$101=0,0,J$101/NMM!J$11*1000)</f>
        <v>2.1162718454304787</v>
      </c>
      <c r="K207" s="274">
        <f>IF(K$101=0,0,K$101/NMM!K$11*1000)</f>
        <v>1.9874654419223026</v>
      </c>
      <c r="L207" s="274">
        <f>IF(L$101=0,0,L$101/NMM!L$11*1000)</f>
        <v>1.9733784818334807</v>
      </c>
      <c r="M207" s="274">
        <f>IF(M$101=0,0,M$101/NMM!M$11*1000)</f>
        <v>2.0274557287730839</v>
      </c>
      <c r="N207" s="274">
        <f>IF(N$101=0,0,N$101/NMM!N$11*1000)</f>
        <v>1.9914826132738022</v>
      </c>
      <c r="O207" s="274">
        <f>IF(O$101=0,0,O$101/NMM!O$11*1000)</f>
        <v>2.0166308223057738</v>
      </c>
      <c r="P207" s="274">
        <f>IF(P$101=0,0,P$101/NMM!P$11*1000)</f>
        <v>1.9262492965157427</v>
      </c>
      <c r="Q207" s="274">
        <f>IF(Q$101=0,0,Q$101/NMM!Q$11*1000)</f>
        <v>1.8895370920512937</v>
      </c>
      <c r="R207" s="274">
        <f>IF(R$101=0,0,R$101/NMM!R$11*1000)</f>
        <v>1.8436056896823256</v>
      </c>
      <c r="S207" s="274">
        <f>IF(S$101=0,0,S$101/NMM!S$11*1000)</f>
        <v>1.8098090661329143</v>
      </c>
      <c r="T207" s="274">
        <f>IF(T$101=0,0,T$101/NMM!T$11*1000)</f>
        <v>2.062917767566868</v>
      </c>
      <c r="U207" s="274">
        <f>IF(U$101=0,0,U$101/NMM!U$11*1000)</f>
        <v>1.9671037448633866</v>
      </c>
      <c r="V207" s="274">
        <f>IF(V$101=0,0,V$101/NMM!V$11*1000)</f>
        <v>1.9391964403838269</v>
      </c>
      <c r="W207" s="274">
        <f>IF(W$101=0,0,W$101/NMM!W$11*1000)</f>
        <v>1.8231427479606797</v>
      </c>
      <c r="X207" s="274">
        <f>IF(X$101=0,0,X$101/NMM!X$11*1000)</f>
        <v>1.6791571472892508</v>
      </c>
      <c r="Y207" s="274">
        <f>IF(Y$101=0,0,Y$101/NMM!Y$11*1000)</f>
        <v>1.4779468586397426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3.8751455287826051</v>
      </c>
      <c r="C208" s="274">
        <f>IF(C$102=0,0,C$102/NMM!C$11*1000)</f>
        <v>3.6492931926723768</v>
      </c>
      <c r="D208" s="274">
        <f>IF(D$102=0,0,D$102/NMM!D$11*1000)</f>
        <v>3.5634838755445646</v>
      </c>
      <c r="E208" s="274">
        <f>IF(E$102=0,0,E$102/NMM!E$11*1000)</f>
        <v>3.2179996301025202</v>
      </c>
      <c r="F208" s="274">
        <f>IF(F$102=0,0,F$102/NMM!F$11*1000)</f>
        <v>3.4043413079027922</v>
      </c>
      <c r="G208" s="274">
        <f>IF(G$102=0,0,G$102/NMM!G$11*1000)</f>
        <v>3.1800010284649707</v>
      </c>
      <c r="H208" s="274">
        <f>IF(H$102=0,0,H$102/NMM!H$11*1000)</f>
        <v>3.4710768186761802</v>
      </c>
      <c r="I208" s="274">
        <f>IF(I$102=0,0,I$102/NMM!I$11*1000)</f>
        <v>3.3074513058878448</v>
      </c>
      <c r="J208" s="274">
        <f>IF(J$102=0,0,J$102/NMM!J$11*1000)</f>
        <v>3.9447221996770372</v>
      </c>
      <c r="K208" s="274">
        <f>IF(K$102=0,0,K$102/NMM!K$11*1000)</f>
        <v>4.2940764512469709</v>
      </c>
      <c r="L208" s="274">
        <f>IF(L$102=0,0,L$102/NMM!L$11*1000)</f>
        <v>4.2817326927971822</v>
      </c>
      <c r="M208" s="274">
        <f>IF(M$102=0,0,M$102/NMM!M$11*1000)</f>
        <v>4.3216132061485544</v>
      </c>
      <c r="N208" s="274">
        <f>IF(N$102=0,0,N$102/NMM!N$11*1000)</f>
        <v>5.9465871967443551</v>
      </c>
      <c r="O208" s="274">
        <f>IF(O$102=0,0,O$102/NMM!O$11*1000)</f>
        <v>5.2360978899888453</v>
      </c>
      <c r="P208" s="274">
        <f>IF(P$102=0,0,P$102/NMM!P$11*1000)</f>
        <v>5.1366507330019822</v>
      </c>
      <c r="Q208" s="274">
        <f>IF(Q$102=0,0,Q$102/NMM!Q$11*1000)</f>
        <v>5.2378799208980622</v>
      </c>
      <c r="R208" s="274">
        <f>IF(R$102=0,0,R$102/NMM!R$11*1000)</f>
        <v>5.0351977161541512</v>
      </c>
      <c r="S208" s="274">
        <f>IF(S$102=0,0,S$102/NMM!S$11*1000)</f>
        <v>4.9582634547536912</v>
      </c>
      <c r="T208" s="274">
        <f>IF(T$102=0,0,T$102/NMM!T$11*1000)</f>
        <v>4.9620924703773168</v>
      </c>
      <c r="U208" s="274">
        <f>IF(U$102=0,0,U$102/NMM!U$11*1000)</f>
        <v>4.8839354934535182</v>
      </c>
      <c r="V208" s="274">
        <f>IF(V$102=0,0,V$102/NMM!V$11*1000)</f>
        <v>5.1421234501626492</v>
      </c>
      <c r="W208" s="274">
        <f>IF(W$102=0,0,W$102/NMM!W$11*1000)</f>
        <v>4.9456744735788547</v>
      </c>
      <c r="X208" s="274">
        <f>IF(X$102=0,0,X$102/NMM!X$11*1000)</f>
        <v>4.6350723161813638</v>
      </c>
      <c r="Y208" s="274">
        <f>IF(Y$102=0,0,Y$102/NMM!Y$11*1000)</f>
        <v>4.0498404077084276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1.9252456861689289</v>
      </c>
      <c r="C209" s="274">
        <f>IF(C$103=0,0,C$103/NMM!C$11*1000)</f>
        <v>1.787766179290595</v>
      </c>
      <c r="D209" s="274">
        <f>IF(D$103=0,0,D$103/NMM!D$11*1000)</f>
        <v>1.7913221142222433</v>
      </c>
      <c r="E209" s="274">
        <f>IF(E$103=0,0,E$103/NMM!E$11*1000)</f>
        <v>1.6761683597698962</v>
      </c>
      <c r="F209" s="274">
        <f>IF(F$103=0,0,F$103/NMM!F$11*1000)</f>
        <v>1.663108869601384</v>
      </c>
      <c r="G209" s="274">
        <f>IF(G$103=0,0,G$103/NMM!G$11*1000)</f>
        <v>1.6649294317291312</v>
      </c>
      <c r="H209" s="274">
        <f>IF(H$103=0,0,H$103/NMM!H$11*1000)</f>
        <v>1.6797447942749466</v>
      </c>
      <c r="I209" s="274">
        <f>IF(I$103=0,0,I$103/NMM!I$11*1000)</f>
        <v>1.6326288190257365</v>
      </c>
      <c r="J209" s="274">
        <f>IF(J$103=0,0,J$103/NMM!J$11*1000)</f>
        <v>1.6941233432506237</v>
      </c>
      <c r="K209" s="274">
        <f>IF(K$103=0,0,K$103/NMM!K$11*1000)</f>
        <v>1.5910109121068958</v>
      </c>
      <c r="L209" s="274">
        <f>IF(L$103=0,0,L$103/NMM!L$11*1000)</f>
        <v>1.5797339828345791</v>
      </c>
      <c r="M209" s="274">
        <f>IF(M$103=0,0,M$103/NMM!M$11*1000)</f>
        <v>1.6230240386829931</v>
      </c>
      <c r="N209" s="274">
        <f>IF(N$103=0,0,N$103/NMM!N$11*1000)</f>
        <v>1.5942267483781705</v>
      </c>
      <c r="O209" s="274">
        <f>IF(O$103=0,0,O$103/NMM!O$11*1000)</f>
        <v>1.6143584569079612</v>
      </c>
      <c r="P209" s="274">
        <f>IF(P$103=0,0,P$103/NMM!P$11*1000)</f>
        <v>1.5420060070229831</v>
      </c>
      <c r="Q209" s="274">
        <f>IF(Q$103=0,0,Q$103/NMM!Q$11*1000)</f>
        <v>1.5126170593319259</v>
      </c>
      <c r="R209" s="274">
        <f>IF(R$103=0,0,R$103/NMM!R$11*1000)</f>
        <v>1.4758479357859491</v>
      </c>
      <c r="S209" s="274">
        <f>IF(S$103=0,0,S$103/NMM!S$11*1000)</f>
        <v>1.4487929763762022</v>
      </c>
      <c r="T209" s="274">
        <f>IF(T$103=0,0,T$103/NMM!T$11*1000)</f>
        <v>1.6514122005580978</v>
      </c>
      <c r="U209" s="274">
        <f>IF(U$103=0,0,U$103/NMM!U$11*1000)</f>
        <v>1.5747109143678577</v>
      </c>
      <c r="V209" s="274">
        <f>IF(V$103=0,0,V$103/NMM!V$11*1000)</f>
        <v>1.5523704877028659</v>
      </c>
      <c r="W209" s="274">
        <f>IF(W$103=0,0,W$103/NMM!W$11*1000)</f>
        <v>1.4594668894108949</v>
      </c>
      <c r="X209" s="274">
        <f>IF(X$103=0,0,X$103/NMM!X$11*1000)</f>
        <v>1.3442031685821503</v>
      </c>
      <c r="Y209" s="274">
        <f>IF(Y$103=0,0,Y$103/NMM!Y$11*1000)</f>
        <v>1.1831297943654329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2.0403170974178728</v>
      </c>
      <c r="C210" s="275">
        <f>IF(C$104=0,0,C$104/NMM!C$11*1000)</f>
        <v>1.8929396163947021</v>
      </c>
      <c r="D210" s="275">
        <f>IF(D$104=0,0,D$104/NMM!D$11*1000)</f>
        <v>1.9008432699062576</v>
      </c>
      <c r="E210" s="275">
        <f>IF(E$104=0,0,E$104/NMM!E$11*1000)</f>
        <v>1.8381704658979208</v>
      </c>
      <c r="F210" s="275">
        <f>IF(F$104=0,0,F$104/NMM!F$11*1000)</f>
        <v>1.8000462021233219</v>
      </c>
      <c r="G210" s="275">
        <f>IF(G$104=0,0,G$104/NMM!G$11*1000)</f>
        <v>1.8284486876572308</v>
      </c>
      <c r="H210" s="275">
        <f>IF(H$104=0,0,H$104/NMM!H$11*1000)</f>
        <v>1.8189385913376721</v>
      </c>
      <c r="I210" s="275">
        <f>IF(I$104=0,0,I$104/NMM!I$11*1000)</f>
        <v>1.7848662361518663</v>
      </c>
      <c r="J210" s="275">
        <f>IF(J$104=0,0,J$104/NMM!J$11*1000)</f>
        <v>1.8541867293475927</v>
      </c>
      <c r="K210" s="275">
        <f>IF(K$104=0,0,K$104/NMM!K$11*1000)</f>
        <v>1.8365965450021446</v>
      </c>
      <c r="L210" s="275">
        <f>IF(L$104=0,0,L$104/NMM!L$11*1000)</f>
        <v>1.8380932944354968</v>
      </c>
      <c r="M210" s="275">
        <f>IF(M$104=0,0,M$104/NMM!M$11*1000)</f>
        <v>1.8830399195020644</v>
      </c>
      <c r="N210" s="275">
        <f>IF(N$104=0,0,N$104/NMM!N$11*1000)</f>
        <v>2.1668837739419189</v>
      </c>
      <c r="O210" s="275">
        <f>IF(O$104=0,0,O$104/NMM!O$11*1000)</f>
        <v>1.8585658606838595</v>
      </c>
      <c r="P210" s="275">
        <f>IF(P$104=0,0,P$104/NMM!P$11*1000)</f>
        <v>1.7991861311228294</v>
      </c>
      <c r="Q210" s="275">
        <f>IF(Q$104=0,0,Q$104/NMM!Q$11*1000)</f>
        <v>1.8425414258308677</v>
      </c>
      <c r="R210" s="275">
        <f>IF(R$104=0,0,R$104/NMM!R$11*1000)</f>
        <v>1.7755814907947731</v>
      </c>
      <c r="S210" s="275">
        <f>IF(S$104=0,0,S$104/NMM!S$11*1000)</f>
        <v>1.7855189078714602</v>
      </c>
      <c r="T210" s="275">
        <f>IF(T$104=0,0,T$104/NMM!T$11*1000)</f>
        <v>1.941302781231742</v>
      </c>
      <c r="U210" s="275">
        <f>IF(U$104=0,0,U$104/NMM!U$11*1000)</f>
        <v>1.8974393113953256</v>
      </c>
      <c r="V210" s="275">
        <f>IF(V$104=0,0,V$104/NMM!V$11*1000)</f>
        <v>1.9255547858441326</v>
      </c>
      <c r="W210" s="275">
        <f>IF(W$104=0,0,W$104/NMM!W$11*1000)</f>
        <v>1.8444326252001633</v>
      </c>
      <c r="X210" s="275">
        <f>IF(X$104=0,0,X$104/NMM!X$11*1000)</f>
        <v>1.9538840358542089</v>
      </c>
      <c r="Y210" s="275">
        <f>IF(Y$104=0,0,Y$104/NMM!Y$11*1000)</f>
        <v>2.0256144486995251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191.06366562795299</v>
      </c>
      <c r="C211" s="276">
        <f>IF(C$110=0,0,C$110/NMM!C$11*1000)</f>
        <v>176.97225287038091</v>
      </c>
      <c r="D211" s="276">
        <f>IF(D$110=0,0,D$110/NMM!D$11*1000)</f>
        <v>178.1425519818703</v>
      </c>
      <c r="E211" s="276">
        <f>IF(E$110=0,0,E$110/NMM!E$11*1000)</f>
        <v>167.66415999993461</v>
      </c>
      <c r="F211" s="276">
        <f>IF(F$110=0,0,F$110/NMM!F$11*1000)</f>
        <v>164.51228596149105</v>
      </c>
      <c r="G211" s="276">
        <f>IF(G$110=0,0,G$110/NMM!G$11*1000)</f>
        <v>166.68260637843633</v>
      </c>
      <c r="H211" s="276">
        <f>IF(H$110=0,0,H$110/NMM!H$11*1000)</f>
        <v>165.86837127729154</v>
      </c>
      <c r="I211" s="276">
        <f>IF(I$110=0,0,I$110/NMM!I$11*1000)</f>
        <v>161.78554733868418</v>
      </c>
      <c r="J211" s="276">
        <f>IF(J$110=0,0,J$110/NMM!J$11*1000)</f>
        <v>163.3485629629557</v>
      </c>
      <c r="K211" s="276">
        <f>IF(K$110=0,0,K$110/NMM!K$11*1000)</f>
        <v>148.1115906045755</v>
      </c>
      <c r="L211" s="276">
        <f>IF(L$110=0,0,L$110/NMM!L$11*1000)</f>
        <v>146.88857847168333</v>
      </c>
      <c r="M211" s="276">
        <f>IF(M$110=0,0,M$110/NMM!M$11*1000)</f>
        <v>151.6030110355093</v>
      </c>
      <c r="N211" s="276">
        <f>IF(N$110=0,0,N$110/NMM!N$11*1000)</f>
        <v>133.58883294400007</v>
      </c>
      <c r="O211" s="276">
        <f>IF(O$110=0,0,O$110/NMM!O$11*1000)</f>
        <v>142.52497924456745</v>
      </c>
      <c r="P211" s="276">
        <f>IF(P$110=0,0,P$110/NMM!P$11*1000)</f>
        <v>134.92070599809367</v>
      </c>
      <c r="Q211" s="276">
        <f>IF(Q$110=0,0,Q$110/NMM!Q$11*1000)</f>
        <v>130.51861622114166</v>
      </c>
      <c r="R211" s="276">
        <f>IF(R$110=0,0,R$110/NMM!R$11*1000)</f>
        <v>128.03206929946256</v>
      </c>
      <c r="S211" s="276">
        <f>IF(S$110=0,0,S$110/NMM!S$11*1000)</f>
        <v>125.51003116572606</v>
      </c>
      <c r="T211" s="276">
        <f>IF(T$110=0,0,T$110/NMM!T$11*1000)</f>
        <v>149.24136371996485</v>
      </c>
      <c r="U211" s="276">
        <f>IF(U$110=0,0,U$110/NMM!U$11*1000)</f>
        <v>140.92154573786914</v>
      </c>
      <c r="V211" s="276">
        <f>IF(V$110=0,0,V$110/NMM!V$11*1000)</f>
        <v>135.97874731634894</v>
      </c>
      <c r="W211" s="276">
        <f>IF(W$110=0,0,W$110/NMM!W$11*1000)</f>
        <v>126.82638228789089</v>
      </c>
      <c r="X211" s="276">
        <f>IF(X$110=0,0,X$110/NMM!X$11*1000)</f>
        <v>115.86804296397503</v>
      </c>
      <c r="Y211" s="276">
        <f>IF(Y$110=0,0,Y$110/NMM!Y$11*1000)</f>
        <v>101.96494583457617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15.956301179715798</v>
      </c>
      <c r="C212" s="276">
        <f>IF(C$118=0,0,C$118/NMM!C$11*1000)</f>
        <v>15.026331486874522</v>
      </c>
      <c r="D212" s="276">
        <f>IF(D$118=0,0,D$118/NMM!D$11*1000)</f>
        <v>14.673002999480333</v>
      </c>
      <c r="E212" s="276">
        <f>IF(E$118=0,0,E$118/NMM!E$11*1000)</f>
        <v>13.250436896562396</v>
      </c>
      <c r="F212" s="276">
        <f>IF(F$118=0,0,F$118/NMM!F$11*1000)</f>
        <v>14.017717482860478</v>
      </c>
      <c r="G212" s="276">
        <f>IF(G$118=0,0,G$118/NMM!G$11*1000)</f>
        <v>13.093973835334538</v>
      </c>
      <c r="H212" s="276">
        <f>IF(H$118=0,0,H$118/NMM!H$11*1000)</f>
        <v>14.292507655609658</v>
      </c>
      <c r="I212" s="276">
        <f>IF(I$118=0,0,I$118/NMM!I$11*1000)</f>
        <v>13.618763161798007</v>
      </c>
      <c r="J212" s="276">
        <f>IF(J$118=0,0,J$118/NMM!J$11*1000)</f>
        <v>16.242790114809363</v>
      </c>
      <c r="K212" s="276">
        <f>IF(K$118=0,0,K$118/NMM!K$11*1000)</f>
        <v>17.681291356907312</v>
      </c>
      <c r="L212" s="276">
        <f>IF(L$118=0,0,L$118/NMM!L$11*1000)</f>
        <v>17.630464690901711</v>
      </c>
      <c r="M212" s="276">
        <f>IF(M$118=0,0,M$118/NMM!M$11*1000)</f>
        <v>17.794676712749592</v>
      </c>
      <c r="N212" s="276">
        <f>IF(N$118=0,0,N$118/NMM!N$11*1000)</f>
        <v>24.48567043429296</v>
      </c>
      <c r="O212" s="276">
        <f>IF(O$118=0,0,O$118/NMM!O$11*1000)</f>
        <v>21.56015930719991</v>
      </c>
      <c r="P212" s="276">
        <f>IF(P$118=0,0,P$118/NMM!P$11*1000)</f>
        <v>21.15067564353804</v>
      </c>
      <c r="Q212" s="276">
        <f>IF(Q$118=0,0,Q$118/NMM!Q$11*1000)</f>
        <v>21.567496998568622</v>
      </c>
      <c r="R212" s="276">
        <f>IF(R$118=0,0,R$118/NMM!R$11*1000)</f>
        <v>20.732932650303052</v>
      </c>
      <c r="S212" s="276">
        <f>IF(S$118=0,0,S$118/NMM!S$11*1000)</f>
        <v>20.416148096838715</v>
      </c>
      <c r="T212" s="276">
        <f>IF(T$118=0,0,T$118/NMM!T$11*1000)</f>
        <v>20.431914453497743</v>
      </c>
      <c r="U212" s="276">
        <f>IF(U$118=0,0,U$118/NMM!U$11*1000)</f>
        <v>20.110095245979096</v>
      </c>
      <c r="V212" s="276">
        <f>IF(V$118=0,0,V$118/NMM!V$11*1000)</f>
        <v>21.173210106473267</v>
      </c>
      <c r="W212" s="276">
        <f>IF(W$118=0,0,W$118/NMM!W$11*1000)</f>
        <v>20.364311701617041</v>
      </c>
      <c r="X212" s="276">
        <f>IF(X$118=0,0,X$118/NMM!X$11*1000)</f>
        <v>19.085376101987883</v>
      </c>
      <c r="Y212" s="276">
        <f>IF(Y$118=0,0,Y$118/NMM!Y$11*1000)</f>
        <v>16.675624901106495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19.002027066270585</v>
      </c>
      <c r="C213" s="276">
        <f>IF(C$119=0,0,C$119/NMM!C$11*1000)</f>
        <v>17.647366579009269</v>
      </c>
      <c r="D213" s="276">
        <f>IF(D$119=0,0,D$119/NMM!D$11*1000)</f>
        <v>17.678266071476788</v>
      </c>
      <c r="E213" s="276">
        <f>IF(E$119=0,0,E$119/NMM!E$11*1000)</f>
        <v>16.532382963131781</v>
      </c>
      <c r="F213" s="276">
        <f>IF(F$119=0,0,F$119/NMM!F$11*1000)</f>
        <v>16.414230825435197</v>
      </c>
      <c r="G213" s="276">
        <f>IF(G$119=0,0,G$119/NMM!G$11*1000)</f>
        <v>16.420645226780326</v>
      </c>
      <c r="H213" s="276">
        <f>IF(H$119=0,0,H$119/NMM!H$11*1000)</f>
        <v>16.579715803044351</v>
      </c>
      <c r="I213" s="276">
        <f>IF(I$119=0,0,I$119/NMM!I$11*1000)</f>
        <v>16.11059117326241</v>
      </c>
      <c r="J213" s="276">
        <f>IF(J$119=0,0,J$119/NMM!J$11*1000)</f>
        <v>16.738637995389119</v>
      </c>
      <c r="K213" s="276">
        <f>IF(K$119=0,0,K$119/NMM!K$11*1000)</f>
        <v>15.737082268845723</v>
      </c>
      <c r="L213" s="276">
        <f>IF(L$119=0,0,L$119/NMM!L$11*1000)</f>
        <v>15.62517400621385</v>
      </c>
      <c r="M213" s="276">
        <f>IF(M$119=0,0,M$119/NMM!M$11*1000)</f>
        <v>16.05054412716796</v>
      </c>
      <c r="N213" s="276">
        <f>IF(N$119=0,0,N$119/NMM!N$11*1000)</f>
        <v>15.81226241621134</v>
      </c>
      <c r="O213" s="276">
        <f>IF(O$119=0,0,O$119/NMM!O$11*1000)</f>
        <v>16.005071684718281</v>
      </c>
      <c r="P213" s="276">
        <f>IF(P$119=0,0,P$119/NMM!P$11*1000)</f>
        <v>15.291550321497036</v>
      </c>
      <c r="Q213" s="276">
        <f>IF(Q$119=0,0,Q$119/NMM!Q$11*1000)</f>
        <v>15.00242483645745</v>
      </c>
      <c r="R213" s="276">
        <f>IF(R$119=0,0,R$119/NMM!R$11*1000)</f>
        <v>14.636308977720841</v>
      </c>
      <c r="S213" s="276">
        <f>IF(S$119=0,0,S$119/NMM!S$11*1000)</f>
        <v>14.365361355630734</v>
      </c>
      <c r="T213" s="276">
        <f>IF(T$119=0,0,T$119/NMM!T$11*1000)</f>
        <v>16.352893098295674</v>
      </c>
      <c r="U213" s="276">
        <f>IF(U$119=0,0,U$119/NMM!U$11*1000)</f>
        <v>15.596149261948465</v>
      </c>
      <c r="V213" s="276">
        <f>IF(V$119=0,0,V$119/NMM!V$11*1000)</f>
        <v>15.384300526758997</v>
      </c>
      <c r="W213" s="276">
        <f>IF(W$119=0,0,W$119/NMM!W$11*1000)</f>
        <v>14.465617126024343</v>
      </c>
      <c r="X213" s="276">
        <f>IF(X$119=0,0,X$119/NMM!X$11*1000)</f>
        <v>13.306820880329616</v>
      </c>
      <c r="Y213" s="276">
        <f>IF(Y$119=0,0,Y$119/NMM!Y$11*1000)</f>
        <v>11.687441380344474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14.237930283438734</v>
      </c>
      <c r="C214" s="277">
        <f>IF(C$127=0,0,C$127/NMM!C$11*1000)</f>
        <v>13.408111172903443</v>
      </c>
      <c r="D214" s="277">
        <f>IF(D$127=0,0,D$127/NMM!D$11*1000)</f>
        <v>13.092833445690163</v>
      </c>
      <c r="E214" s="277">
        <f>IF(E$127=0,0,E$127/NMM!E$11*1000)</f>
        <v>11.823466769240314</v>
      </c>
      <c r="F214" s="277">
        <f>IF(F$127=0,0,F$127/NMM!F$11*1000)</f>
        <v>12.50811713855245</v>
      </c>
      <c r="G214" s="277">
        <f>IF(G$127=0,0,G$127/NMM!G$11*1000)</f>
        <v>11.683853576144685</v>
      </c>
      <c r="H214" s="277">
        <f>IF(H$127=0,0,H$127/NMM!H$11*1000)</f>
        <v>12.753314523467099</v>
      </c>
      <c r="I214" s="277">
        <f>IF(I$127=0,0,I$127/NMM!I$11*1000)</f>
        <v>12.152127128989012</v>
      </c>
      <c r="J214" s="277">
        <f>IF(J$127=0,0,J$127/NMM!J$11*1000)</f>
        <v>14.493566563983771</v>
      </c>
      <c r="K214" s="277">
        <f>IF(K$127=0,0,K$127/NMM!K$11*1000)</f>
        <v>15.777152287701934</v>
      </c>
      <c r="L214" s="277">
        <f>IF(L$127=0,0,L$127/NMM!L$11*1000)</f>
        <v>15.731799262650783</v>
      </c>
      <c r="M214" s="277">
        <f>IF(M$127=0,0,M$127/NMM!M$11*1000)</f>
        <v>15.878326912915051</v>
      </c>
      <c r="N214" s="277">
        <f>IF(N$127=0,0,N$127/NMM!N$11*1000)</f>
        <v>21.848752079830682</v>
      </c>
      <c r="O214" s="277">
        <f>IF(O$127=0,0,O$127/NMM!O$11*1000)</f>
        <v>19.238295997193799</v>
      </c>
      <c r="P214" s="277">
        <f>IF(P$127=0,0,P$127/NMM!P$11*1000)</f>
        <v>18.87291057423397</v>
      </c>
      <c r="Q214" s="277">
        <f>IF(Q$127=0,0,Q$127/NMM!Q$11*1000)</f>
        <v>19.244843475645883</v>
      </c>
      <c r="R214" s="277">
        <f>IF(R$127=0,0,R$127/NMM!R$11*1000)</f>
        <v>18.500155287962748</v>
      </c>
      <c r="S214" s="277">
        <f>IF(S$127=0,0,S$127/NMM!S$11*1000)</f>
        <v>18.217485994102269</v>
      </c>
      <c r="T214" s="277">
        <f>IF(T$127=0,0,T$127/NMM!T$11*1000)</f>
        <v>18.231554435428787</v>
      </c>
      <c r="U214" s="277">
        <f>IF(U$127=0,0,U$127/NMM!U$11*1000)</f>
        <v>17.944392681027534</v>
      </c>
      <c r="V214" s="277">
        <f>IF(V$127=0,0,V$127/NMM!V$11*1000)</f>
        <v>18.893018248853107</v>
      </c>
      <c r="W214" s="277">
        <f>IF(W$127=0,0,W$127/NMM!W$11*1000)</f>
        <v>18.171231979904466</v>
      </c>
      <c r="X214" s="277">
        <f>IF(X$127=0,0,X$127/NMM!X$11*1000)</f>
        <v>17.030027906389222</v>
      </c>
      <c r="Y214" s="277">
        <f>IF(Y$127=0,0,Y$127/NMM!Y$11*1000)</f>
        <v>14.879788373295053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HU: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155.50861155435189</v>
      </c>
      <c r="C5" s="223">
        <v>153.1846988242261</v>
      </c>
      <c r="D5" s="223">
        <v>157.08358505016099</v>
      </c>
      <c r="E5" s="223">
        <v>151.8695781665605</v>
      </c>
      <c r="F5" s="223">
        <v>152.60073505801819</v>
      </c>
      <c r="G5" s="223">
        <v>142.71339803543469</v>
      </c>
      <c r="H5" s="223">
        <v>147.0278954427495</v>
      </c>
      <c r="I5" s="223">
        <v>143.920392556922</v>
      </c>
      <c r="J5" s="223">
        <v>152.84473178504251</v>
      </c>
      <c r="K5" s="223">
        <v>113.38711737333919</v>
      </c>
      <c r="L5" s="223">
        <v>88.642092310624761</v>
      </c>
      <c r="M5" s="223">
        <v>72.57394000331449</v>
      </c>
      <c r="N5" s="223">
        <v>80.681714605358096</v>
      </c>
      <c r="O5" s="223">
        <v>88.127530917167221</v>
      </c>
      <c r="P5" s="223">
        <v>96.920142477907618</v>
      </c>
      <c r="Q5" s="223">
        <v>106.84720726012119</v>
      </c>
      <c r="R5" s="223">
        <v>109.8736049473693</v>
      </c>
      <c r="S5" s="223">
        <v>139.31889856813899</v>
      </c>
      <c r="T5" s="223">
        <v>77.096378720480175</v>
      </c>
      <c r="U5" s="223">
        <v>110.19700450932849</v>
      </c>
      <c r="V5" s="223">
        <v>106.7841190790256</v>
      </c>
      <c r="W5" s="223">
        <v>116.1435866286001</v>
      </c>
      <c r="X5" s="223">
        <v>103.24054214855261</v>
      </c>
      <c r="Y5" s="223">
        <v>87.978179039705807</v>
      </c>
      <c r="DA5" s="89" t="s">
        <v>1579</v>
      </c>
    </row>
    <row r="6" spans="1:105" ht="12" customHeight="1" x14ac:dyDescent="0.25">
      <c r="A6" s="55" t="s">
        <v>91</v>
      </c>
      <c r="B6" s="259">
        <v>0.63022461978304301</v>
      </c>
      <c r="C6" s="259">
        <v>0.61764268494036823</v>
      </c>
      <c r="D6" s="259">
        <v>0.63963433642336487</v>
      </c>
      <c r="E6" s="259">
        <v>0.62029075857038385</v>
      </c>
      <c r="F6" s="259">
        <v>0.62789830025021232</v>
      </c>
      <c r="G6" s="259">
        <v>0.5896819284200544</v>
      </c>
      <c r="H6" s="259">
        <v>0.60565188516699608</v>
      </c>
      <c r="I6" s="259">
        <v>0.59373011919786955</v>
      </c>
      <c r="J6" s="259">
        <v>0.62851431272546232</v>
      </c>
      <c r="K6" s="259">
        <v>0.46690366947381778</v>
      </c>
      <c r="L6" s="259">
        <v>0.36634989864712242</v>
      </c>
      <c r="M6" s="259">
        <v>0.30020389253155499</v>
      </c>
      <c r="N6" s="259">
        <v>0.32721560048903869</v>
      </c>
      <c r="O6" s="259">
        <v>0.3575888637650988</v>
      </c>
      <c r="P6" s="259">
        <v>0.39225759442177721</v>
      </c>
      <c r="Q6" s="259">
        <v>0.43373181222573298</v>
      </c>
      <c r="R6" s="259">
        <v>0.44713880243526072</v>
      </c>
      <c r="S6" s="259">
        <v>0.56559049362551927</v>
      </c>
      <c r="T6" s="259">
        <v>0.31663247581369269</v>
      </c>
      <c r="U6" s="259">
        <v>0.45518064533173758</v>
      </c>
      <c r="V6" s="259">
        <v>0.43851446754680518</v>
      </c>
      <c r="W6" s="259">
        <v>0.47717616934621232</v>
      </c>
      <c r="X6" s="259">
        <v>0.42191080491269212</v>
      </c>
      <c r="Y6" s="259">
        <v>0.3565392594498128</v>
      </c>
      <c r="DA6" s="67" t="s">
        <v>1580</v>
      </c>
    </row>
    <row r="7" spans="1:105" ht="12" customHeight="1" x14ac:dyDescent="0.25">
      <c r="A7" s="173" t="s">
        <v>92</v>
      </c>
      <c r="B7" s="224">
        <v>6.5275982818459283E-2</v>
      </c>
      <c r="C7" s="224">
        <v>6.3972799577385414E-2</v>
      </c>
      <c r="D7" s="224">
        <v>6.6250601204443094E-2</v>
      </c>
      <c r="E7" s="224">
        <v>6.4247075769315876E-2</v>
      </c>
      <c r="F7" s="224">
        <v>6.5035032545987262E-2</v>
      </c>
      <c r="G7" s="224">
        <v>6.1076743465138528E-2</v>
      </c>
      <c r="H7" s="224">
        <v>6.2730843589922272E-2</v>
      </c>
      <c r="I7" s="224">
        <v>6.1496037829978638E-2</v>
      </c>
      <c r="J7" s="224">
        <v>6.5098836495385837E-2</v>
      </c>
      <c r="K7" s="224">
        <v>4.8359894154786483E-2</v>
      </c>
      <c r="L7" s="224">
        <v>3.7944962698960069E-2</v>
      </c>
      <c r="M7" s="224">
        <v>3.1093841014447211E-2</v>
      </c>
      <c r="N7" s="224">
        <v>3.3891598717307077E-2</v>
      </c>
      <c r="O7" s="224">
        <v>3.7037532007617419E-2</v>
      </c>
      <c r="P7" s="224">
        <v>4.0628371520459963E-2</v>
      </c>
      <c r="Q7" s="224">
        <v>4.4924094416388789E-2</v>
      </c>
      <c r="R7" s="224">
        <v>4.631273337953442E-2</v>
      </c>
      <c r="S7" s="224">
        <v>5.874636696991576E-2</v>
      </c>
      <c r="T7" s="224">
        <v>3.3027291184671508E-2</v>
      </c>
      <c r="U7" s="224">
        <v>4.714567322710797E-2</v>
      </c>
      <c r="V7" s="224">
        <v>4.5419461491499877E-2</v>
      </c>
      <c r="W7" s="224">
        <v>4.9423875954488133E-2</v>
      </c>
      <c r="X7" s="224">
        <v>4.3699724809043779E-2</v>
      </c>
      <c r="Y7" s="224">
        <v>3.7447608396263557E-2</v>
      </c>
      <c r="DA7" s="177" t="s">
        <v>1581</v>
      </c>
    </row>
    <row r="8" spans="1:105" ht="12" customHeight="1" x14ac:dyDescent="0.25">
      <c r="A8" s="173" t="s">
        <v>93</v>
      </c>
      <c r="B8" s="224">
        <v>1.347892541506053</v>
      </c>
      <c r="C8" s="224">
        <v>1.3395901160009269</v>
      </c>
      <c r="D8" s="224">
        <v>1.3388412204201019</v>
      </c>
      <c r="E8" s="224">
        <v>1.2220757676906651</v>
      </c>
      <c r="F8" s="224">
        <v>1.3441122557062331</v>
      </c>
      <c r="G8" s="224">
        <v>1.1271611143484559</v>
      </c>
      <c r="H8" s="224">
        <v>1.279320984960002</v>
      </c>
      <c r="I8" s="224">
        <v>1.209387596737973</v>
      </c>
      <c r="J8" s="224">
        <v>1.528678789174132</v>
      </c>
      <c r="K8" s="224">
        <v>1.3205264083083319</v>
      </c>
      <c r="L8" s="224">
        <v>1.012751945742034</v>
      </c>
      <c r="M8" s="224">
        <v>0.80575108773058834</v>
      </c>
      <c r="N8" s="224">
        <v>1.458801591560001</v>
      </c>
      <c r="O8" s="224">
        <v>1.3264124330149329</v>
      </c>
      <c r="P8" s="224">
        <v>1.5322449758312799</v>
      </c>
      <c r="Q8" s="224">
        <v>1.771119959488485</v>
      </c>
      <c r="R8" s="224">
        <v>1.774167222820584</v>
      </c>
      <c r="S8" s="224">
        <v>2.2755703313787752</v>
      </c>
      <c r="T8" s="224">
        <v>0.9893119508067566</v>
      </c>
      <c r="U8" s="224">
        <v>1.5007777047723341</v>
      </c>
      <c r="V8" s="224">
        <v>1.6206259823623801</v>
      </c>
      <c r="W8" s="224">
        <v>1.824693009331563</v>
      </c>
      <c r="X8" s="224">
        <v>1.6832605092064621</v>
      </c>
      <c r="Y8" s="224">
        <v>1.357698458369371</v>
      </c>
      <c r="DA8" s="177" t="s">
        <v>1582</v>
      </c>
    </row>
    <row r="9" spans="1:105" ht="12" customHeight="1" x14ac:dyDescent="0.25">
      <c r="A9" s="173" t="s">
        <v>94</v>
      </c>
      <c r="B9" s="224">
        <v>0.1242853684099358</v>
      </c>
      <c r="C9" s="224">
        <v>0.1218041095727771</v>
      </c>
      <c r="D9" s="224">
        <v>0.12614104028082859</v>
      </c>
      <c r="E9" s="224">
        <v>0.12232633100994721</v>
      </c>
      <c r="F9" s="224">
        <v>0.123826599470892</v>
      </c>
      <c r="G9" s="224">
        <v>0.11629002329930831</v>
      </c>
      <c r="H9" s="224">
        <v>0.1194394273299977</v>
      </c>
      <c r="I9" s="224">
        <v>0.1170883591091466</v>
      </c>
      <c r="J9" s="224">
        <v>0.1239480820899905</v>
      </c>
      <c r="K9" s="224">
        <v>9.2077162254437336E-2</v>
      </c>
      <c r="L9" s="224">
        <v>7.2247149176709033E-2</v>
      </c>
      <c r="M9" s="224">
        <v>5.9202624286917721E-2</v>
      </c>
      <c r="N9" s="224">
        <v>6.4529550543834163E-2</v>
      </c>
      <c r="O9" s="224">
        <v>7.0519402570523665E-2</v>
      </c>
      <c r="P9" s="224">
        <v>7.7356355343732447E-2</v>
      </c>
      <c r="Q9" s="224">
        <v>8.5535404967425441E-2</v>
      </c>
      <c r="R9" s="224">
        <v>8.8179371364728643E-2</v>
      </c>
      <c r="S9" s="224">
        <v>0.1118529901251297</v>
      </c>
      <c r="T9" s="224">
        <v>6.2883910363864079E-2</v>
      </c>
      <c r="U9" s="224">
        <v>8.9765287521776801E-2</v>
      </c>
      <c r="V9" s="224">
        <v>8.6478583097727324E-2</v>
      </c>
      <c r="W9" s="224">
        <v>9.4102981924210113E-2</v>
      </c>
      <c r="X9" s="224">
        <v>8.3204207164674415E-2</v>
      </c>
      <c r="Y9" s="224">
        <v>7.1300187368216389E-2</v>
      </c>
      <c r="DA9" s="177" t="s">
        <v>1583</v>
      </c>
    </row>
    <row r="10" spans="1:105" ht="12" customHeight="1" x14ac:dyDescent="0.25">
      <c r="A10" s="56" t="s">
        <v>95</v>
      </c>
      <c r="B10" s="260">
        <v>0.77080753386481737</v>
      </c>
      <c r="C10" s="260">
        <v>0.75430713399804883</v>
      </c>
      <c r="D10" s="260">
        <v>0.77483262588238189</v>
      </c>
      <c r="E10" s="260">
        <v>0.76233220225027531</v>
      </c>
      <c r="F10" s="260">
        <v>0.78388246078700219</v>
      </c>
      <c r="G10" s="260">
        <v>0.71149113962798449</v>
      </c>
      <c r="H10" s="260">
        <v>0.74223563542961479</v>
      </c>
      <c r="I10" s="260">
        <v>0.72295089158926573</v>
      </c>
      <c r="J10" s="260">
        <v>0.81306389765237685</v>
      </c>
      <c r="K10" s="260">
        <v>0.66085686527668697</v>
      </c>
      <c r="L10" s="260">
        <v>0.51077636570760221</v>
      </c>
      <c r="M10" s="260">
        <v>0.4104267483240932</v>
      </c>
      <c r="N10" s="260">
        <v>0.66526268093650964</v>
      </c>
      <c r="O10" s="260">
        <v>0.56739448018612393</v>
      </c>
      <c r="P10" s="260">
        <v>0.65073045364665738</v>
      </c>
      <c r="Q10" s="260">
        <v>0.76577079856247754</v>
      </c>
      <c r="R10" s="260">
        <v>0.76609114921212274</v>
      </c>
      <c r="S10" s="260">
        <v>1.0185841330193861</v>
      </c>
      <c r="T10" s="260">
        <v>0.47175054702884112</v>
      </c>
      <c r="U10" s="260">
        <v>0.70757015861184536</v>
      </c>
      <c r="V10" s="260">
        <v>0.7529732850230979</v>
      </c>
      <c r="W10" s="260">
        <v>0.84927173714624682</v>
      </c>
      <c r="X10" s="260">
        <v>0.92678691147315873</v>
      </c>
      <c r="Y10" s="260">
        <v>0.93599720472765346</v>
      </c>
      <c r="DA10" s="68" t="s">
        <v>1584</v>
      </c>
    </row>
    <row r="11" spans="1:105" ht="12" customHeight="1" x14ac:dyDescent="0.25">
      <c r="A11" s="37" t="s">
        <v>159</v>
      </c>
      <c r="B11" s="226">
        <v>5.2945567445393986E-3</v>
      </c>
      <c r="C11" s="226">
        <v>8.9703789099471482E-3</v>
      </c>
      <c r="D11" s="226">
        <v>8.0065584779704865E-3</v>
      </c>
      <c r="E11" s="226">
        <v>6.485452606183187E-3</v>
      </c>
      <c r="F11" s="226">
        <v>9.3366292910229739E-3</v>
      </c>
      <c r="G11" s="226">
        <v>9.0968235995836661E-3</v>
      </c>
      <c r="H11" s="226">
        <v>9.584766850765673E-3</v>
      </c>
      <c r="I11" s="226">
        <v>5.4758162514858171E-3</v>
      </c>
      <c r="J11" s="226">
        <v>8.5277114440109238E-3</v>
      </c>
      <c r="K11" s="226">
        <v>6.1461120273640134E-3</v>
      </c>
      <c r="L11" s="226">
        <v>3.580180143600608E-3</v>
      </c>
      <c r="M11" s="226">
        <v>7.6653781066512152E-3</v>
      </c>
      <c r="N11" s="226">
        <v>3.699326559916641E-3</v>
      </c>
      <c r="O11" s="226">
        <v>8.7416933904342006E-3</v>
      </c>
      <c r="P11" s="226">
        <v>5.4875401227070407E-3</v>
      </c>
      <c r="Q11" s="226">
        <v>5.5204145388641542E-3</v>
      </c>
      <c r="R11" s="226">
        <v>6.2603562668213826E-3</v>
      </c>
      <c r="S11" s="226">
        <v>8.0770030364335256E-3</v>
      </c>
      <c r="T11" s="226">
        <v>5.4971537269616552E-3</v>
      </c>
      <c r="U11" s="226">
        <v>7.2619134574228609E-3</v>
      </c>
      <c r="V11" s="226">
        <v>6.9843001458029901E-3</v>
      </c>
      <c r="W11" s="226">
        <v>6.899153272291088E-3</v>
      </c>
      <c r="X11" s="226">
        <v>5.8350423180038562E-3</v>
      </c>
      <c r="Y11" s="226">
        <v>6.2565393820159113E-3</v>
      </c>
      <c r="DA11" s="69" t="s">
        <v>1585</v>
      </c>
    </row>
    <row r="12" spans="1:105" ht="12" customHeight="1" x14ac:dyDescent="0.25">
      <c r="A12" s="37" t="s">
        <v>35</v>
      </c>
      <c r="B12" s="226">
        <v>0.62336062447397445</v>
      </c>
      <c r="C12" s="226">
        <v>0.6061025202029533</v>
      </c>
      <c r="D12" s="226">
        <v>0.62657401109431454</v>
      </c>
      <c r="E12" s="226">
        <v>0.57572060772000333</v>
      </c>
      <c r="F12" s="226">
        <v>0.55275539382346783</v>
      </c>
      <c r="G12" s="226">
        <v>0.51156270033220574</v>
      </c>
      <c r="H12" s="226">
        <v>0.50779905042564655</v>
      </c>
      <c r="I12" s="226">
        <v>0.49406849735594499</v>
      </c>
      <c r="J12" s="226">
        <v>0.46981226800860643</v>
      </c>
      <c r="K12" s="226">
        <v>0.27089155866016268</v>
      </c>
      <c r="L12" s="226">
        <v>0.20109242252480011</v>
      </c>
      <c r="M12" s="226">
        <v>0.16245940294979619</v>
      </c>
      <c r="N12" s="226">
        <v>0.1000643673678894</v>
      </c>
      <c r="O12" s="226">
        <v>0.17766161867276431</v>
      </c>
      <c r="P12" s="226">
        <v>0.19344540631893301</v>
      </c>
      <c r="Q12" s="226">
        <v>0.18379901365772061</v>
      </c>
      <c r="R12" s="226">
        <v>0.19514207577586601</v>
      </c>
      <c r="S12" s="226">
        <v>0.2425843901777465</v>
      </c>
      <c r="T12" s="226">
        <v>0.15028616802098921</v>
      </c>
      <c r="U12" s="226">
        <v>0.20463854333248729</v>
      </c>
      <c r="V12" s="226">
        <v>0.18005182727858521</v>
      </c>
      <c r="W12" s="226">
        <v>0.1876518521015888</v>
      </c>
      <c r="X12" s="226">
        <v>0.1431078597681468</v>
      </c>
      <c r="Y12" s="226">
        <v>9.5689450723301137E-2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5.1917372269610608E-2</v>
      </c>
      <c r="F13" s="226">
        <v>4.6183507999089067E-2</v>
      </c>
      <c r="G13" s="226">
        <v>5.6599846776983438E-2</v>
      </c>
      <c r="H13" s="226">
        <v>4.6371645782137698E-2</v>
      </c>
      <c r="I13" s="226">
        <v>5.8440779445784158E-2</v>
      </c>
      <c r="J13" s="226">
        <v>6.6244649231584615E-2</v>
      </c>
      <c r="K13" s="226">
        <v>8.2135260891441991E-2</v>
      </c>
      <c r="L13" s="226">
        <v>6.5474947716703855E-2</v>
      </c>
      <c r="M13" s="226">
        <v>5.5168834125074437E-2</v>
      </c>
      <c r="N13" s="226">
        <v>2.7731679788466641E-2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2.0236147015555921E-2</v>
      </c>
      <c r="U13" s="226">
        <v>3.9988523867390581E-2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5.2864993497263521E-2</v>
      </c>
      <c r="T14" s="226">
        <v>1.4203239632159231E-2</v>
      </c>
      <c r="U14" s="226">
        <v>2.7080027900301149E-2</v>
      </c>
      <c r="V14" s="226">
        <v>6.5407959633355189E-2</v>
      </c>
      <c r="W14" s="226">
        <v>8.2286093182432365E-2</v>
      </c>
      <c r="X14" s="226">
        <v>0.3149702566311684</v>
      </c>
      <c r="Y14" s="226">
        <v>0.50510523676333896</v>
      </c>
      <c r="DA14" s="69" t="s">
        <v>1588</v>
      </c>
    </row>
    <row r="15" spans="1:105" ht="12" customHeight="1" x14ac:dyDescent="0.25">
      <c r="A15" s="37" t="s">
        <v>40</v>
      </c>
      <c r="B15" s="226">
        <v>0.1421523526463036</v>
      </c>
      <c r="C15" s="226">
        <v>0.13923423488514841</v>
      </c>
      <c r="D15" s="226">
        <v>0.14025205631009691</v>
      </c>
      <c r="E15" s="226">
        <v>0.12820876965447831</v>
      </c>
      <c r="F15" s="226">
        <v>0.17560692967342231</v>
      </c>
      <c r="G15" s="226">
        <v>0.13423176891921171</v>
      </c>
      <c r="H15" s="226">
        <v>0.17848017237106489</v>
      </c>
      <c r="I15" s="226">
        <v>0.1649657985360507</v>
      </c>
      <c r="J15" s="226">
        <v>0.26847926896817492</v>
      </c>
      <c r="K15" s="226">
        <v>0.30168393369771829</v>
      </c>
      <c r="L15" s="226">
        <v>0.24062881532249761</v>
      </c>
      <c r="M15" s="226">
        <v>0.1851331331425714</v>
      </c>
      <c r="N15" s="226">
        <v>0.53376730722023691</v>
      </c>
      <c r="O15" s="226">
        <v>0.38099116812292533</v>
      </c>
      <c r="P15" s="226">
        <v>0.45179750720501732</v>
      </c>
      <c r="Q15" s="226">
        <v>0.57645137036589278</v>
      </c>
      <c r="R15" s="226">
        <v>0.56468871716943525</v>
      </c>
      <c r="S15" s="226">
        <v>0.71505774630794239</v>
      </c>
      <c r="T15" s="226">
        <v>0.2815278386331751</v>
      </c>
      <c r="U15" s="226">
        <v>0.42860115005424337</v>
      </c>
      <c r="V15" s="226">
        <v>0.50052919796535456</v>
      </c>
      <c r="W15" s="226">
        <v>0.57243463858993449</v>
      </c>
      <c r="X15" s="226">
        <v>0.4628737527558397</v>
      </c>
      <c r="Y15" s="226">
        <v>0.32894597785899737</v>
      </c>
      <c r="DA15" s="69" t="s">
        <v>1589</v>
      </c>
    </row>
    <row r="16" spans="1:105" ht="12" customHeight="1" x14ac:dyDescent="0.25">
      <c r="A16" s="57" t="s">
        <v>1450</v>
      </c>
      <c r="B16" s="261">
        <v>5.2527334888493016</v>
      </c>
      <c r="C16" s="261">
        <v>5.2203789597258412</v>
      </c>
      <c r="D16" s="261">
        <v>5.2174605157283267</v>
      </c>
      <c r="E16" s="261">
        <v>4.7624258708988076</v>
      </c>
      <c r="F16" s="261">
        <v>5.2380017255917126</v>
      </c>
      <c r="G16" s="261">
        <v>4.3925437305643271</v>
      </c>
      <c r="H16" s="261">
        <v>4.9855103235296738</v>
      </c>
      <c r="I16" s="261">
        <v>4.712980103952888</v>
      </c>
      <c r="J16" s="261">
        <v>5.9572569936596107</v>
      </c>
      <c r="K16" s="261">
        <v>5.1460877438202717</v>
      </c>
      <c r="L16" s="261">
        <v>3.9466915184147751</v>
      </c>
      <c r="M16" s="261">
        <v>3.14000974993911</v>
      </c>
      <c r="N16" s="261">
        <v>5.6849457487256716</v>
      </c>
      <c r="O16" s="261">
        <v>5.1690255657463533</v>
      </c>
      <c r="P16" s="261">
        <v>5.9711544131531236</v>
      </c>
      <c r="Q16" s="261">
        <v>6.9020495607014229</v>
      </c>
      <c r="R16" s="261">
        <v>6.9139247374391593</v>
      </c>
      <c r="S16" s="261">
        <v>8.8904252922152978</v>
      </c>
      <c r="T16" s="261">
        <v>3.8735980195921398</v>
      </c>
      <c r="U16" s="261">
        <v>5.848526545274769</v>
      </c>
      <c r="V16" s="261">
        <v>6.3155749500198111</v>
      </c>
      <c r="W16" s="261">
        <v>7.1108235870760357</v>
      </c>
      <c r="X16" s="261">
        <v>6.5596615270881387</v>
      </c>
      <c r="Y16" s="261">
        <v>5.3037744116302807</v>
      </c>
      <c r="DA16" s="70" t="s">
        <v>1590</v>
      </c>
    </row>
    <row r="17" spans="1:105" ht="12" customHeight="1" x14ac:dyDescent="0.25">
      <c r="A17" s="57" t="s">
        <v>1452</v>
      </c>
      <c r="B17" s="261">
        <v>62.877928926842863</v>
      </c>
      <c r="C17" s="261">
        <v>61.571626102083172</v>
      </c>
      <c r="D17" s="261">
        <v>64.151760132712042</v>
      </c>
      <c r="E17" s="261">
        <v>61.354211940763747</v>
      </c>
      <c r="F17" s="261">
        <v>61.516456716164811</v>
      </c>
      <c r="G17" s="261">
        <v>58.231035225752457</v>
      </c>
      <c r="H17" s="261">
        <v>59.009694807614849</v>
      </c>
      <c r="I17" s="261">
        <v>58.137260760366019</v>
      </c>
      <c r="J17" s="261">
        <v>60.68708279665487</v>
      </c>
      <c r="K17" s="261">
        <v>44.161689865660392</v>
      </c>
      <c r="L17" s="261">
        <v>34.537697060334722</v>
      </c>
      <c r="M17" s="261">
        <v>28.241525818427281</v>
      </c>
      <c r="N17" s="261">
        <v>29.342572350239109</v>
      </c>
      <c r="O17" s="261">
        <v>33.512403000616281</v>
      </c>
      <c r="P17" s="261">
        <v>36.245464752296748</v>
      </c>
      <c r="Q17" s="261">
        <v>39.397905498440487</v>
      </c>
      <c r="R17" s="261">
        <v>40.897428385756037</v>
      </c>
      <c r="S17" s="261">
        <v>51.315973269543562</v>
      </c>
      <c r="T17" s="261">
        <v>29.53739283428196</v>
      </c>
      <c r="U17" s="261">
        <v>41.812899570440358</v>
      </c>
      <c r="V17" s="261">
        <v>39.652679084553263</v>
      </c>
      <c r="W17" s="261">
        <v>42.415192395201302</v>
      </c>
      <c r="X17" s="261">
        <v>37.386546521014367</v>
      </c>
      <c r="Y17" s="261">
        <v>31.84275733801412</v>
      </c>
      <c r="DA17" s="70" t="s">
        <v>1591</v>
      </c>
    </row>
    <row r="18" spans="1:105" ht="12" customHeight="1" x14ac:dyDescent="0.25">
      <c r="A18" s="18" t="s">
        <v>28</v>
      </c>
      <c r="B18" s="230">
        <v>7.8143803890558434</v>
      </c>
      <c r="C18" s="230">
        <v>8.838866047430006</v>
      </c>
      <c r="D18" s="230">
        <v>8.0423075527029955</v>
      </c>
      <c r="E18" s="230">
        <v>5.0100022248435376</v>
      </c>
      <c r="F18" s="230">
        <v>8.5833878089670232</v>
      </c>
      <c r="G18" s="230">
        <v>9.9261829272716806</v>
      </c>
      <c r="H18" s="230">
        <v>11.344329486511249</v>
      </c>
      <c r="I18" s="230">
        <v>9.9472972571865039</v>
      </c>
      <c r="J18" s="230">
        <v>10.25951720321639</v>
      </c>
      <c r="K18" s="230">
        <v>4.3996404206297894</v>
      </c>
      <c r="L18" s="230">
        <v>2.6597905743483778</v>
      </c>
      <c r="M18" s="230">
        <v>2.2200212530407621</v>
      </c>
      <c r="N18" s="230">
        <v>2.5377532444406392</v>
      </c>
      <c r="O18" s="230">
        <v>1.5176081234161629</v>
      </c>
      <c r="P18" s="230">
        <v>2.2692650247291439</v>
      </c>
      <c r="Q18" s="230">
        <v>2.764089818587987</v>
      </c>
      <c r="R18" s="230">
        <v>2.1427598316971839</v>
      </c>
      <c r="S18" s="230">
        <v>3.6908015654460029</v>
      </c>
      <c r="T18" s="230">
        <v>1.437732374277247</v>
      </c>
      <c r="U18" s="230">
        <v>1.533468563861917</v>
      </c>
      <c r="V18" s="230">
        <v>1.6763129155763039</v>
      </c>
      <c r="W18" s="230">
        <v>1.4630054808441531</v>
      </c>
      <c r="X18" s="230">
        <v>1.459285329402221</v>
      </c>
      <c r="Y18" s="230">
        <v>1.1450221866339541</v>
      </c>
      <c r="DA18" s="71" t="s">
        <v>1592</v>
      </c>
    </row>
    <row r="19" spans="1:105" ht="12" customHeight="1" x14ac:dyDescent="0.25">
      <c r="A19" s="18" t="s">
        <v>31</v>
      </c>
      <c r="B19" s="230">
        <v>1.3276002003801011</v>
      </c>
      <c r="C19" s="230">
        <v>0.26576782511931801</v>
      </c>
      <c r="D19" s="230">
        <v>1.156949267001721</v>
      </c>
      <c r="E19" s="230">
        <v>1.187443482154739</v>
      </c>
      <c r="F19" s="230">
        <v>0.99110974466803969</v>
      </c>
      <c r="G19" s="230">
        <v>0.77164494044222753</v>
      </c>
      <c r="H19" s="230">
        <v>0.83360301477134724</v>
      </c>
      <c r="I19" s="230">
        <v>0.67186010258395401</v>
      </c>
      <c r="J19" s="230">
        <v>0.58133718850414706</v>
      </c>
      <c r="K19" s="230">
        <v>0.56680627225803271</v>
      </c>
      <c r="L19" s="230">
        <v>0.51972549371502896</v>
      </c>
      <c r="M19" s="230">
        <v>0.35911147922367698</v>
      </c>
      <c r="N19" s="230">
        <v>0.39340827324798511</v>
      </c>
      <c r="O19" s="230">
        <v>0.63263400375639933</v>
      </c>
      <c r="P19" s="230">
        <v>0.52856268726900668</v>
      </c>
      <c r="Q19" s="230">
        <v>0.62968050993065805</v>
      </c>
      <c r="R19" s="230">
        <v>0.47259714283507909</v>
      </c>
      <c r="S19" s="230">
        <v>0.60014457077662731</v>
      </c>
      <c r="T19" s="230">
        <v>0.28018061173601427</v>
      </c>
      <c r="U19" s="230">
        <v>0.37836039323179921</v>
      </c>
      <c r="V19" s="230">
        <v>0.50673576893723393</v>
      </c>
      <c r="W19" s="230">
        <v>0.43081410428743422</v>
      </c>
      <c r="X19" s="230">
        <v>0.54062871682991576</v>
      </c>
      <c r="Y19" s="230">
        <v>0.6426512323970941</v>
      </c>
      <c r="DA19" s="71" t="s">
        <v>1593</v>
      </c>
    </row>
    <row r="20" spans="1:105" ht="12" customHeight="1" x14ac:dyDescent="0.25">
      <c r="A20" s="18" t="s">
        <v>159</v>
      </c>
      <c r="B20" s="295">
        <v>0.38124596256911703</v>
      </c>
      <c r="C20" s="295">
        <v>0.68700100734919212</v>
      </c>
      <c r="D20" s="295">
        <v>0.55347403972652398</v>
      </c>
      <c r="E20" s="295">
        <v>0.4085755774433269</v>
      </c>
      <c r="F20" s="295">
        <v>0.53591958195257072</v>
      </c>
      <c r="G20" s="295">
        <v>0.47654307505860788</v>
      </c>
      <c r="H20" s="295">
        <v>0.51501626571154147</v>
      </c>
      <c r="I20" s="295">
        <v>0.28370861474151382</v>
      </c>
      <c r="J20" s="295">
        <v>0.49156158210332329</v>
      </c>
      <c r="K20" s="295">
        <v>0.38405799479909469</v>
      </c>
      <c r="L20" s="295">
        <v>0.22002452673535169</v>
      </c>
      <c r="M20" s="295">
        <v>0.48643314569828799</v>
      </c>
      <c r="N20" s="295">
        <v>0.4180392651985263</v>
      </c>
      <c r="O20" s="295">
        <v>0.80561232598025911</v>
      </c>
      <c r="P20" s="295">
        <v>0.53857216725781298</v>
      </c>
      <c r="Q20" s="295">
        <v>0.53474514333328871</v>
      </c>
      <c r="R20" s="295">
        <v>0.58422221743095526</v>
      </c>
      <c r="S20" s="295">
        <v>0.74236047190515186</v>
      </c>
      <c r="T20" s="295">
        <v>0.39523224801810458</v>
      </c>
      <c r="U20" s="295">
        <v>0.53407666590679981</v>
      </c>
      <c r="V20" s="295">
        <v>0.59660795734208094</v>
      </c>
      <c r="W20" s="295">
        <v>0.60882928930802183</v>
      </c>
      <c r="X20" s="295">
        <v>0.63735039201462684</v>
      </c>
      <c r="Y20" s="295">
        <v>0.759495469535443</v>
      </c>
      <c r="DA20" s="122" t="s">
        <v>1594</v>
      </c>
    </row>
    <row r="21" spans="1:105" ht="12" customHeight="1" x14ac:dyDescent="0.25">
      <c r="A21" s="18" t="s">
        <v>32</v>
      </c>
      <c r="B21" s="295">
        <v>9.5430881608724771</v>
      </c>
      <c r="C21" s="295">
        <v>6.4728230318859969</v>
      </c>
      <c r="D21" s="295">
        <v>5.087689985197688</v>
      </c>
      <c r="E21" s="295">
        <v>9.399203196316698</v>
      </c>
      <c r="F21" s="295">
        <v>8.2558378432630803</v>
      </c>
      <c r="G21" s="295">
        <v>0.59105498507595045</v>
      </c>
      <c r="H21" s="295">
        <v>9.1213800467430425E-2</v>
      </c>
      <c r="I21" s="295">
        <v>8.5348431453212997E-2</v>
      </c>
      <c r="J21" s="295">
        <v>0.4430749174563452</v>
      </c>
      <c r="K21" s="295">
        <v>0</v>
      </c>
      <c r="L21" s="295">
        <v>0</v>
      </c>
      <c r="M21" s="295">
        <v>0</v>
      </c>
      <c r="N21" s="295">
        <v>0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6.5571734636310233E-2</v>
      </c>
      <c r="W21" s="295">
        <v>0</v>
      </c>
      <c r="X21" s="295">
        <v>0</v>
      </c>
      <c r="Y21" s="295">
        <v>0</v>
      </c>
      <c r="DA21" s="122" t="s">
        <v>1595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4.4771594599947937</v>
      </c>
      <c r="E22" s="295">
        <v>7.5972373142361818</v>
      </c>
      <c r="F22" s="295">
        <v>8.8170223235673078</v>
      </c>
      <c r="G22" s="295">
        <v>14.92294137952349</v>
      </c>
      <c r="H22" s="295">
        <v>13.10547107317802</v>
      </c>
      <c r="I22" s="295">
        <v>16.630678979153831</v>
      </c>
      <c r="J22" s="295">
        <v>16.267894112116061</v>
      </c>
      <c r="K22" s="295">
        <v>14.587793652738441</v>
      </c>
      <c r="L22" s="295">
        <v>11.386129418476299</v>
      </c>
      <c r="M22" s="295">
        <v>7.8839138655017038</v>
      </c>
      <c r="N22" s="295">
        <v>10.452464147308801</v>
      </c>
      <c r="O22" s="295">
        <v>10.175477486024761</v>
      </c>
      <c r="P22" s="295">
        <v>8.1083707590728586</v>
      </c>
      <c r="Q22" s="295">
        <v>10.076299335410161</v>
      </c>
      <c r="R22" s="295">
        <v>11.49238331264319</v>
      </c>
      <c r="S22" s="295">
        <v>12.571725951427529</v>
      </c>
      <c r="T22" s="295">
        <v>8.1152395202137555</v>
      </c>
      <c r="U22" s="295">
        <v>11.13988476365825</v>
      </c>
      <c r="V22" s="295">
        <v>8.5268876039109855</v>
      </c>
      <c r="W22" s="295">
        <v>5.8440940307067253</v>
      </c>
      <c r="X22" s="295">
        <v>4.6310396377608916</v>
      </c>
      <c r="Y22" s="295">
        <v>3.8824360686287398</v>
      </c>
      <c r="DA22" s="122" t="s">
        <v>1596</v>
      </c>
    </row>
    <row r="23" spans="1:105" ht="12" customHeight="1" x14ac:dyDescent="0.25">
      <c r="A23" s="18" t="s">
        <v>35</v>
      </c>
      <c r="B23" s="295">
        <v>43.811614213965321</v>
      </c>
      <c r="C23" s="295">
        <v>45.307168190298647</v>
      </c>
      <c r="D23" s="295">
        <v>42.276399747468012</v>
      </c>
      <c r="E23" s="295">
        <v>35.401212036489042</v>
      </c>
      <c r="F23" s="295">
        <v>30.968255578362449</v>
      </c>
      <c r="G23" s="295">
        <v>26.156853731915351</v>
      </c>
      <c r="H23" s="295">
        <v>26.63210655470569</v>
      </c>
      <c r="I23" s="295">
        <v>24.9853284680485</v>
      </c>
      <c r="J23" s="295">
        <v>26.432852523004819</v>
      </c>
      <c r="K23" s="295">
        <v>16.52213068805472</v>
      </c>
      <c r="L23" s="295">
        <v>12.062467741304379</v>
      </c>
      <c r="M23" s="295">
        <v>10.06256442749819</v>
      </c>
      <c r="N23" s="295">
        <v>11.03692527173035</v>
      </c>
      <c r="O23" s="295">
        <v>15.980795356338881</v>
      </c>
      <c r="P23" s="295">
        <v>18.531000223049169</v>
      </c>
      <c r="Q23" s="295">
        <v>17.377711276111079</v>
      </c>
      <c r="R23" s="295">
        <v>17.774777914308181</v>
      </c>
      <c r="S23" s="295">
        <v>21.762144386148272</v>
      </c>
      <c r="T23" s="295">
        <v>10.54648512382933</v>
      </c>
      <c r="U23" s="295">
        <v>14.68974353210281</v>
      </c>
      <c r="V23" s="295">
        <v>15.011978130727019</v>
      </c>
      <c r="W23" s="295">
        <v>16.163181207385939</v>
      </c>
      <c r="X23" s="295">
        <v>15.257099442277269</v>
      </c>
      <c r="Y23" s="295">
        <v>11.33781351980412</v>
      </c>
      <c r="DA23" s="122" t="s">
        <v>1597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2.5577800806203181</v>
      </c>
      <c r="E24" s="295">
        <v>2.3505381092802371</v>
      </c>
      <c r="F24" s="295">
        <v>3.3649238353843418</v>
      </c>
      <c r="G24" s="295">
        <v>5.3858141864651499</v>
      </c>
      <c r="H24" s="295">
        <v>6.4879546122695588</v>
      </c>
      <c r="I24" s="295">
        <v>5.5330389071985051</v>
      </c>
      <c r="J24" s="295">
        <v>6.2108452702537864</v>
      </c>
      <c r="K24" s="295">
        <v>7.701260837180314</v>
      </c>
      <c r="L24" s="295">
        <v>7.6895593057552771</v>
      </c>
      <c r="M24" s="295">
        <v>7.2294816474646586</v>
      </c>
      <c r="N24" s="295">
        <v>4.5039821483128044</v>
      </c>
      <c r="O24" s="295">
        <v>4.4002757050998129</v>
      </c>
      <c r="P24" s="295">
        <v>6.2696938909187603</v>
      </c>
      <c r="Q24" s="295">
        <v>8.0153794150673257</v>
      </c>
      <c r="R24" s="295">
        <v>8.4306879668414503</v>
      </c>
      <c r="S24" s="295">
        <v>11.948796323839989</v>
      </c>
      <c r="T24" s="295">
        <v>8.7625229562075084</v>
      </c>
      <c r="U24" s="295">
        <v>13.53736565167879</v>
      </c>
      <c r="V24" s="295">
        <v>13.26858497342333</v>
      </c>
      <c r="W24" s="295">
        <v>17.905268282669041</v>
      </c>
      <c r="X24" s="295">
        <v>14.86114300272944</v>
      </c>
      <c r="Y24" s="295">
        <v>14.075338861014769</v>
      </c>
      <c r="DA24" s="122" t="s">
        <v>1598</v>
      </c>
    </row>
    <row r="25" spans="1:105" ht="12" customHeight="1" x14ac:dyDescent="0.25">
      <c r="A25" s="57" t="s">
        <v>1461</v>
      </c>
      <c r="B25" s="261">
        <v>65.803638093753818</v>
      </c>
      <c r="C25" s="261">
        <v>64.463048410455031</v>
      </c>
      <c r="D25" s="261">
        <v>67.416781828878669</v>
      </c>
      <c r="E25" s="261">
        <v>64.174438023225534</v>
      </c>
      <c r="F25" s="261">
        <v>65.435863165273233</v>
      </c>
      <c r="G25" s="261">
        <v>62.322242933541148</v>
      </c>
      <c r="H25" s="261">
        <v>63.718516799539969</v>
      </c>
      <c r="I25" s="261">
        <v>62.20569331902265</v>
      </c>
      <c r="J25" s="261">
        <v>65.062556203076312</v>
      </c>
      <c r="K25" s="261">
        <v>47.377594530584709</v>
      </c>
      <c r="L25" s="261">
        <v>37.28807247280232</v>
      </c>
      <c r="M25" s="261">
        <v>30.77758115925727</v>
      </c>
      <c r="N25" s="261">
        <v>31.234187983489608</v>
      </c>
      <c r="O25" s="261">
        <v>35.152881421772612</v>
      </c>
      <c r="P25" s="261">
        <v>38.539881136992157</v>
      </c>
      <c r="Q25" s="261">
        <v>42.288276692749967</v>
      </c>
      <c r="R25" s="261">
        <v>43.734858332666079</v>
      </c>
      <c r="S25" s="261">
        <v>55.499447056029709</v>
      </c>
      <c r="T25" s="261">
        <v>32.263523627914751</v>
      </c>
      <c r="U25" s="261">
        <v>45.838820450405208</v>
      </c>
      <c r="V25" s="261">
        <v>43.660735338907827</v>
      </c>
      <c r="W25" s="261">
        <v>47.583595055594358</v>
      </c>
      <c r="X25" s="261">
        <v>41.757394425465563</v>
      </c>
      <c r="Y25" s="261">
        <v>35.94641977808034</v>
      </c>
      <c r="DA25" s="70" t="s">
        <v>1599</v>
      </c>
    </row>
    <row r="26" spans="1:105" ht="12" customHeight="1" x14ac:dyDescent="0.25">
      <c r="A26" s="18" t="s">
        <v>28</v>
      </c>
      <c r="B26" s="230">
        <v>9.8366320765092539</v>
      </c>
      <c r="C26" s="230">
        <v>11.126240207590341</v>
      </c>
      <c r="D26" s="230">
        <v>10.12354358291344</v>
      </c>
      <c r="E26" s="230">
        <v>6.3065203041943318</v>
      </c>
      <c r="F26" s="230">
        <v>10.804647795882991</v>
      </c>
      <c r="G26" s="230">
        <v>12.494939396147871</v>
      </c>
      <c r="H26" s="230">
        <v>14.28008232998099</v>
      </c>
      <c r="I26" s="230">
        <v>12.521517817541969</v>
      </c>
      <c r="J26" s="230">
        <v>12.91453589231406</v>
      </c>
      <c r="K26" s="230">
        <v>5.5382054535359746</v>
      </c>
      <c r="L26" s="230">
        <v>3.348106948706314</v>
      </c>
      <c r="M26" s="230">
        <v>2.7945315150996262</v>
      </c>
      <c r="N26" s="230">
        <v>3.1944880750227118</v>
      </c>
      <c r="O26" s="230">
        <v>1.9103437512811059</v>
      </c>
      <c r="P26" s="230">
        <v>2.856518881984996</v>
      </c>
      <c r="Q26" s="230">
        <v>3.4793973697459499</v>
      </c>
      <c r="R26" s="230">
        <v>2.6972759250685452</v>
      </c>
      <c r="S26" s="230">
        <v>4.6459290768008286</v>
      </c>
      <c r="T26" s="230">
        <v>1.8097972822078241</v>
      </c>
      <c r="U26" s="230">
        <v>1.9303086505397551</v>
      </c>
      <c r="V26" s="230">
        <v>2.1101191104950678</v>
      </c>
      <c r="W26" s="230">
        <v>1.841610713132843</v>
      </c>
      <c r="X26" s="230">
        <v>1.8369278388445089</v>
      </c>
      <c r="Y26" s="230">
        <v>1.4413378167682429</v>
      </c>
      <c r="DA26" s="71" t="s">
        <v>1600</v>
      </c>
    </row>
    <row r="27" spans="1:105" ht="12" customHeight="1" x14ac:dyDescent="0.25">
      <c r="A27" s="18" t="s">
        <v>31</v>
      </c>
      <c r="B27" s="295">
        <v>1.3836667230506869</v>
      </c>
      <c r="C27" s="295">
        <v>0.27699159398278939</v>
      </c>
      <c r="D27" s="295">
        <v>1.2058089480175109</v>
      </c>
      <c r="E27" s="295">
        <v>1.2375909790391231</v>
      </c>
      <c r="F27" s="295">
        <v>1.0329657770432681</v>
      </c>
      <c r="G27" s="295">
        <v>0.80423264910222991</v>
      </c>
      <c r="H27" s="295">
        <v>0.86880730467169931</v>
      </c>
      <c r="I27" s="295">
        <v>0.70023374975740327</v>
      </c>
      <c r="J27" s="295">
        <v>0.60588791894934524</v>
      </c>
      <c r="K27" s="295">
        <v>0.59074334058951306</v>
      </c>
      <c r="L27" s="295">
        <v>0.54167427104084775</v>
      </c>
      <c r="M27" s="295">
        <v>0.37427728884422201</v>
      </c>
      <c r="N27" s="295">
        <v>0.4100224872745718</v>
      </c>
      <c r="O27" s="295">
        <v>0.65935107468154452</v>
      </c>
      <c r="P27" s="295">
        <v>0.55088467236671079</v>
      </c>
      <c r="Q27" s="295">
        <v>0.65627285043734507</v>
      </c>
      <c r="R27" s="295">
        <v>0.49255562010499138</v>
      </c>
      <c r="S27" s="295">
        <v>0.62548956482938745</v>
      </c>
      <c r="T27" s="295">
        <v>0.29201305392400018</v>
      </c>
      <c r="U27" s="295">
        <v>0.3943391129990218</v>
      </c>
      <c r="V27" s="295">
        <v>0.52813597094758469</v>
      </c>
      <c r="W27" s="295">
        <v>0.44900802195777201</v>
      </c>
      <c r="X27" s="295">
        <v>0.56346026822606354</v>
      </c>
      <c r="Y27" s="295">
        <v>0.66979134572349763</v>
      </c>
      <c r="DA27" s="122" t="s">
        <v>1601</v>
      </c>
    </row>
    <row r="28" spans="1:105" ht="12" customHeight="1" x14ac:dyDescent="0.25">
      <c r="A28" s="18" t="s">
        <v>159</v>
      </c>
      <c r="B28" s="295">
        <v>0.4184160490943884</v>
      </c>
      <c r="C28" s="295">
        <v>0.75398109210612529</v>
      </c>
      <c r="D28" s="295">
        <v>0.60743573366156944</v>
      </c>
      <c r="E28" s="295">
        <v>0.4484102014307953</v>
      </c>
      <c r="F28" s="295">
        <v>0.58816978047933666</v>
      </c>
      <c r="G28" s="295">
        <v>0.52300428139790434</v>
      </c>
      <c r="H28" s="295">
        <v>0.56522846738161081</v>
      </c>
      <c r="I28" s="295">
        <v>0.31136916670341191</v>
      </c>
      <c r="J28" s="295">
        <v>0.53948703793281927</v>
      </c>
      <c r="K28" s="295">
        <v>0.42150224417869731</v>
      </c>
      <c r="L28" s="295">
        <v>0.24147611311104281</v>
      </c>
      <c r="M28" s="295">
        <v>0.53385859774117339</v>
      </c>
      <c r="N28" s="295">
        <v>0.45879656411830988</v>
      </c>
      <c r="O28" s="295">
        <v>0.88415658035274358</v>
      </c>
      <c r="P28" s="295">
        <v>0.59108098314710045</v>
      </c>
      <c r="Q28" s="295">
        <v>0.5868808383914722</v>
      </c>
      <c r="R28" s="295">
        <v>0.64118174619700152</v>
      </c>
      <c r="S28" s="295">
        <v>0.81473790191833717</v>
      </c>
      <c r="T28" s="295">
        <v>0.43376594620447467</v>
      </c>
      <c r="U28" s="295">
        <v>0.58614718686158962</v>
      </c>
      <c r="V28" s="295">
        <v>0.65477505043503459</v>
      </c>
      <c r="W28" s="295">
        <v>0.66818791755473028</v>
      </c>
      <c r="X28" s="295">
        <v>0.69948972342801718</v>
      </c>
      <c r="Y28" s="295">
        <v>0.83354349912753667</v>
      </c>
      <c r="DA28" s="122" t="s">
        <v>1602</v>
      </c>
    </row>
    <row r="29" spans="1:105" ht="12" customHeight="1" x14ac:dyDescent="0.25">
      <c r="A29" s="18" t="s">
        <v>32</v>
      </c>
      <c r="B29" s="295">
        <v>10.4199273977432</v>
      </c>
      <c r="C29" s="295">
        <v>7.0675597787337052</v>
      </c>
      <c r="D29" s="295">
        <v>5.5551577617552246</v>
      </c>
      <c r="E29" s="295">
        <v>10.26282197662332</v>
      </c>
      <c r="F29" s="295">
        <v>9.0144017831725964</v>
      </c>
      <c r="G29" s="295">
        <v>0.6453623741858564</v>
      </c>
      <c r="H29" s="295">
        <v>9.9594718451806299E-2</v>
      </c>
      <c r="I29" s="295">
        <v>9.3190426857843858E-2</v>
      </c>
      <c r="J29" s="295">
        <v>0.48378558322299819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7.1596605075475869E-2</v>
      </c>
      <c r="W29" s="295">
        <v>0</v>
      </c>
      <c r="X29" s="295">
        <v>0</v>
      </c>
      <c r="Y29" s="295">
        <v>0</v>
      </c>
      <c r="DA29" s="122" t="s">
        <v>1603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4.4785388138686493</v>
      </c>
      <c r="E30" s="295">
        <v>7.5995779230113731</v>
      </c>
      <c r="F30" s="295">
        <v>8.8197387320415981</v>
      </c>
      <c r="G30" s="295">
        <v>14.92753894125546</v>
      </c>
      <c r="H30" s="295">
        <v>13.109508696241271</v>
      </c>
      <c r="I30" s="295">
        <v>16.63580267235254</v>
      </c>
      <c r="J30" s="295">
        <v>16.272906036074431</v>
      </c>
      <c r="K30" s="295">
        <v>14.592287959869051</v>
      </c>
      <c r="L30" s="295">
        <v>11.38963733501622</v>
      </c>
      <c r="M30" s="295">
        <v>7.8863427955473453</v>
      </c>
      <c r="N30" s="295">
        <v>10.455684413873289</v>
      </c>
      <c r="O30" s="295">
        <v>10.17861241664631</v>
      </c>
      <c r="P30" s="295">
        <v>8.1108688413317367</v>
      </c>
      <c r="Q30" s="295">
        <v>10.07940371054949</v>
      </c>
      <c r="R30" s="295">
        <v>11.49592396460875</v>
      </c>
      <c r="S30" s="295">
        <v>12.57559913464717</v>
      </c>
      <c r="T30" s="295">
        <v>8.1177397186474991</v>
      </c>
      <c r="U30" s="295">
        <v>11.143316815462599</v>
      </c>
      <c r="V30" s="295">
        <v>8.5295146256986776</v>
      </c>
      <c r="W30" s="295">
        <v>5.8458945191218614</v>
      </c>
      <c r="X30" s="295">
        <v>4.6324664000912037</v>
      </c>
      <c r="Y30" s="295">
        <v>3.8836321960571052</v>
      </c>
      <c r="DA30" s="122" t="s">
        <v>1604</v>
      </c>
    </row>
    <row r="31" spans="1:105" ht="12" customHeight="1" x14ac:dyDescent="0.25">
      <c r="A31" s="18" t="s">
        <v>35</v>
      </c>
      <c r="B31" s="295">
        <v>43.744995847356293</v>
      </c>
      <c r="C31" s="295">
        <v>45.238275738042077</v>
      </c>
      <c r="D31" s="295">
        <v>42.212115772823012</v>
      </c>
      <c r="E31" s="295">
        <v>35.347382225281137</v>
      </c>
      <c r="F31" s="295">
        <v>30.921166361487519</v>
      </c>
      <c r="G31" s="295">
        <v>26.11708055983496</v>
      </c>
      <c r="H31" s="295">
        <v>26.591610730256779</v>
      </c>
      <c r="I31" s="295">
        <v>24.947336675196421</v>
      </c>
      <c r="J31" s="295">
        <v>26.392659677078161</v>
      </c>
      <c r="K31" s="295">
        <v>16.497007729700261</v>
      </c>
      <c r="L31" s="295">
        <v>12.044125986210039</v>
      </c>
      <c r="M31" s="295">
        <v>10.04726365353482</v>
      </c>
      <c r="N31" s="295">
        <v>11.02014291967188</v>
      </c>
      <c r="O31" s="295">
        <v>15.956495533041959</v>
      </c>
      <c r="P31" s="295">
        <v>18.502822649849922</v>
      </c>
      <c r="Q31" s="295">
        <v>17.351287352651781</v>
      </c>
      <c r="R31" s="295">
        <v>17.747750225583761</v>
      </c>
      <c r="S31" s="295">
        <v>21.729053651215871</v>
      </c>
      <c r="T31" s="295">
        <v>10.53044851744033</v>
      </c>
      <c r="U31" s="295">
        <v>14.66740683582781</v>
      </c>
      <c r="V31" s="295">
        <v>14.989151456097879</v>
      </c>
      <c r="W31" s="295">
        <v>16.13860405471625</v>
      </c>
      <c r="X31" s="295">
        <v>15.23390004498795</v>
      </c>
      <c r="Y31" s="295">
        <v>11.32057364788526</v>
      </c>
      <c r="DA31" s="122" t="s">
        <v>1605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3.234181215839258</v>
      </c>
      <c r="E32" s="295">
        <v>2.9721344136454442</v>
      </c>
      <c r="F32" s="295">
        <v>4.2547729351659163</v>
      </c>
      <c r="G32" s="295">
        <v>6.8100847316168656</v>
      </c>
      <c r="H32" s="295">
        <v>8.2036845525558224</v>
      </c>
      <c r="I32" s="295">
        <v>6.9962428106130563</v>
      </c>
      <c r="J32" s="295">
        <v>7.8532940575044892</v>
      </c>
      <c r="K32" s="295">
        <v>9.737847802711217</v>
      </c>
      <c r="L32" s="295">
        <v>9.7230518187178525</v>
      </c>
      <c r="M32" s="295">
        <v>9.1413073084900756</v>
      </c>
      <c r="N32" s="295">
        <v>5.6950535235288404</v>
      </c>
      <c r="O32" s="295">
        <v>5.5639220657689474</v>
      </c>
      <c r="P32" s="295">
        <v>7.9277051083117014</v>
      </c>
      <c r="Q32" s="295">
        <v>10.13503457097393</v>
      </c>
      <c r="R32" s="295">
        <v>10.66017085110304</v>
      </c>
      <c r="S32" s="295">
        <v>15.10863772661811</v>
      </c>
      <c r="T32" s="295">
        <v>11.07975910949062</v>
      </c>
      <c r="U32" s="295">
        <v>17.11730184871443</v>
      </c>
      <c r="V32" s="295">
        <v>16.777442520158111</v>
      </c>
      <c r="W32" s="295">
        <v>22.640289829110898</v>
      </c>
      <c r="X32" s="295">
        <v>18.79115014988782</v>
      </c>
      <c r="Y32" s="295">
        <v>17.7975412725187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18.635824998523603</v>
      </c>
      <c r="C33" s="261">
        <f t="shared" si="0"/>
        <v>19.032328507872506</v>
      </c>
      <c r="D33" s="261">
        <f t="shared" si="0"/>
        <v>17.351882748630864</v>
      </c>
      <c r="E33" s="261">
        <f t="shared" si="0"/>
        <v>18.787230196381813</v>
      </c>
      <c r="F33" s="261">
        <f t="shared" si="0"/>
        <v>17.465658802228056</v>
      </c>
      <c r="G33" s="261">
        <f t="shared" si="0"/>
        <v>15.161875196415874</v>
      </c>
      <c r="H33" s="261">
        <f t="shared" si="0"/>
        <v>16.504794735588497</v>
      </c>
      <c r="I33" s="261">
        <f t="shared" si="0"/>
        <v>16.159805369116249</v>
      </c>
      <c r="J33" s="261">
        <f t="shared" si="0"/>
        <v>17.97853187351441</v>
      </c>
      <c r="K33" s="261">
        <f t="shared" si="0"/>
        <v>14.113021233805766</v>
      </c>
      <c r="L33" s="261">
        <f t="shared" si="0"/>
        <v>10.869560937100513</v>
      </c>
      <c r="M33" s="261">
        <f t="shared" si="0"/>
        <v>8.8081450818032323</v>
      </c>
      <c r="N33" s="261">
        <f t="shared" si="0"/>
        <v>11.870307500657017</v>
      </c>
      <c r="O33" s="261">
        <f t="shared" si="0"/>
        <v>11.934268217487674</v>
      </c>
      <c r="P33" s="261">
        <f t="shared" si="0"/>
        <v>13.470424424701676</v>
      </c>
      <c r="Q33" s="261">
        <f t="shared" si="0"/>
        <v>15.157893438568845</v>
      </c>
      <c r="R33" s="261">
        <f t="shared" si="0"/>
        <v>15.205504212295809</v>
      </c>
      <c r="S33" s="261">
        <f t="shared" si="0"/>
        <v>19.582708635231747</v>
      </c>
      <c r="T33" s="261">
        <f t="shared" si="0"/>
        <v>9.5482580634935132</v>
      </c>
      <c r="U33" s="261">
        <f t="shared" si="0"/>
        <v>13.896318473743342</v>
      </c>
      <c r="V33" s="261">
        <f t="shared" si="0"/>
        <v>14.211117926023173</v>
      </c>
      <c r="W33" s="261">
        <f t="shared" si="0"/>
        <v>15.739307817025731</v>
      </c>
      <c r="X33" s="261">
        <f t="shared" si="0"/>
        <v>14.378077517418483</v>
      </c>
      <c r="Y33" s="261">
        <f t="shared" si="0"/>
        <v>12.126244793669766</v>
      </c>
      <c r="DA33" s="70"/>
    </row>
    <row r="34" spans="1:105" ht="12" customHeight="1" x14ac:dyDescent="0.25">
      <c r="A34" s="60" t="s">
        <v>1471</v>
      </c>
      <c r="B34" s="262">
        <v>6.7319689029646144</v>
      </c>
      <c r="C34" s="262">
        <v>6.6905029339807376</v>
      </c>
      <c r="D34" s="262">
        <v>6.6867626196704819</v>
      </c>
      <c r="E34" s="262">
        <v>6.1035845305352314</v>
      </c>
      <c r="F34" s="262">
        <v>6.7130884910140667</v>
      </c>
      <c r="G34" s="262">
        <v>5.6295389556398634</v>
      </c>
      <c r="H34" s="262">
        <v>6.3894923537731554</v>
      </c>
      <c r="I34" s="262">
        <v>6.0402142175030171</v>
      </c>
      <c r="J34" s="262">
        <v>7.6348950338751003</v>
      </c>
      <c r="K34" s="262">
        <v>6.5952903829725056</v>
      </c>
      <c r="L34" s="262">
        <v>5.058129187015509</v>
      </c>
      <c r="M34" s="262">
        <v>4.0242757483259446</v>
      </c>
      <c r="N34" s="262">
        <v>7.2858975382446038</v>
      </c>
      <c r="O34" s="262">
        <v>6.6246877822953358</v>
      </c>
      <c r="P34" s="262">
        <v>7.6527061404276031</v>
      </c>
      <c r="Q34" s="262">
        <v>8.8457529985099903</v>
      </c>
      <c r="R34" s="262">
        <v>8.8609723734669288</v>
      </c>
      <c r="S34" s="262">
        <v>11.39408019241324</v>
      </c>
      <c r="T34" s="262">
        <v>4.9644516451932503</v>
      </c>
      <c r="U34" s="262">
        <v>7.4955447320016111</v>
      </c>
      <c r="V34" s="262">
        <v>8.0941198060268533</v>
      </c>
      <c r="W34" s="262">
        <v>9.1133204005653532</v>
      </c>
      <c r="X34" s="262">
        <v>8.4069442144883251</v>
      </c>
      <c r="Y34" s="262">
        <v>6.7973835876558484</v>
      </c>
      <c r="DA34" s="72" t="s">
        <v>1607</v>
      </c>
    </row>
    <row r="35" spans="1:105" ht="12" customHeight="1" x14ac:dyDescent="0.25">
      <c r="A35" s="60" t="s">
        <v>1473</v>
      </c>
      <c r="B35" s="262">
        <v>11.903856095558989</v>
      </c>
      <c r="C35" s="262">
        <v>12.34182557389177</v>
      </c>
      <c r="D35" s="262">
        <v>10.66512012896038</v>
      </c>
      <c r="E35" s="262">
        <v>12.68364566584658</v>
      </c>
      <c r="F35" s="262">
        <v>10.75257031121399</v>
      </c>
      <c r="G35" s="262">
        <v>9.5323362407760115</v>
      </c>
      <c r="H35" s="262">
        <v>10.11530238181534</v>
      </c>
      <c r="I35" s="262">
        <v>10.11959115161323</v>
      </c>
      <c r="J35" s="262">
        <v>10.343636839639309</v>
      </c>
      <c r="K35" s="262">
        <v>7.5177308508332601</v>
      </c>
      <c r="L35" s="262">
        <v>5.8114317500850046</v>
      </c>
      <c r="M35" s="262">
        <v>4.7838693334772877</v>
      </c>
      <c r="N35" s="262">
        <v>4.5844099624124128</v>
      </c>
      <c r="O35" s="262">
        <v>5.3095804351923386</v>
      </c>
      <c r="P35" s="262">
        <v>5.8177182842740729</v>
      </c>
      <c r="Q35" s="262">
        <v>6.3121404400588554</v>
      </c>
      <c r="R35" s="262">
        <v>6.3445318388288801</v>
      </c>
      <c r="S35" s="262">
        <v>8.188628442818505</v>
      </c>
      <c r="T35" s="262">
        <v>4.5838064183002629</v>
      </c>
      <c r="U35" s="262">
        <v>6.4007737417417312</v>
      </c>
      <c r="V35" s="262">
        <v>6.1169981199963193</v>
      </c>
      <c r="W35" s="262">
        <v>6.6259874164603776</v>
      </c>
      <c r="X35" s="262">
        <v>5.9711333029301583</v>
      </c>
      <c r="Y35" s="262">
        <v>5.3288612060139187</v>
      </c>
      <c r="DA35" s="72" t="s">
        <v>1608</v>
      </c>
    </row>
    <row r="36" spans="1:105" ht="12" customHeight="1" x14ac:dyDescent="0.25">
      <c r="A36" s="64" t="s">
        <v>28</v>
      </c>
      <c r="B36" s="229">
        <v>0.80867083354586122</v>
      </c>
      <c r="C36" s="229">
        <v>0.86612769423085034</v>
      </c>
      <c r="D36" s="229">
        <v>0.93609885014016492</v>
      </c>
      <c r="E36" s="229">
        <v>0.47850333479819729</v>
      </c>
      <c r="F36" s="229">
        <v>0.95840473590446584</v>
      </c>
      <c r="G36" s="229">
        <v>1.17018742565922</v>
      </c>
      <c r="H36" s="229">
        <v>1.289778023308759</v>
      </c>
      <c r="I36" s="229">
        <v>1.112028861956736</v>
      </c>
      <c r="J36" s="229">
        <v>1.1690797570460301</v>
      </c>
      <c r="K36" s="229">
        <v>0.50260368602227157</v>
      </c>
      <c r="L36" s="229">
        <v>0.30795746511300792</v>
      </c>
      <c r="M36" s="229">
        <v>0.25687484882530359</v>
      </c>
      <c r="N36" s="229">
        <v>0.31058114917870538</v>
      </c>
      <c r="O36" s="229">
        <v>0.18341692940397791</v>
      </c>
      <c r="P36" s="229">
        <v>0.27285464641316831</v>
      </c>
      <c r="Q36" s="229">
        <v>0.33333701436627489</v>
      </c>
      <c r="R36" s="229">
        <v>0.26509240613013257</v>
      </c>
      <c r="S36" s="229">
        <v>0.44701598372776941</v>
      </c>
      <c r="T36" s="229">
        <v>0.17863850700923131</v>
      </c>
      <c r="U36" s="229">
        <v>0.19326318194977429</v>
      </c>
      <c r="V36" s="229">
        <v>0.21053990354024699</v>
      </c>
      <c r="W36" s="229">
        <v>0.1833334451523283</v>
      </c>
      <c r="X36" s="229">
        <v>0.17947268823765261</v>
      </c>
      <c r="Y36" s="229">
        <v>0.13548901723623941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0.13875606900088089</v>
      </c>
      <c r="C38" s="229">
        <v>2.6302390559410211E-2</v>
      </c>
      <c r="D38" s="229">
        <v>0.13600748081225841</v>
      </c>
      <c r="E38" s="229">
        <v>0.1145427075903559</v>
      </c>
      <c r="F38" s="229">
        <v>0.1117684965471482</v>
      </c>
      <c r="G38" s="229">
        <v>9.1875160823787924E-2</v>
      </c>
      <c r="H38" s="229">
        <v>9.5720038429890325E-2</v>
      </c>
      <c r="I38" s="229">
        <v>7.585727920027717E-2</v>
      </c>
      <c r="J38" s="229">
        <v>6.6904105607596145E-2</v>
      </c>
      <c r="K38" s="229">
        <v>6.5395908907151495E-2</v>
      </c>
      <c r="L38" s="229">
        <v>6.077497106690001E-2</v>
      </c>
      <c r="M38" s="229">
        <v>4.1966348819939027E-2</v>
      </c>
      <c r="N38" s="229">
        <v>4.8626905881402858E-2</v>
      </c>
      <c r="O38" s="229">
        <v>7.7221770403064438E-2</v>
      </c>
      <c r="P38" s="229">
        <v>6.4187444102254229E-2</v>
      </c>
      <c r="Q38" s="229">
        <v>7.6693593602973023E-2</v>
      </c>
      <c r="R38" s="229">
        <v>5.9050330010045018E-2</v>
      </c>
      <c r="S38" s="229">
        <v>7.3411768173492847E-2</v>
      </c>
      <c r="T38" s="229">
        <v>3.5159488978281452E-2</v>
      </c>
      <c r="U38" s="229">
        <v>4.8160098134194182E-2</v>
      </c>
      <c r="V38" s="229">
        <v>6.4278885203732733E-2</v>
      </c>
      <c r="W38" s="229">
        <v>5.452467761085384E-2</v>
      </c>
      <c r="X38" s="229">
        <v>6.7152890178881805E-2</v>
      </c>
      <c r="Y38" s="229">
        <v>7.6802080037483997E-2</v>
      </c>
      <c r="DA38" s="73" t="s">
        <v>1611</v>
      </c>
    </row>
    <row r="39" spans="1:105" ht="12" customHeight="1" x14ac:dyDescent="0.25">
      <c r="A39" s="64" t="s">
        <v>159</v>
      </c>
      <c r="B39" s="229">
        <v>4.060423144596368E-2</v>
      </c>
      <c r="C39" s="229">
        <v>6.9283777251414741E-2</v>
      </c>
      <c r="D39" s="229">
        <v>6.6302071854327016E-2</v>
      </c>
      <c r="E39" s="229">
        <v>4.0161346317229361E-2</v>
      </c>
      <c r="F39" s="229">
        <v>6.1585525560844463E-2</v>
      </c>
      <c r="G39" s="229">
        <v>5.781814119905445E-2</v>
      </c>
      <c r="H39" s="229">
        <v>6.0262326803697322E-2</v>
      </c>
      <c r="I39" s="229">
        <v>3.264166445315439E-2</v>
      </c>
      <c r="J39" s="229">
        <v>5.7647962171250608E-2</v>
      </c>
      <c r="K39" s="229">
        <v>4.5153779296042959E-2</v>
      </c>
      <c r="L39" s="229">
        <v>2.6218219729608611E-2</v>
      </c>
      <c r="M39" s="229">
        <v>5.7926384354986427E-2</v>
      </c>
      <c r="N39" s="229">
        <v>5.2654026346985919E-2</v>
      </c>
      <c r="O39" s="229">
        <v>0.1002062219298966</v>
      </c>
      <c r="P39" s="229">
        <v>6.6646730630267909E-2</v>
      </c>
      <c r="Q39" s="229">
        <v>6.636927120449676E-2</v>
      </c>
      <c r="R39" s="229">
        <v>7.4385908096534059E-2</v>
      </c>
      <c r="S39" s="229">
        <v>9.2534994850275859E-2</v>
      </c>
      <c r="T39" s="229">
        <v>5.0540345992163907E-2</v>
      </c>
      <c r="U39" s="229">
        <v>6.9273425237969963E-2</v>
      </c>
      <c r="V39" s="229">
        <v>7.7118252491430714E-2</v>
      </c>
      <c r="W39" s="229">
        <v>7.8519964307106102E-2</v>
      </c>
      <c r="X39" s="229">
        <v>8.0672444819766334E-2</v>
      </c>
      <c r="Y39" s="229">
        <v>9.2492003764634581E-2</v>
      </c>
      <c r="DA39" s="73" t="s">
        <v>1612</v>
      </c>
    </row>
    <row r="40" spans="1:105" ht="12" customHeight="1" x14ac:dyDescent="0.25">
      <c r="A40" s="64" t="s">
        <v>32</v>
      </c>
      <c r="B40" s="229">
        <v>0.98535418886943471</v>
      </c>
      <c r="C40" s="229">
        <v>0.63285658906129394</v>
      </c>
      <c r="D40" s="229">
        <v>0.59086446788588187</v>
      </c>
      <c r="E40" s="229">
        <v>0.89570353497431177</v>
      </c>
      <c r="F40" s="229">
        <v>0.91976646273711615</v>
      </c>
      <c r="G40" s="229">
        <v>6.9522797124380392E-2</v>
      </c>
      <c r="H40" s="229">
        <v>1.0347201147058799E-2</v>
      </c>
      <c r="I40" s="229">
        <v>9.5199070175535309E-3</v>
      </c>
      <c r="J40" s="229">
        <v>5.0375640553827157E-2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8.2171686534290508E-3</v>
      </c>
      <c r="W40" s="229">
        <v>0</v>
      </c>
      <c r="X40" s="229">
        <v>0</v>
      </c>
      <c r="Y40" s="229">
        <v>0</v>
      </c>
      <c r="DA40" s="73" t="s">
        <v>1613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0.48825606620851331</v>
      </c>
      <c r="E41" s="229">
        <v>0.67984012467980359</v>
      </c>
      <c r="F41" s="229">
        <v>0.92239344325383166</v>
      </c>
      <c r="G41" s="229">
        <v>1.64828245660596</v>
      </c>
      <c r="H41" s="229">
        <v>1.3960238173171391</v>
      </c>
      <c r="I41" s="229">
        <v>1.7419071191195761</v>
      </c>
      <c r="J41" s="229">
        <v>1.736811172559912</v>
      </c>
      <c r="K41" s="229">
        <v>1.5613567607868271</v>
      </c>
      <c r="L41" s="229">
        <v>1.2351606859796991</v>
      </c>
      <c r="M41" s="229">
        <v>0.8546934446133182</v>
      </c>
      <c r="N41" s="229">
        <v>1.1985286999483591</v>
      </c>
      <c r="O41" s="229">
        <v>1.1522285299163879</v>
      </c>
      <c r="P41" s="229">
        <v>0.91344790405182286</v>
      </c>
      <c r="Q41" s="229">
        <v>1.1385090867289971</v>
      </c>
      <c r="R41" s="229">
        <v>1.3321034225096759</v>
      </c>
      <c r="S41" s="229">
        <v>1.4265970188153889</v>
      </c>
      <c r="T41" s="229">
        <v>0.94471850310354744</v>
      </c>
      <c r="U41" s="229">
        <v>1.315403512593428</v>
      </c>
      <c r="V41" s="229">
        <v>1.003399586126841</v>
      </c>
      <c r="W41" s="229">
        <v>0.68614672102697893</v>
      </c>
      <c r="X41" s="229">
        <v>0.53363056931378761</v>
      </c>
      <c r="Y41" s="229">
        <v>0.43042605678310608</v>
      </c>
      <c r="DA41" s="73" t="s">
        <v>1614</v>
      </c>
    </row>
    <row r="42" spans="1:105" ht="12" customHeight="1" x14ac:dyDescent="0.25">
      <c r="A42" s="64" t="s">
        <v>35</v>
      </c>
      <c r="B42" s="229">
        <v>4.5680341369277206</v>
      </c>
      <c r="C42" s="229">
        <v>4.473167346275015</v>
      </c>
      <c r="D42" s="229">
        <v>4.9579470531538243</v>
      </c>
      <c r="E42" s="229">
        <v>3.406654073882315</v>
      </c>
      <c r="F42" s="229">
        <v>3.4839331486187959</v>
      </c>
      <c r="G42" s="229">
        <v>3.1068587628526338</v>
      </c>
      <c r="H42" s="229">
        <v>3.0507352136941499</v>
      </c>
      <c r="I42" s="229">
        <v>2.814225413296394</v>
      </c>
      <c r="J42" s="229">
        <v>3.034758271737819</v>
      </c>
      <c r="K42" s="229">
        <v>1.901679799896286</v>
      </c>
      <c r="L42" s="229">
        <v>1.4071562136576961</v>
      </c>
      <c r="M42" s="229">
        <v>1.1731025528235379</v>
      </c>
      <c r="N42" s="229">
        <v>1.3609327250231771</v>
      </c>
      <c r="O42" s="229">
        <v>1.9459918654281221</v>
      </c>
      <c r="P42" s="229">
        <v>2.244956084260997</v>
      </c>
      <c r="Q42" s="229">
        <v>2.1114792681408141</v>
      </c>
      <c r="R42" s="229">
        <v>2.2155973043959221</v>
      </c>
      <c r="S42" s="229">
        <v>2.6556259136318929</v>
      </c>
      <c r="T42" s="229">
        <v>1.320284810960985</v>
      </c>
      <c r="U42" s="229">
        <v>1.865311278239637</v>
      </c>
      <c r="V42" s="229">
        <v>1.899678492663871</v>
      </c>
      <c r="W42" s="229">
        <v>2.0407295010874762</v>
      </c>
      <c r="X42" s="229">
        <v>1.890570960387101</v>
      </c>
      <c r="Y42" s="229">
        <v>1.351706352034866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0.31353256333617718</v>
      </c>
      <c r="E44" s="229">
        <v>0.2364246553855531</v>
      </c>
      <c r="F44" s="229">
        <v>0.39567979351146432</v>
      </c>
      <c r="G44" s="229">
        <v>0.66865629307344043</v>
      </c>
      <c r="H44" s="229">
        <v>0.77682351184274712</v>
      </c>
      <c r="I44" s="229">
        <v>0.65140802545948484</v>
      </c>
      <c r="J44" s="229">
        <v>0.74532612496276862</v>
      </c>
      <c r="K44" s="229">
        <v>0.92650706785078429</v>
      </c>
      <c r="L44" s="229">
        <v>0.93761201094755597</v>
      </c>
      <c r="M44" s="229">
        <v>0.88094750290809332</v>
      </c>
      <c r="N44" s="229">
        <v>0.58049806866329434</v>
      </c>
      <c r="O44" s="229">
        <v>0.56006454761953617</v>
      </c>
      <c r="P44" s="229">
        <v>0.79390930017034578</v>
      </c>
      <c r="Q44" s="229">
        <v>1.0179674527904981</v>
      </c>
      <c r="R44" s="229">
        <v>1.0984118866581341</v>
      </c>
      <c r="S44" s="229">
        <v>1.524070062352358</v>
      </c>
      <c r="T44" s="229">
        <v>1.1465806674328889</v>
      </c>
      <c r="U44" s="229">
        <v>1.7967465749693949</v>
      </c>
      <c r="V44" s="229">
        <v>1.755021157002953</v>
      </c>
      <c r="W44" s="229">
        <v>2.3629525294149949</v>
      </c>
      <c r="X44" s="229">
        <v>1.9248140609610329</v>
      </c>
      <c r="Y44" s="229">
        <v>1.7539914326694179</v>
      </c>
      <c r="DA44" s="73" t="s">
        <v>1617</v>
      </c>
    </row>
    <row r="45" spans="1:105" ht="12" customHeight="1" x14ac:dyDescent="0.25">
      <c r="A45" s="146" t="s">
        <v>39</v>
      </c>
      <c r="B45" s="325">
        <v>5.3624366357691322</v>
      </c>
      <c r="C45" s="325">
        <v>6.2740877765137819</v>
      </c>
      <c r="D45" s="325">
        <v>3.1761115755692328</v>
      </c>
      <c r="E45" s="325">
        <v>6.8318158882188094</v>
      </c>
      <c r="F45" s="325">
        <v>3.8990387050803208</v>
      </c>
      <c r="G45" s="325">
        <v>2.7191352034375349</v>
      </c>
      <c r="H45" s="325">
        <v>3.435612249271895</v>
      </c>
      <c r="I45" s="325">
        <v>3.68200288111005</v>
      </c>
      <c r="J45" s="325">
        <v>3.4827338050001102</v>
      </c>
      <c r="K45" s="325">
        <v>2.515033848073895</v>
      </c>
      <c r="L45" s="325">
        <v>1.8365521835905381</v>
      </c>
      <c r="M45" s="325">
        <v>1.518358251132109</v>
      </c>
      <c r="N45" s="325">
        <v>1.032588387370488</v>
      </c>
      <c r="O45" s="325">
        <v>1.290450570491354</v>
      </c>
      <c r="P45" s="325">
        <v>1.461716174645217</v>
      </c>
      <c r="Q45" s="325">
        <v>1.567784753224801</v>
      </c>
      <c r="R45" s="325">
        <v>1.299890581028436</v>
      </c>
      <c r="S45" s="325">
        <v>1.969372701267327</v>
      </c>
      <c r="T45" s="325">
        <v>0.90788409482316512</v>
      </c>
      <c r="U45" s="325">
        <v>1.1126156706173329</v>
      </c>
      <c r="V45" s="325">
        <v>1.098744674313813</v>
      </c>
      <c r="W45" s="325">
        <v>1.219780577860639</v>
      </c>
      <c r="X45" s="325">
        <v>1.294819689031935</v>
      </c>
      <c r="Y45" s="325">
        <v>1.4879542634881699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76.962516600034874</v>
      </c>
      <c r="C48" s="223">
        <v>109.14616017611441</v>
      </c>
      <c r="D48" s="223">
        <v>113.63862093644011</v>
      </c>
      <c r="E48" s="223">
        <v>135.92226905539809</v>
      </c>
      <c r="F48" s="223">
        <v>122.07688233624251</v>
      </c>
      <c r="G48" s="223">
        <v>121.8216933541549</v>
      </c>
      <c r="H48" s="223">
        <v>111.676685890039</v>
      </c>
      <c r="I48" s="223">
        <v>119.8989728265648</v>
      </c>
      <c r="J48" s="223">
        <v>118.0857421475922</v>
      </c>
      <c r="K48" s="223">
        <v>71.207261238545868</v>
      </c>
      <c r="L48" s="223">
        <v>90.371480709766388</v>
      </c>
      <c r="M48" s="223">
        <v>99.73500777579315</v>
      </c>
      <c r="N48" s="223">
        <v>68.380984744388627</v>
      </c>
      <c r="O48" s="223">
        <v>72.045309646180826</v>
      </c>
      <c r="P48" s="223">
        <v>90.685286431392626</v>
      </c>
      <c r="Q48" s="223">
        <v>99.399109168301095</v>
      </c>
      <c r="R48" s="223">
        <v>120.5590318872256</v>
      </c>
      <c r="S48" s="223">
        <v>101.3464402202117</v>
      </c>
      <c r="T48" s="223">
        <v>175.3904387144614</v>
      </c>
      <c r="U48" s="223">
        <v>161.0340311994461</v>
      </c>
      <c r="V48" s="223">
        <v>142.16767614650831</v>
      </c>
      <c r="W48" s="223">
        <v>156.83924792456079</v>
      </c>
      <c r="X48" s="223">
        <v>139.33372400558719</v>
      </c>
      <c r="Y48" s="223">
        <v>59.740571680700377</v>
      </c>
      <c r="DA48" s="89" t="s">
        <v>1619</v>
      </c>
    </row>
    <row r="49" spans="1:105" ht="12" customHeight="1" x14ac:dyDescent="0.25">
      <c r="A49" s="55" t="s">
        <v>91</v>
      </c>
      <c r="B49" s="259">
        <v>0.49482449272086121</v>
      </c>
      <c r="C49" s="259">
        <v>0.69913234273737701</v>
      </c>
      <c r="D49" s="259">
        <v>0.72975408768857108</v>
      </c>
      <c r="E49" s="259">
        <v>0.87944402349406037</v>
      </c>
      <c r="F49" s="259">
        <v>0.78921607453271769</v>
      </c>
      <c r="G49" s="259">
        <v>0.78570376920728857</v>
      </c>
      <c r="H49" s="259">
        <v>0.7175143096209996</v>
      </c>
      <c r="I49" s="259">
        <v>0.77293351120636644</v>
      </c>
      <c r="J49" s="259">
        <v>0.75882315070943274</v>
      </c>
      <c r="K49" s="259">
        <v>0.45615987653295959</v>
      </c>
      <c r="L49" s="259">
        <v>0.57806329984207161</v>
      </c>
      <c r="M49" s="259">
        <v>0.63646532852235171</v>
      </c>
      <c r="N49" s="259">
        <v>0.43349790612076738</v>
      </c>
      <c r="O49" s="259">
        <v>0.45848120251729291</v>
      </c>
      <c r="P49" s="259">
        <v>0.57444291780750856</v>
      </c>
      <c r="Q49" s="259">
        <v>0.62934212685932223</v>
      </c>
      <c r="R49" s="259">
        <v>0.76440975393696975</v>
      </c>
      <c r="S49" s="259">
        <v>0.64150710801451272</v>
      </c>
      <c r="T49" s="259">
        <v>1.0930920472867069</v>
      </c>
      <c r="U49" s="259">
        <v>1.0214599029494791</v>
      </c>
      <c r="V49" s="259">
        <v>0.89806908012112852</v>
      </c>
      <c r="W49" s="259">
        <v>0.98564642852229389</v>
      </c>
      <c r="X49" s="259">
        <v>0.87374164889241601</v>
      </c>
      <c r="Y49" s="259">
        <v>0.37358662778386631</v>
      </c>
      <c r="DA49" s="67" t="s">
        <v>1620</v>
      </c>
    </row>
    <row r="50" spans="1:105" ht="12" customHeight="1" x14ac:dyDescent="0.25">
      <c r="A50" s="173" t="s">
        <v>92</v>
      </c>
      <c r="B50" s="224">
        <v>0.14381913941181759</v>
      </c>
      <c r="C50" s="224">
        <v>0.20320055564464271</v>
      </c>
      <c r="D50" s="224">
        <v>0.21210066683750831</v>
      </c>
      <c r="E50" s="224">
        <v>0.25560756284376601</v>
      </c>
      <c r="F50" s="224">
        <v>0.22938310111762819</v>
      </c>
      <c r="G50" s="224">
        <v>0.22836226092744841</v>
      </c>
      <c r="H50" s="224">
        <v>0.2085432149042169</v>
      </c>
      <c r="I50" s="224">
        <v>0.2246506267161735</v>
      </c>
      <c r="J50" s="224">
        <v>0.22054949604598209</v>
      </c>
      <c r="K50" s="224">
        <v>0.13258139369059049</v>
      </c>
      <c r="L50" s="224">
        <v>0.16801222965278931</v>
      </c>
      <c r="M50" s="224">
        <v>0.18498659051863331</v>
      </c>
      <c r="N50" s="224">
        <v>0.12599476523948799</v>
      </c>
      <c r="O50" s="224">
        <v>0.13325607958482619</v>
      </c>
      <c r="P50" s="224">
        <v>0.16695997731643081</v>
      </c>
      <c r="Q50" s="224">
        <v>0.18291625497925729</v>
      </c>
      <c r="R50" s="224">
        <v>0.2221732242167557</v>
      </c>
      <c r="S50" s="224">
        <v>0.18645196743172759</v>
      </c>
      <c r="T50" s="224">
        <v>0.32453171551970611</v>
      </c>
      <c r="U50" s="224">
        <v>0.29688401917636009</v>
      </c>
      <c r="V50" s="224">
        <v>0.261020875351545</v>
      </c>
      <c r="W50" s="224">
        <v>0.2864749485922764</v>
      </c>
      <c r="X50" s="224">
        <v>0.25395018609731018</v>
      </c>
      <c r="Y50" s="224">
        <v>0.10858174583922239</v>
      </c>
      <c r="DA50" s="177" t="s">
        <v>1621</v>
      </c>
    </row>
    <row r="51" spans="1:105" ht="12" customHeight="1" x14ac:dyDescent="0.25">
      <c r="A51" s="173" t="s">
        <v>93</v>
      </c>
      <c r="B51" s="224">
        <v>0.88475162691102516</v>
      </c>
      <c r="C51" s="224">
        <v>1.2680411243399441</v>
      </c>
      <c r="D51" s="224">
        <v>1.279485713591646</v>
      </c>
      <c r="E51" s="224">
        <v>1.464962668366885</v>
      </c>
      <c r="F51" s="224">
        <v>1.4173596708982279</v>
      </c>
      <c r="G51" s="224">
        <v>1.276286138646753</v>
      </c>
      <c r="H51" s="224">
        <v>1.2793070227443331</v>
      </c>
      <c r="I51" s="224">
        <v>1.33563173578676</v>
      </c>
      <c r="J51" s="224">
        <v>1.545013802482226</v>
      </c>
      <c r="K51" s="224">
        <v>1.0755412238431079</v>
      </c>
      <c r="L51" s="224">
        <v>1.3422332225870981</v>
      </c>
      <c r="M51" s="224">
        <v>1.440176318244943</v>
      </c>
      <c r="N51" s="224">
        <v>1.5325173356281629</v>
      </c>
      <c r="O51" s="224">
        <v>1.37435629279823</v>
      </c>
      <c r="P51" s="224">
        <v>1.7978485030937621</v>
      </c>
      <c r="Q51" s="224">
        <v>2.0526149972918661</v>
      </c>
      <c r="R51" s="224">
        <v>2.4339376589540622</v>
      </c>
      <c r="S51" s="224">
        <v>2.0673416684652319</v>
      </c>
      <c r="T51" s="224">
        <v>2.8470766393382072</v>
      </c>
      <c r="U51" s="224">
        <v>2.7764544694453601</v>
      </c>
      <c r="V51" s="224">
        <v>2.6995146082821759</v>
      </c>
      <c r="W51" s="224">
        <v>3.052774809237818</v>
      </c>
      <c r="X51" s="224">
        <v>2.79881188148499</v>
      </c>
      <c r="Y51" s="224">
        <v>1.157581106720053</v>
      </c>
      <c r="DA51" s="177" t="s">
        <v>1622</v>
      </c>
    </row>
    <row r="52" spans="1:105" ht="12" customHeight="1" x14ac:dyDescent="0.25">
      <c r="A52" s="173" t="s">
        <v>94</v>
      </c>
      <c r="B52" s="224">
        <v>0.4036014443646293</v>
      </c>
      <c r="C52" s="224">
        <v>0.57024425322860817</v>
      </c>
      <c r="D52" s="224">
        <v>0.59522074625406385</v>
      </c>
      <c r="E52" s="224">
        <v>0.71731469105001289</v>
      </c>
      <c r="F52" s="224">
        <v>0.64372065708735093</v>
      </c>
      <c r="G52" s="224">
        <v>0.64085586053171151</v>
      </c>
      <c r="H52" s="224">
        <v>0.58523742453203065</v>
      </c>
      <c r="I52" s="224">
        <v>0.63043985516031043</v>
      </c>
      <c r="J52" s="224">
        <v>0.61893080101920805</v>
      </c>
      <c r="K52" s="224">
        <v>0.37206481841179029</v>
      </c>
      <c r="L52" s="224">
        <v>0.47149481519714592</v>
      </c>
      <c r="M52" s="224">
        <v>0.51913017576625664</v>
      </c>
      <c r="N52" s="224">
        <v>0.353580680853812</v>
      </c>
      <c r="O52" s="224">
        <v>0.37395819785015733</v>
      </c>
      <c r="P52" s="224">
        <v>0.46854186634397399</v>
      </c>
      <c r="Q52" s="224">
        <v>0.51332016732489782</v>
      </c>
      <c r="R52" s="224">
        <v>0.6234874896328374</v>
      </c>
      <c r="S52" s="224">
        <v>0.52324248127081074</v>
      </c>
      <c r="T52" s="224">
        <v>0.91084474305141461</v>
      </c>
      <c r="U52" s="224">
        <v>0.83314932517604368</v>
      </c>
      <c r="V52" s="224">
        <v>0.73250613744492288</v>
      </c>
      <c r="W52" s="224">
        <v>0.80393822059419906</v>
      </c>
      <c r="X52" s="224">
        <v>0.71266357401884706</v>
      </c>
      <c r="Y52" s="224">
        <v>0.30471430736945587</v>
      </c>
      <c r="DA52" s="177" t="s">
        <v>1623</v>
      </c>
    </row>
    <row r="53" spans="1:105" ht="12" customHeight="1" x14ac:dyDescent="0.25">
      <c r="A53" s="56" t="s">
        <v>95</v>
      </c>
      <c r="B53" s="260">
        <v>0.8210959322878898</v>
      </c>
      <c r="C53" s="260">
        <v>1.158754594972127</v>
      </c>
      <c r="D53" s="260">
        <v>1.201700150069583</v>
      </c>
      <c r="E53" s="260">
        <v>1.4830457228602609</v>
      </c>
      <c r="F53" s="260">
        <v>1.3414587657252151</v>
      </c>
      <c r="G53" s="260">
        <v>1.3074148122825029</v>
      </c>
      <c r="H53" s="260">
        <v>1.204533579794782</v>
      </c>
      <c r="I53" s="260">
        <v>1.2957221030965469</v>
      </c>
      <c r="J53" s="260">
        <v>1.333590986785685</v>
      </c>
      <c r="K53" s="260">
        <v>0.873512705304755</v>
      </c>
      <c r="L53" s="260">
        <v>1.09859480674641</v>
      </c>
      <c r="M53" s="260">
        <v>1.190507872892177</v>
      </c>
      <c r="N53" s="260">
        <v>1.134185730948752</v>
      </c>
      <c r="O53" s="260">
        <v>0.95408640575418957</v>
      </c>
      <c r="P53" s="260">
        <v>1.2391043133680371</v>
      </c>
      <c r="Q53" s="260">
        <v>1.4402575870989589</v>
      </c>
      <c r="R53" s="260">
        <v>1.7056000253987791</v>
      </c>
      <c r="S53" s="260">
        <v>1.4940823102280629</v>
      </c>
      <c r="T53" s="260">
        <v>2.2302186027342148</v>
      </c>
      <c r="U53" s="260">
        <v>2.130283323642701</v>
      </c>
      <c r="V53" s="260">
        <v>2.03546811054342</v>
      </c>
      <c r="W53" s="260">
        <v>2.3058629047765948</v>
      </c>
      <c r="X53" s="260">
        <v>2.5008296876019842</v>
      </c>
      <c r="Y53" s="260">
        <v>1.274343717839838</v>
      </c>
      <c r="DA53" s="68" t="s">
        <v>1624</v>
      </c>
    </row>
    <row r="54" spans="1:105" ht="12" customHeight="1" x14ac:dyDescent="0.25">
      <c r="A54" s="37" t="s">
        <v>159</v>
      </c>
      <c r="B54" s="226">
        <v>5.6399799109528928E-3</v>
      </c>
      <c r="C54" s="226">
        <v>1.378015308624829E-2</v>
      </c>
      <c r="D54" s="226">
        <v>1.2417497925517849E-2</v>
      </c>
      <c r="E54" s="226">
        <v>1.261683911557396E-2</v>
      </c>
      <c r="F54" s="226">
        <v>1.597778216927449E-2</v>
      </c>
      <c r="G54" s="226">
        <v>1.6716050638431498E-2</v>
      </c>
      <c r="H54" s="226">
        <v>1.5554593413678741E-2</v>
      </c>
      <c r="I54" s="226">
        <v>9.8141329267167673E-3</v>
      </c>
      <c r="J54" s="226">
        <v>1.3987189878284789E-2</v>
      </c>
      <c r="K54" s="226">
        <v>8.1238574133312026E-3</v>
      </c>
      <c r="L54" s="226">
        <v>7.7003706064736298E-3</v>
      </c>
      <c r="M54" s="226">
        <v>2.223464484692286E-2</v>
      </c>
      <c r="N54" s="226">
        <v>6.3068672249445056E-3</v>
      </c>
      <c r="O54" s="226">
        <v>1.469935136547084E-2</v>
      </c>
      <c r="P54" s="226">
        <v>1.0449233776783751E-2</v>
      </c>
      <c r="Q54" s="226">
        <v>1.0382765885635701E-2</v>
      </c>
      <c r="R54" s="226">
        <v>1.3937850370255909E-2</v>
      </c>
      <c r="S54" s="226">
        <v>1.1847531259515509E-2</v>
      </c>
      <c r="T54" s="226">
        <v>2.598800272977761E-2</v>
      </c>
      <c r="U54" s="226">
        <v>2.1863461803468778E-2</v>
      </c>
      <c r="V54" s="226">
        <v>1.8880245161433121E-2</v>
      </c>
      <c r="W54" s="226">
        <v>1.8731933383772301E-2</v>
      </c>
      <c r="X54" s="226">
        <v>1.574520191926616E-2</v>
      </c>
      <c r="Y54" s="226">
        <v>8.5181682344974679E-3</v>
      </c>
      <c r="DA54" s="69" t="s">
        <v>1625</v>
      </c>
    </row>
    <row r="55" spans="1:105" ht="12" customHeight="1" x14ac:dyDescent="0.25">
      <c r="A55" s="37" t="s">
        <v>35</v>
      </c>
      <c r="B55" s="226">
        <v>0.66402941151556572</v>
      </c>
      <c r="C55" s="226">
        <v>0.93108502976345309</v>
      </c>
      <c r="D55" s="226">
        <v>0.97176352416016554</v>
      </c>
      <c r="E55" s="226">
        <v>1.120010386969525</v>
      </c>
      <c r="F55" s="226">
        <v>0.94593080651649597</v>
      </c>
      <c r="G55" s="226">
        <v>0.94003229917278752</v>
      </c>
      <c r="H55" s="226">
        <v>0.82407927998708752</v>
      </c>
      <c r="I55" s="226">
        <v>0.88550339990659088</v>
      </c>
      <c r="J55" s="226">
        <v>0.7705881516897608</v>
      </c>
      <c r="K55" s="226">
        <v>0.35806122427189968</v>
      </c>
      <c r="L55" s="226">
        <v>0.43251627501548678</v>
      </c>
      <c r="M55" s="226">
        <v>0.47123926261348209</v>
      </c>
      <c r="N55" s="226">
        <v>0.17059663933847721</v>
      </c>
      <c r="O55" s="226">
        <v>0.29874195311939949</v>
      </c>
      <c r="P55" s="226">
        <v>0.36835380306509752</v>
      </c>
      <c r="Q55" s="226">
        <v>0.34568819341083751</v>
      </c>
      <c r="R55" s="226">
        <v>0.43445787063587282</v>
      </c>
      <c r="S55" s="226">
        <v>0.35582828590471988</v>
      </c>
      <c r="T55" s="226">
        <v>0.71048355908649063</v>
      </c>
      <c r="U55" s="226">
        <v>0.61610579661949294</v>
      </c>
      <c r="V55" s="226">
        <v>0.48672344684763907</v>
      </c>
      <c r="W55" s="226">
        <v>0.50949469509917944</v>
      </c>
      <c r="X55" s="226">
        <v>0.38616037819145232</v>
      </c>
      <c r="Y55" s="226">
        <v>0.13027950273448169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0.1010003731435079</v>
      </c>
      <c r="F56" s="226">
        <v>7.9033879103658972E-2</v>
      </c>
      <c r="G56" s="226">
        <v>0.1040061835314494</v>
      </c>
      <c r="H56" s="226">
        <v>7.5254005370684884E-2</v>
      </c>
      <c r="I56" s="226">
        <v>0.104741567554652</v>
      </c>
      <c r="J56" s="226">
        <v>0.10865476550256491</v>
      </c>
      <c r="K56" s="226">
        <v>0.1085654060840493</v>
      </c>
      <c r="L56" s="226">
        <v>0.14082569665085229</v>
      </c>
      <c r="M56" s="226">
        <v>0.16002595257831589</v>
      </c>
      <c r="N56" s="226">
        <v>4.7278881579591453E-2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9.5667152494045005E-2</v>
      </c>
      <c r="U56" s="226">
        <v>0.1203935531974881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7.7543571565805811E-2</v>
      </c>
      <c r="T57" s="226">
        <v>6.7146354034427466E-2</v>
      </c>
      <c r="U57" s="226">
        <v>8.1529910691777507E-2</v>
      </c>
      <c r="V57" s="226">
        <v>0.17681346557377761</v>
      </c>
      <c r="W57" s="226">
        <v>0.2234154765186625</v>
      </c>
      <c r="X57" s="226">
        <v>0.84991162342030369</v>
      </c>
      <c r="Y57" s="226">
        <v>0.68769188846526053</v>
      </c>
      <c r="DA57" s="69" t="s">
        <v>1628</v>
      </c>
    </row>
    <row r="58" spans="1:105" ht="12" customHeight="1" x14ac:dyDescent="0.25">
      <c r="A58" s="37" t="s">
        <v>40</v>
      </c>
      <c r="B58" s="226">
        <v>0.15142654086137119</v>
      </c>
      <c r="C58" s="226">
        <v>0.21388941212242529</v>
      </c>
      <c r="D58" s="226">
        <v>0.21751912798389991</v>
      </c>
      <c r="E58" s="226">
        <v>0.24941812363165439</v>
      </c>
      <c r="F58" s="226">
        <v>0.30051629793578583</v>
      </c>
      <c r="G58" s="226">
        <v>0.24666027893983461</v>
      </c>
      <c r="H58" s="226">
        <v>0.28964570102333131</v>
      </c>
      <c r="I58" s="226">
        <v>0.29566300270858781</v>
      </c>
      <c r="J58" s="226">
        <v>0.44036087971507409</v>
      </c>
      <c r="K58" s="226">
        <v>0.39876221753547481</v>
      </c>
      <c r="L58" s="226">
        <v>0.51755246447359704</v>
      </c>
      <c r="M58" s="226">
        <v>0.53700801285345645</v>
      </c>
      <c r="N58" s="226">
        <v>0.9100033428057388</v>
      </c>
      <c r="O58" s="226">
        <v>0.64064510126931917</v>
      </c>
      <c r="P58" s="226">
        <v>0.86030127652615573</v>
      </c>
      <c r="Q58" s="226">
        <v>1.0841866278024861</v>
      </c>
      <c r="R58" s="226">
        <v>1.25720430439265</v>
      </c>
      <c r="S58" s="226">
        <v>1.0488629214980221</v>
      </c>
      <c r="T58" s="226">
        <v>1.3309335343894739</v>
      </c>
      <c r="U58" s="226">
        <v>1.290390601330474</v>
      </c>
      <c r="V58" s="226">
        <v>1.3530509529605701</v>
      </c>
      <c r="W58" s="226">
        <v>1.5542207997749811</v>
      </c>
      <c r="X58" s="226">
        <v>1.249012484070962</v>
      </c>
      <c r="Y58" s="226">
        <v>0.4478541584055985</v>
      </c>
      <c r="DA58" s="69" t="s">
        <v>1629</v>
      </c>
    </row>
    <row r="59" spans="1:105" ht="12" customHeight="1" x14ac:dyDescent="0.25">
      <c r="A59" s="57" t="s">
        <v>1496</v>
      </c>
      <c r="B59" s="261">
        <v>3.204299362324313</v>
      </c>
      <c r="C59" s="261">
        <v>4.5924565070419474</v>
      </c>
      <c r="D59" s="261">
        <v>4.6339053034339104</v>
      </c>
      <c r="E59" s="261">
        <v>5.305646015555733</v>
      </c>
      <c r="F59" s="261">
        <v>5.1332425411862168</v>
      </c>
      <c r="G59" s="261">
        <v>4.6223174231251472</v>
      </c>
      <c r="H59" s="261">
        <v>4.6332581399241954</v>
      </c>
      <c r="I59" s="261">
        <v>4.8372489963355809</v>
      </c>
      <c r="J59" s="261">
        <v>5.5955667008611476</v>
      </c>
      <c r="K59" s="261">
        <v>3.895280836890243</v>
      </c>
      <c r="L59" s="261">
        <v>4.8611575592602616</v>
      </c>
      <c r="M59" s="261">
        <v>5.2158774483394392</v>
      </c>
      <c r="N59" s="261">
        <v>5.5503083260203088</v>
      </c>
      <c r="O59" s="261">
        <v>4.9774974791458018</v>
      </c>
      <c r="P59" s="261">
        <v>6.5112565343701823</v>
      </c>
      <c r="Q59" s="261">
        <v>7.4339427324738718</v>
      </c>
      <c r="R59" s="261">
        <v>8.814976600554969</v>
      </c>
      <c r="S59" s="261">
        <v>7.4872782241696889</v>
      </c>
      <c r="T59" s="261">
        <v>10.34230299081627</v>
      </c>
      <c r="U59" s="261">
        <v>10.08356475882251</v>
      </c>
      <c r="V59" s="261">
        <v>9.7768149555192956</v>
      </c>
      <c r="W59" s="261">
        <v>11.05621518743383</v>
      </c>
      <c r="X59" s="261">
        <v>10.13643926083444</v>
      </c>
      <c r="Y59" s="261">
        <v>4.1924041609869338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9.9172299200152221</v>
      </c>
      <c r="C60" s="261">
        <f t="shared" si="1"/>
        <v>14.213127744514535</v>
      </c>
      <c r="D60" s="261">
        <f t="shared" si="1"/>
        <v>14.219645339860904</v>
      </c>
      <c r="E60" s="261">
        <f t="shared" si="1"/>
        <v>17.926187994974072</v>
      </c>
      <c r="F60" s="261">
        <f t="shared" si="1"/>
        <v>15.104871257755637</v>
      </c>
      <c r="G60" s="261">
        <f t="shared" si="1"/>
        <v>14.835661631405497</v>
      </c>
      <c r="H60" s="261">
        <f t="shared" si="1"/>
        <v>13.500728863026609</v>
      </c>
      <c r="I60" s="261">
        <f t="shared" si="1"/>
        <v>14.604551969742193</v>
      </c>
      <c r="J60" s="261">
        <f t="shared" si="1"/>
        <v>13.918581855483978</v>
      </c>
      <c r="K60" s="261">
        <f t="shared" si="1"/>
        <v>8.0045241759252086</v>
      </c>
      <c r="L60" s="261">
        <f t="shared" si="1"/>
        <v>10.003629292281115</v>
      </c>
      <c r="M60" s="261">
        <f t="shared" si="1"/>
        <v>11.030621528041783</v>
      </c>
      <c r="N60" s="261">
        <f t="shared" si="1"/>
        <v>6.6578531154891927</v>
      </c>
      <c r="O60" s="261">
        <f t="shared" si="1"/>
        <v>7.7034591806313433</v>
      </c>
      <c r="P60" s="261">
        <f t="shared" si="1"/>
        <v>9.6031492152561029</v>
      </c>
      <c r="Q60" s="261">
        <f t="shared" si="1"/>
        <v>10.231432194059336</v>
      </c>
      <c r="R60" s="261">
        <f t="shared" si="1"/>
        <v>12.432950967765318</v>
      </c>
      <c r="S60" s="261">
        <f t="shared" si="1"/>
        <v>10.464219016847382</v>
      </c>
      <c r="T60" s="261">
        <f t="shared" si="1"/>
        <v>18.415023955350925</v>
      </c>
      <c r="U60" s="261">
        <f t="shared" si="1"/>
        <v>16.716072269522055</v>
      </c>
      <c r="V60" s="261">
        <f t="shared" si="1"/>
        <v>14.498720486713509</v>
      </c>
      <c r="W60" s="261">
        <f t="shared" si="1"/>
        <v>15.828900903306586</v>
      </c>
      <c r="X60" s="261">
        <f t="shared" si="1"/>
        <v>14.07225685409743</v>
      </c>
      <c r="Y60" s="261">
        <f t="shared" si="1"/>
        <v>5.9742884860677865</v>
      </c>
      <c r="DA60" s="70"/>
    </row>
    <row r="61" spans="1:105" ht="12" customHeight="1" x14ac:dyDescent="0.25">
      <c r="A61" s="60" t="s">
        <v>1499</v>
      </c>
      <c r="B61" s="262">
        <v>7.4055664145617994</v>
      </c>
      <c r="C61" s="262">
        <v>10.4576952162988</v>
      </c>
      <c r="D61" s="262">
        <v>10.94360263522441</v>
      </c>
      <c r="E61" s="262">
        <v>13.03856522958648</v>
      </c>
      <c r="F61" s="262">
        <v>11.46029451161885</v>
      </c>
      <c r="G61" s="262">
        <v>11.36640555250184</v>
      </c>
      <c r="H61" s="262">
        <v>10.249407801186949</v>
      </c>
      <c r="I61" s="262">
        <v>11.01223450925114</v>
      </c>
      <c r="J61" s="262">
        <v>10.55830908635809</v>
      </c>
      <c r="K61" s="262">
        <v>6.036404693985892</v>
      </c>
      <c r="L61" s="262">
        <v>7.5279801971829459</v>
      </c>
      <c r="M61" s="262">
        <v>8.2822503117615476</v>
      </c>
      <c r="N61" s="262">
        <v>5.1099075895263937</v>
      </c>
      <c r="O61" s="262">
        <v>5.9351934045945454</v>
      </c>
      <c r="P61" s="262">
        <v>7.4091029213630817</v>
      </c>
      <c r="Q61" s="262">
        <v>7.8801550826515783</v>
      </c>
      <c r="R61" s="262">
        <v>9.6354290055236849</v>
      </c>
      <c r="S61" s="262">
        <v>8.0819378917848521</v>
      </c>
      <c r="T61" s="262">
        <v>14.13334674832077</v>
      </c>
      <c r="U61" s="262">
        <v>12.90228738019151</v>
      </c>
      <c r="V61" s="262">
        <v>11.22384154532428</v>
      </c>
      <c r="W61" s="262">
        <v>12.265944794868449</v>
      </c>
      <c r="X61" s="262">
        <v>10.88115595563203</v>
      </c>
      <c r="Y61" s="262">
        <v>4.5305017151562161</v>
      </c>
      <c r="DA61" s="72" t="s">
        <v>1631</v>
      </c>
    </row>
    <row r="62" spans="1:105" ht="12" customHeight="1" x14ac:dyDescent="0.25">
      <c r="A62" s="59" t="s">
        <v>28</v>
      </c>
      <c r="B62" s="230">
        <v>0.92035335685328834</v>
      </c>
      <c r="C62" s="230">
        <v>1.5012461588794599</v>
      </c>
      <c r="D62" s="230">
        <v>1.5409089164046279</v>
      </c>
      <c r="E62" s="230">
        <v>1.2707210465187431</v>
      </c>
      <c r="F62" s="230">
        <v>1.993901451279698</v>
      </c>
      <c r="G62" s="230">
        <v>2.9751645141575991</v>
      </c>
      <c r="H62" s="230">
        <v>2.949864655579316</v>
      </c>
      <c r="I62" s="230">
        <v>3.0450703872289062</v>
      </c>
      <c r="J62" s="230">
        <v>2.8350654341079791</v>
      </c>
      <c r="K62" s="230">
        <v>1.2142117138931741</v>
      </c>
      <c r="L62" s="230">
        <v>1.294970894925463</v>
      </c>
      <c r="M62" s="230">
        <v>1.400562859089368</v>
      </c>
      <c r="N62" s="230">
        <v>0.90140212277301845</v>
      </c>
      <c r="O62" s="230">
        <v>0.47565423744298962</v>
      </c>
      <c r="P62" s="230">
        <v>0.76887138139002709</v>
      </c>
      <c r="Q62" s="230">
        <v>1.0223047323446901</v>
      </c>
      <c r="R62" s="230">
        <v>0.98436438979255991</v>
      </c>
      <c r="S62" s="230">
        <v>1.1132049626337259</v>
      </c>
      <c r="T62" s="230">
        <v>1.605099801695995</v>
      </c>
      <c r="U62" s="230">
        <v>1.154625186378982</v>
      </c>
      <c r="V62" s="230">
        <v>1.053617794989546</v>
      </c>
      <c r="W62" s="230">
        <v>0.96139011144739195</v>
      </c>
      <c r="X62" s="230">
        <v>0.88735824078516667</v>
      </c>
      <c r="Y62" s="230">
        <v>0.37360688172782502</v>
      </c>
      <c r="DA62" s="71" t="s">
        <v>1632</v>
      </c>
    </row>
    <row r="63" spans="1:105" ht="12" customHeight="1" x14ac:dyDescent="0.25">
      <c r="A63" s="59" t="s">
        <v>31</v>
      </c>
      <c r="B63" s="295">
        <v>0.15636061212097621</v>
      </c>
      <c r="C63" s="295">
        <v>4.5139605518756863E-2</v>
      </c>
      <c r="D63" s="295">
        <v>0.22167188082126671</v>
      </c>
      <c r="E63" s="295">
        <v>0.3011793920655701</v>
      </c>
      <c r="F63" s="295">
        <v>0.23023253781060141</v>
      </c>
      <c r="G63" s="295">
        <v>0.2312843377110709</v>
      </c>
      <c r="H63" s="295">
        <v>0.21676169340657839</v>
      </c>
      <c r="I63" s="295">
        <v>0.20567006794342299</v>
      </c>
      <c r="J63" s="295">
        <v>0.1606439110188275</v>
      </c>
      <c r="K63" s="295">
        <v>0.15642705982442781</v>
      </c>
      <c r="L63" s="295">
        <v>0.25303848889554581</v>
      </c>
      <c r="M63" s="295">
        <v>0.2265555788641318</v>
      </c>
      <c r="N63" s="295">
        <v>0.1397374048871978</v>
      </c>
      <c r="O63" s="295">
        <v>0.1982824419520702</v>
      </c>
      <c r="P63" s="295">
        <v>0.17908737810836051</v>
      </c>
      <c r="Q63" s="295">
        <v>0.2328887291716778</v>
      </c>
      <c r="R63" s="295">
        <v>0.21710683168635361</v>
      </c>
      <c r="S63" s="295">
        <v>0.1810132304973964</v>
      </c>
      <c r="T63" s="295">
        <v>0.31279663196192131</v>
      </c>
      <c r="U63" s="295">
        <v>0.28488646578674087</v>
      </c>
      <c r="V63" s="295">
        <v>0.31850009538727891</v>
      </c>
      <c r="W63" s="295">
        <v>0.28310243888835118</v>
      </c>
      <c r="X63" s="295">
        <v>0.32874403478081421</v>
      </c>
      <c r="Y63" s="295">
        <v>0.20968931936615659</v>
      </c>
      <c r="DA63" s="122" t="s">
        <v>1633</v>
      </c>
    </row>
    <row r="64" spans="1:105" ht="12" customHeight="1" x14ac:dyDescent="0.25">
      <c r="A64" s="59" t="s">
        <v>159</v>
      </c>
      <c r="B64" s="295">
        <v>4.4901960740056111E-2</v>
      </c>
      <c r="C64" s="295">
        <v>0.1166843821249189</v>
      </c>
      <c r="D64" s="295">
        <v>0.10604581797253571</v>
      </c>
      <c r="E64" s="295">
        <v>0.1036298113354627</v>
      </c>
      <c r="F64" s="295">
        <v>0.12449289907513079</v>
      </c>
      <c r="G64" s="295">
        <v>0.1428337616554089</v>
      </c>
      <c r="H64" s="295">
        <v>0.13391961870265931</v>
      </c>
      <c r="I64" s="295">
        <v>8.6848988123580662E-2</v>
      </c>
      <c r="J64" s="295">
        <v>0.13583575353035751</v>
      </c>
      <c r="K64" s="295">
        <v>0.10599223380001389</v>
      </c>
      <c r="L64" s="295">
        <v>0.1071232303174222</v>
      </c>
      <c r="M64" s="295">
        <v>0.30688003385637852</v>
      </c>
      <c r="N64" s="295">
        <v>0.14848625723478559</v>
      </c>
      <c r="O64" s="295">
        <v>0.25249793453018637</v>
      </c>
      <c r="P64" s="295">
        <v>0.18247878573246901</v>
      </c>
      <c r="Q64" s="295">
        <v>0.19777667388074391</v>
      </c>
      <c r="R64" s="295">
        <v>0.26838637632532891</v>
      </c>
      <c r="S64" s="295">
        <v>0.22390782780760679</v>
      </c>
      <c r="T64" s="295">
        <v>0.44124150938496531</v>
      </c>
      <c r="U64" s="295">
        <v>0.4021330364675354</v>
      </c>
      <c r="V64" s="295">
        <v>0.37498772135384589</v>
      </c>
      <c r="W64" s="295">
        <v>0.400082204724582</v>
      </c>
      <c r="X64" s="295">
        <v>0.38755828707844919</v>
      </c>
      <c r="Y64" s="295">
        <v>0.24781417982275181</v>
      </c>
      <c r="DA64" s="122" t="s">
        <v>1634</v>
      </c>
    </row>
    <row r="65" spans="1:105" ht="12" customHeight="1" x14ac:dyDescent="0.25">
      <c r="A65" s="59" t="s">
        <v>32</v>
      </c>
      <c r="B65" s="295">
        <v>1.1239551680778941</v>
      </c>
      <c r="C65" s="295">
        <v>1.0993831857595311</v>
      </c>
      <c r="D65" s="295">
        <v>0.97480316572309711</v>
      </c>
      <c r="E65" s="295">
        <v>2.38398403554379</v>
      </c>
      <c r="F65" s="295">
        <v>1.9178123397867499</v>
      </c>
      <c r="G65" s="295">
        <v>0.177156297682422</v>
      </c>
      <c r="H65" s="295">
        <v>2.3718313754891151E-2</v>
      </c>
      <c r="I65" s="295">
        <v>2.6126894019061719E-2</v>
      </c>
      <c r="J65" s="295">
        <v>0.1224371827952026</v>
      </c>
      <c r="K65" s="295">
        <v>0</v>
      </c>
      <c r="L65" s="295">
        <v>0</v>
      </c>
      <c r="M65" s="295">
        <v>0</v>
      </c>
      <c r="N65" s="295">
        <v>0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4.1213991623632547E-2</v>
      </c>
      <c r="W65" s="295">
        <v>0</v>
      </c>
      <c r="X65" s="295">
        <v>0</v>
      </c>
      <c r="Y65" s="295">
        <v>0</v>
      </c>
      <c r="DA65" s="122" t="s">
        <v>1635</v>
      </c>
    </row>
    <row r="66" spans="1:105" ht="12" customHeight="1" x14ac:dyDescent="0.25">
      <c r="A66" s="59" t="s">
        <v>35</v>
      </c>
      <c r="B66" s="295">
        <v>5.1599953167695842</v>
      </c>
      <c r="C66" s="295">
        <v>7.6952418840161316</v>
      </c>
      <c r="D66" s="295">
        <v>8.100172854302885</v>
      </c>
      <c r="E66" s="295">
        <v>8.979050944122914</v>
      </c>
      <c r="F66" s="295">
        <v>7.1938552836666689</v>
      </c>
      <c r="G66" s="295">
        <v>7.8399666412953399</v>
      </c>
      <c r="H66" s="295">
        <v>6.9251435197435054</v>
      </c>
      <c r="I66" s="295">
        <v>7.648518171936173</v>
      </c>
      <c r="J66" s="295">
        <v>7.3043268049057204</v>
      </c>
      <c r="K66" s="295">
        <v>4.5597736864682767</v>
      </c>
      <c r="L66" s="295">
        <v>5.872847583044515</v>
      </c>
      <c r="M66" s="295">
        <v>6.3482518399516694</v>
      </c>
      <c r="N66" s="295">
        <v>3.9202818046313919</v>
      </c>
      <c r="O66" s="295">
        <v>5.0087587906692992</v>
      </c>
      <c r="P66" s="295">
        <v>6.2786653761322251</v>
      </c>
      <c r="Q66" s="295">
        <v>6.4271849472544664</v>
      </c>
      <c r="R66" s="295">
        <v>8.1655714077194421</v>
      </c>
      <c r="S66" s="295">
        <v>6.5638118708461226</v>
      </c>
      <c r="T66" s="295">
        <v>11.77420880527789</v>
      </c>
      <c r="U66" s="295">
        <v>11.06064269155825</v>
      </c>
      <c r="V66" s="295">
        <v>9.4355219419699807</v>
      </c>
      <c r="W66" s="295">
        <v>10.62137003980812</v>
      </c>
      <c r="X66" s="295">
        <v>9.2774953929876034</v>
      </c>
      <c r="Y66" s="295">
        <v>3.6993913342394822</v>
      </c>
      <c r="DA66" s="122" t="s">
        <v>1636</v>
      </c>
    </row>
    <row r="67" spans="1:105" ht="12" customHeight="1" x14ac:dyDescent="0.25">
      <c r="A67" s="60" t="s">
        <v>1506</v>
      </c>
      <c r="B67" s="262">
        <v>2.5116635054534231</v>
      </c>
      <c r="C67" s="262">
        <v>3.755432528215735</v>
      </c>
      <c r="D67" s="262">
        <v>3.2760427046364931</v>
      </c>
      <c r="E67" s="262">
        <v>4.8876227653875928</v>
      </c>
      <c r="F67" s="262">
        <v>3.6445767461367859</v>
      </c>
      <c r="G67" s="262">
        <v>3.4692560789036562</v>
      </c>
      <c r="H67" s="262">
        <v>3.25132106183966</v>
      </c>
      <c r="I67" s="262">
        <v>3.5923174604910519</v>
      </c>
      <c r="J67" s="262">
        <v>3.360272769125888</v>
      </c>
      <c r="K67" s="262">
        <v>1.968119481939316</v>
      </c>
      <c r="L67" s="262">
        <v>2.4756490950981682</v>
      </c>
      <c r="M67" s="262">
        <v>2.7483712162802352</v>
      </c>
      <c r="N67" s="262">
        <v>1.547945525962799</v>
      </c>
      <c r="O67" s="262">
        <v>1.7682657760367979</v>
      </c>
      <c r="P67" s="262">
        <v>2.1940462938930221</v>
      </c>
      <c r="Q67" s="262">
        <v>2.3512771114077569</v>
      </c>
      <c r="R67" s="262">
        <v>2.7975219622416341</v>
      </c>
      <c r="S67" s="262">
        <v>2.38228112506253</v>
      </c>
      <c r="T67" s="262">
        <v>4.2816772070301532</v>
      </c>
      <c r="U67" s="262">
        <v>3.8137848893305462</v>
      </c>
      <c r="V67" s="262">
        <v>3.2748789413892299</v>
      </c>
      <c r="W67" s="262">
        <v>3.562956108438136</v>
      </c>
      <c r="X67" s="262">
        <v>3.1911008984654008</v>
      </c>
      <c r="Y67" s="262">
        <v>1.4437867709115699</v>
      </c>
      <c r="DA67" s="72" t="s">
        <v>1637</v>
      </c>
    </row>
    <row r="68" spans="1:105" ht="12" customHeight="1" x14ac:dyDescent="0.25">
      <c r="A68" s="147" t="s">
        <v>28</v>
      </c>
      <c r="B68" s="229">
        <v>0.17059107416900429</v>
      </c>
      <c r="C68" s="229">
        <v>0.26348855383188008</v>
      </c>
      <c r="D68" s="229">
        <v>0.28750572845862638</v>
      </c>
      <c r="E68" s="229">
        <v>0.18434519341806591</v>
      </c>
      <c r="F68" s="229">
        <v>0.32479692271456462</v>
      </c>
      <c r="G68" s="229">
        <v>0.42582965860345601</v>
      </c>
      <c r="H68" s="229">
        <v>0.41450393457694429</v>
      </c>
      <c r="I68" s="229">
        <v>0.39468961837167482</v>
      </c>
      <c r="J68" s="229">
        <v>0.3797333048895542</v>
      </c>
      <c r="K68" s="229">
        <v>0.13156006031116591</v>
      </c>
      <c r="L68" s="229">
        <v>0.1311698610734556</v>
      </c>
      <c r="M68" s="229">
        <v>0.1475552862361052</v>
      </c>
      <c r="N68" s="229">
        <v>0.1048582690906974</v>
      </c>
      <c r="O68" s="229">
        <v>6.1077126187048157E-2</v>
      </c>
      <c r="P68" s="229">
        <v>0.1028903548575501</v>
      </c>
      <c r="Q68" s="229">
        <v>0.1241542200836699</v>
      </c>
      <c r="R68" s="229">
        <v>0.1168774184187847</v>
      </c>
      <c r="S68" s="229">
        <v>0.12984859169490429</v>
      </c>
      <c r="T68" s="229">
        <v>0.16724250981361621</v>
      </c>
      <c r="U68" s="229">
        <v>0.1152268153940047</v>
      </c>
      <c r="V68" s="229">
        <v>0.1127082557350534</v>
      </c>
      <c r="W68" s="229">
        <v>9.8574614035639288E-2</v>
      </c>
      <c r="X68" s="229">
        <v>9.5904540029727203E-2</v>
      </c>
      <c r="Y68" s="229">
        <v>3.6530254477298553E-2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2.9270929377455211E-2</v>
      </c>
      <c r="C70" s="229">
        <v>8.0015670864498744E-3</v>
      </c>
      <c r="D70" s="229">
        <v>4.1772222923782062E-2</v>
      </c>
      <c r="E70" s="229">
        <v>4.4128005072897283E-2</v>
      </c>
      <c r="F70" s="229">
        <v>3.7877592185193223E-2</v>
      </c>
      <c r="G70" s="229">
        <v>3.3433249674248849E-2</v>
      </c>
      <c r="H70" s="229">
        <v>3.076214032959048E-2</v>
      </c>
      <c r="I70" s="229">
        <v>2.69238340860939E-2</v>
      </c>
      <c r="J70" s="229">
        <v>2.173138058368753E-2</v>
      </c>
      <c r="K70" s="229">
        <v>1.7117840475899569E-2</v>
      </c>
      <c r="L70" s="229">
        <v>2.5886186940339999E-2</v>
      </c>
      <c r="M70" s="229">
        <v>2.4106511948243151E-2</v>
      </c>
      <c r="N70" s="229">
        <v>1.641739427986429E-2</v>
      </c>
      <c r="O70" s="229">
        <v>2.5714550072458781E-2</v>
      </c>
      <c r="P70" s="229">
        <v>2.4204348314742E-2</v>
      </c>
      <c r="Q70" s="229">
        <v>2.8565184449418319E-2</v>
      </c>
      <c r="R70" s="229">
        <v>2.603488432242515E-2</v>
      </c>
      <c r="S70" s="229">
        <v>2.132455003435858E-2</v>
      </c>
      <c r="T70" s="229">
        <v>3.2916537867102212E-2</v>
      </c>
      <c r="U70" s="229">
        <v>2.8713874422848489E-2</v>
      </c>
      <c r="V70" s="229">
        <v>3.4410393992232141E-2</v>
      </c>
      <c r="W70" s="229">
        <v>2.9316795123998249E-2</v>
      </c>
      <c r="X70" s="229">
        <v>3.5884385014306061E-2</v>
      </c>
      <c r="Y70" s="229">
        <v>2.0707209967161279E-2</v>
      </c>
      <c r="DA70" s="73" t="s">
        <v>1640</v>
      </c>
    </row>
    <row r="71" spans="1:105" ht="12" customHeight="1" x14ac:dyDescent="0.25">
      <c r="A71" s="147" t="s">
        <v>159</v>
      </c>
      <c r="B71" s="229">
        <v>8.5655611292440401E-3</v>
      </c>
      <c r="C71" s="229">
        <v>2.107712568664237E-2</v>
      </c>
      <c r="D71" s="229">
        <v>2.0363474929960899E-2</v>
      </c>
      <c r="E71" s="229">
        <v>1.5472308375660391E-2</v>
      </c>
      <c r="F71" s="229">
        <v>2.087092064193986E-2</v>
      </c>
      <c r="G71" s="229">
        <v>2.1039945215622032E-2</v>
      </c>
      <c r="H71" s="229">
        <v>1.936687640468077E-2</v>
      </c>
      <c r="I71" s="229">
        <v>1.158542419785954E-2</v>
      </c>
      <c r="J71" s="229">
        <v>1.8724856934269101E-2</v>
      </c>
      <c r="K71" s="229">
        <v>1.1819320257036969E-2</v>
      </c>
      <c r="L71" s="229">
        <v>1.116725726477877E-2</v>
      </c>
      <c r="M71" s="229">
        <v>3.3274352328419569E-2</v>
      </c>
      <c r="N71" s="229">
        <v>1.7777028895672189E-2</v>
      </c>
      <c r="O71" s="229">
        <v>3.336828329548356E-2</v>
      </c>
      <c r="P71" s="229">
        <v>2.513171703244586E-2</v>
      </c>
      <c r="Q71" s="229">
        <v>2.4719802328527551E-2</v>
      </c>
      <c r="R71" s="229">
        <v>3.279623521464442E-2</v>
      </c>
      <c r="S71" s="229">
        <v>2.6879438769958929E-2</v>
      </c>
      <c r="T71" s="229">
        <v>4.7316194319409761E-2</v>
      </c>
      <c r="U71" s="229">
        <v>4.1302001245536617E-2</v>
      </c>
      <c r="V71" s="229">
        <v>4.1283688163099463E-2</v>
      </c>
      <c r="W71" s="229">
        <v>4.2218566117241063E-2</v>
      </c>
      <c r="X71" s="229">
        <v>4.3108808306633911E-2</v>
      </c>
      <c r="Y71" s="229">
        <v>2.4937493116110959E-2</v>
      </c>
      <c r="DA71" s="73" t="s">
        <v>1641</v>
      </c>
    </row>
    <row r="72" spans="1:105" ht="12" customHeight="1" x14ac:dyDescent="0.25">
      <c r="A72" s="147" t="s">
        <v>32</v>
      </c>
      <c r="B72" s="229">
        <v>0.2078628566076903</v>
      </c>
      <c r="C72" s="229">
        <v>0.19252411456813739</v>
      </c>
      <c r="D72" s="229">
        <v>0.18147326987359599</v>
      </c>
      <c r="E72" s="229">
        <v>0.34507312570709991</v>
      </c>
      <c r="F72" s="229">
        <v>0.31170267166005933</v>
      </c>
      <c r="G72" s="229">
        <v>2.5299254047234741E-2</v>
      </c>
      <c r="H72" s="229">
        <v>3.3253439815265151E-3</v>
      </c>
      <c r="I72" s="229">
        <v>3.3788767506271931E-3</v>
      </c>
      <c r="J72" s="229">
        <v>1.6362706101222708E-2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4.39889413092518E-3</v>
      </c>
      <c r="W72" s="229">
        <v>0</v>
      </c>
      <c r="X72" s="229">
        <v>0</v>
      </c>
      <c r="Y72" s="229">
        <v>0</v>
      </c>
      <c r="DA72" s="73" t="s">
        <v>1642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0.1499589663726251</v>
      </c>
      <c r="E73" s="229">
        <v>0.26191094223055889</v>
      </c>
      <c r="F73" s="229">
        <v>0.31259293769892121</v>
      </c>
      <c r="G73" s="229">
        <v>0.59980780889281593</v>
      </c>
      <c r="H73" s="229">
        <v>0.44864880202921209</v>
      </c>
      <c r="I73" s="229">
        <v>0.61825073035825273</v>
      </c>
      <c r="J73" s="229">
        <v>0.56414033563606525</v>
      </c>
      <c r="K73" s="229">
        <v>0.40869614634553092</v>
      </c>
      <c r="L73" s="229">
        <v>0.52609815944516181</v>
      </c>
      <c r="M73" s="229">
        <v>0.4909571195497201</v>
      </c>
      <c r="N73" s="229">
        <v>0.40464672522605738</v>
      </c>
      <c r="O73" s="229">
        <v>0.38368763203433048</v>
      </c>
      <c r="P73" s="229">
        <v>0.34445071845857911</v>
      </c>
      <c r="Q73" s="229">
        <v>0.42404744036523928</v>
      </c>
      <c r="R73" s="229">
        <v>0.58731523608160086</v>
      </c>
      <c r="S73" s="229">
        <v>0.41439595126902301</v>
      </c>
      <c r="T73" s="229">
        <v>0.88445148905233062</v>
      </c>
      <c r="U73" s="229">
        <v>0.78426607792072134</v>
      </c>
      <c r="V73" s="229">
        <v>0.53714956289040039</v>
      </c>
      <c r="W73" s="229">
        <v>0.36892694696734618</v>
      </c>
      <c r="X73" s="229">
        <v>0.28515533365206158</v>
      </c>
      <c r="Y73" s="229">
        <v>0.1160505383291055</v>
      </c>
      <c r="DA73" s="73" t="s">
        <v>1643</v>
      </c>
    </row>
    <row r="74" spans="1:105" ht="12" customHeight="1" x14ac:dyDescent="0.25">
      <c r="A74" s="147" t="s">
        <v>35</v>
      </c>
      <c r="B74" s="229">
        <v>0.96363788321912636</v>
      </c>
      <c r="C74" s="229">
        <v>1.360802111476938</v>
      </c>
      <c r="D74" s="229">
        <v>1.5227432220035899</v>
      </c>
      <c r="E74" s="229">
        <v>1.3124261807352471</v>
      </c>
      <c r="F74" s="229">
        <v>1.180681525479695</v>
      </c>
      <c r="G74" s="229">
        <v>1.130581800235454</v>
      </c>
      <c r="H74" s="229">
        <v>0.98043363010996454</v>
      </c>
      <c r="I74" s="229">
        <v>0.99884597638171446</v>
      </c>
      <c r="J74" s="229">
        <v>0.98573153894969068</v>
      </c>
      <c r="K74" s="229">
        <v>0.49777810255811578</v>
      </c>
      <c r="L74" s="229">
        <v>0.59935707350493261</v>
      </c>
      <c r="M74" s="229">
        <v>0.67385921104289825</v>
      </c>
      <c r="N74" s="229">
        <v>0.45947749975226382</v>
      </c>
      <c r="O74" s="229">
        <v>0.64800774448656184</v>
      </c>
      <c r="P74" s="229">
        <v>0.8465471678259916</v>
      </c>
      <c r="Q74" s="229">
        <v>0.78643850055850129</v>
      </c>
      <c r="R74" s="229">
        <v>0.97684161147299986</v>
      </c>
      <c r="S74" s="229">
        <v>0.77140258403733974</v>
      </c>
      <c r="T74" s="229">
        <v>1.2356326550411021</v>
      </c>
      <c r="U74" s="229">
        <v>1.112130495532931</v>
      </c>
      <c r="V74" s="229">
        <v>1.0169542484121601</v>
      </c>
      <c r="W74" s="229">
        <v>1.0972581830538191</v>
      </c>
      <c r="X74" s="229">
        <v>1.010261450529973</v>
      </c>
      <c r="Y74" s="229">
        <v>0.36444413005312842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9.6295821754263211E-2</v>
      </c>
      <c r="E76" s="229">
        <v>9.1083479792738009E-2</v>
      </c>
      <c r="F76" s="229">
        <v>0.13409322230818821</v>
      </c>
      <c r="G76" s="229">
        <v>0.2433231418822604</v>
      </c>
      <c r="H76" s="229">
        <v>0.2496525730099341</v>
      </c>
      <c r="I76" s="229">
        <v>0.23120261871661121</v>
      </c>
      <c r="J76" s="229">
        <v>0.242092253284558</v>
      </c>
      <c r="K76" s="229">
        <v>0.24251976082755849</v>
      </c>
      <c r="L76" s="229">
        <v>0.39936176631296533</v>
      </c>
      <c r="M76" s="229">
        <v>0.50603810199802335</v>
      </c>
      <c r="N76" s="229">
        <v>0.1959874990851484</v>
      </c>
      <c r="O76" s="229">
        <v>0.18649932238538811</v>
      </c>
      <c r="P76" s="229">
        <v>0.29937408320891917</v>
      </c>
      <c r="Q76" s="229">
        <v>0.37915067851688072</v>
      </c>
      <c r="R76" s="229">
        <v>0.48428224537706538</v>
      </c>
      <c r="S76" s="229">
        <v>0.44270978766910868</v>
      </c>
      <c r="T76" s="229">
        <v>1.073436134994894</v>
      </c>
      <c r="U76" s="229">
        <v>1.071251046449256</v>
      </c>
      <c r="V76" s="229">
        <v>0.9395148855765747</v>
      </c>
      <c r="W76" s="229">
        <v>1.2705108627511259</v>
      </c>
      <c r="X76" s="229">
        <v>1.0285598826868809</v>
      </c>
      <c r="Y76" s="229">
        <v>0.47290735952934088</v>
      </c>
      <c r="DA76" s="73" t="s">
        <v>1646</v>
      </c>
    </row>
    <row r="77" spans="1:105" ht="12" customHeight="1" x14ac:dyDescent="0.25">
      <c r="A77" s="147" t="s">
        <v>39</v>
      </c>
      <c r="B77" s="229">
        <v>1.131735200950903</v>
      </c>
      <c r="C77" s="229">
        <v>1.909539055565687</v>
      </c>
      <c r="D77" s="229">
        <v>0.97592999832004956</v>
      </c>
      <c r="E77" s="229">
        <v>2.6331835300553248</v>
      </c>
      <c r="F77" s="229">
        <v>1.321960953448224</v>
      </c>
      <c r="G77" s="229">
        <v>0.98994122035256416</v>
      </c>
      <c r="H77" s="229">
        <v>1.1046277613978079</v>
      </c>
      <c r="I77" s="229">
        <v>1.3074403816282181</v>
      </c>
      <c r="J77" s="229">
        <v>1.1317563927468399</v>
      </c>
      <c r="K77" s="229">
        <v>0.65862825116400892</v>
      </c>
      <c r="L77" s="229">
        <v>0.78260879055653398</v>
      </c>
      <c r="M77" s="229">
        <v>0.87258063317682588</v>
      </c>
      <c r="N77" s="229">
        <v>0.34878110963309539</v>
      </c>
      <c r="O77" s="229">
        <v>0.42991111757552708</v>
      </c>
      <c r="P77" s="229">
        <v>0.55144790419479439</v>
      </c>
      <c r="Q77" s="229">
        <v>0.58420128510552016</v>
      </c>
      <c r="R77" s="229">
        <v>0.57337433135411353</v>
      </c>
      <c r="S77" s="229">
        <v>0.57572022158783698</v>
      </c>
      <c r="T77" s="229">
        <v>0.84068168594169868</v>
      </c>
      <c r="U77" s="229">
        <v>0.66089457836524779</v>
      </c>
      <c r="V77" s="229">
        <v>0.58845901248878496</v>
      </c>
      <c r="W77" s="229">
        <v>0.65615014038896646</v>
      </c>
      <c r="X77" s="229">
        <v>0.69222649824581872</v>
      </c>
      <c r="Y77" s="229">
        <v>0.40820978543942438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53.698796100814945</v>
      </c>
      <c r="C79" s="261">
        <f t="shared" si="2"/>
        <v>75.93190698618973</v>
      </c>
      <c r="D79" s="261">
        <f t="shared" si="2"/>
        <v>79.941798325528296</v>
      </c>
      <c r="E79" s="261">
        <f t="shared" si="2"/>
        <v>95.208949738042307</v>
      </c>
      <c r="F79" s="261">
        <f t="shared" si="2"/>
        <v>85.799906614765732</v>
      </c>
      <c r="G79" s="261">
        <f t="shared" si="2"/>
        <v>87.07320323294897</v>
      </c>
      <c r="H79" s="261">
        <f t="shared" si="2"/>
        <v>79.114808362871386</v>
      </c>
      <c r="I79" s="261">
        <f t="shared" si="2"/>
        <v>85.129948903563417</v>
      </c>
      <c r="J79" s="261">
        <f t="shared" si="2"/>
        <v>82.52170043584313</v>
      </c>
      <c r="K79" s="261">
        <f t="shared" si="2"/>
        <v>49.082249442866512</v>
      </c>
      <c r="L79" s="261">
        <f t="shared" si="2"/>
        <v>62.721972271903553</v>
      </c>
      <c r="M79" s="261">
        <f t="shared" si="2"/>
        <v>69.609352899110917</v>
      </c>
      <c r="N79" s="261">
        <f t="shared" si="2"/>
        <v>44.139019961815649</v>
      </c>
      <c r="O79" s="261">
        <f t="shared" si="2"/>
        <v>47.725624111058202</v>
      </c>
      <c r="P79" s="261">
        <f t="shared" si="2"/>
        <v>59.608336231841754</v>
      </c>
      <c r="Q79" s="261">
        <f t="shared" si="2"/>
        <v>65.007707766309622</v>
      </c>
      <c r="R79" s="261">
        <f t="shared" si="2"/>
        <v>79.277449566698905</v>
      </c>
      <c r="S79" s="261">
        <f t="shared" si="2"/>
        <v>66.407374664876045</v>
      </c>
      <c r="T79" s="261">
        <f t="shared" si="2"/>
        <v>120.65758402046001</v>
      </c>
      <c r="U79" s="261">
        <f t="shared" si="2"/>
        <v>109.77581120560581</v>
      </c>
      <c r="V79" s="261">
        <f t="shared" si="2"/>
        <v>95.119965330290185</v>
      </c>
      <c r="W79" s="261">
        <f t="shared" si="2"/>
        <v>104.50169802328641</v>
      </c>
      <c r="X79" s="261">
        <f t="shared" si="2"/>
        <v>91.671754465858783</v>
      </c>
      <c r="Y79" s="261">
        <f t="shared" si="2"/>
        <v>39.590972776548355</v>
      </c>
      <c r="DA79" s="70"/>
    </row>
    <row r="80" spans="1:105" ht="12" customHeight="1" x14ac:dyDescent="0.25">
      <c r="A80" s="60" t="s">
        <v>1521</v>
      </c>
      <c r="B80" s="262">
        <v>50.25829774488453</v>
      </c>
      <c r="C80" s="262">
        <v>71.000926052280164</v>
      </c>
      <c r="D80" s="262">
        <v>74.966313273957766</v>
      </c>
      <c r="E80" s="262">
        <v>89.512207851720163</v>
      </c>
      <c r="F80" s="262">
        <v>80.288276605660556</v>
      </c>
      <c r="G80" s="262">
        <v>82.110160240825124</v>
      </c>
      <c r="H80" s="262">
        <v>74.140018179270243</v>
      </c>
      <c r="I80" s="262">
        <v>79.936131055331359</v>
      </c>
      <c r="J80" s="262">
        <v>76.51366689778844</v>
      </c>
      <c r="K80" s="262">
        <v>44.899835192567849</v>
      </c>
      <c r="L80" s="262">
        <v>57.502483485305937</v>
      </c>
      <c r="M80" s="262">
        <v>64.008996703699324</v>
      </c>
      <c r="N80" s="262">
        <v>38.179580935891373</v>
      </c>
      <c r="O80" s="262">
        <v>42.381219622824979</v>
      </c>
      <c r="P80" s="262">
        <v>52.617114479922797</v>
      </c>
      <c r="Q80" s="262">
        <v>57.02578571187189</v>
      </c>
      <c r="R80" s="262">
        <v>69.812693290064558</v>
      </c>
      <c r="S80" s="262">
        <v>58.368185591741558</v>
      </c>
      <c r="T80" s="262">
        <v>109.3269416888362</v>
      </c>
      <c r="U80" s="262">
        <v>98.948955143854533</v>
      </c>
      <c r="V80" s="262">
        <v>84.622470565537441</v>
      </c>
      <c r="W80" s="262">
        <v>92.630494407783203</v>
      </c>
      <c r="X80" s="262">
        <v>80.788126356095518</v>
      </c>
      <c r="Y80" s="262">
        <v>35.089533306545583</v>
      </c>
      <c r="DA80" s="72" t="s">
        <v>1649</v>
      </c>
    </row>
    <row r="81" spans="1:105" ht="12" customHeight="1" x14ac:dyDescent="0.25">
      <c r="A81" s="59" t="s">
        <v>28</v>
      </c>
      <c r="B81" s="230">
        <v>7.5128427246488396</v>
      </c>
      <c r="C81" s="230">
        <v>12.25466957735286</v>
      </c>
      <c r="D81" s="230">
        <v>11.25720805845646</v>
      </c>
      <c r="E81" s="230">
        <v>8.7965017486531476</v>
      </c>
      <c r="F81" s="230">
        <v>13.257050627903521</v>
      </c>
      <c r="G81" s="230">
        <v>16.46220398568067</v>
      </c>
      <c r="H81" s="230">
        <v>16.615665535295541</v>
      </c>
      <c r="I81" s="230">
        <v>16.090515769054491</v>
      </c>
      <c r="J81" s="230">
        <v>15.187514218159929</v>
      </c>
      <c r="K81" s="230">
        <v>5.248567695133187</v>
      </c>
      <c r="L81" s="230">
        <v>5.1631648341557206</v>
      </c>
      <c r="M81" s="230">
        <v>5.8118653838589198</v>
      </c>
      <c r="N81" s="230">
        <v>3.90483069620826</v>
      </c>
      <c r="O81" s="230">
        <v>2.3031596501784928</v>
      </c>
      <c r="P81" s="230">
        <v>3.899902557903836</v>
      </c>
      <c r="Q81" s="230">
        <v>4.6919710220208684</v>
      </c>
      <c r="R81" s="230">
        <v>4.3055837849791079</v>
      </c>
      <c r="S81" s="230">
        <v>4.8860748166916714</v>
      </c>
      <c r="T81" s="230">
        <v>6.1112533730472061</v>
      </c>
      <c r="U81" s="230">
        <v>4.1668180419848504</v>
      </c>
      <c r="V81" s="230">
        <v>4.0897958069552232</v>
      </c>
      <c r="W81" s="230">
        <v>3.585044607597581</v>
      </c>
      <c r="X81" s="230">
        <v>3.553908484795147</v>
      </c>
      <c r="Y81" s="230">
        <v>1.406979377632301</v>
      </c>
      <c r="DA81" s="71" t="s">
        <v>1650</v>
      </c>
    </row>
    <row r="82" spans="1:105" ht="12" customHeight="1" x14ac:dyDescent="0.25">
      <c r="A82" s="59" t="s">
        <v>31</v>
      </c>
      <c r="B82" s="295">
        <v>1.056791632822669</v>
      </c>
      <c r="C82" s="295">
        <v>0.30508423300511428</v>
      </c>
      <c r="D82" s="295">
        <v>1.3408390150551579</v>
      </c>
      <c r="E82" s="295">
        <v>1.726224714442709</v>
      </c>
      <c r="F82" s="295">
        <v>1.267424895457703</v>
      </c>
      <c r="G82" s="295">
        <v>1.059584324638414</v>
      </c>
      <c r="H82" s="295">
        <v>1.010905347424967</v>
      </c>
      <c r="I82" s="295">
        <v>0.89982080101431683</v>
      </c>
      <c r="J82" s="295">
        <v>0.71252513140103901</v>
      </c>
      <c r="K82" s="295">
        <v>0.55984857180651726</v>
      </c>
      <c r="L82" s="295">
        <v>0.83532383841134039</v>
      </c>
      <c r="M82" s="295">
        <v>0.77839495001034253</v>
      </c>
      <c r="N82" s="295">
        <v>0.50119717364542837</v>
      </c>
      <c r="O82" s="295">
        <v>0.79493064506844358</v>
      </c>
      <c r="P82" s="295">
        <v>0.7521030427707277</v>
      </c>
      <c r="Q82" s="295">
        <v>0.88498463083447321</v>
      </c>
      <c r="R82" s="295">
        <v>0.7862523338506745</v>
      </c>
      <c r="S82" s="295">
        <v>0.65782080619293093</v>
      </c>
      <c r="T82" s="295">
        <v>0.98979944903924699</v>
      </c>
      <c r="U82" s="295">
        <v>0.85123139775867984</v>
      </c>
      <c r="V82" s="295">
        <v>1.0236238649944711</v>
      </c>
      <c r="W82" s="295">
        <v>0.87407929178985599</v>
      </c>
      <c r="X82" s="295">
        <v>1.0901278677082871</v>
      </c>
      <c r="Y82" s="295">
        <v>0.65382493943200104</v>
      </c>
      <c r="DA82" s="122" t="s">
        <v>1651</v>
      </c>
    </row>
    <row r="83" spans="1:105" ht="12" customHeight="1" x14ac:dyDescent="0.25">
      <c r="A83" s="59" t="s">
        <v>159</v>
      </c>
      <c r="B83" s="295">
        <v>0.31957014818334312</v>
      </c>
      <c r="C83" s="295">
        <v>0.83045026702091274</v>
      </c>
      <c r="D83" s="295">
        <v>0.67545819109335237</v>
      </c>
      <c r="E83" s="295">
        <v>0.62545443933265987</v>
      </c>
      <c r="F83" s="295">
        <v>0.72167059074230888</v>
      </c>
      <c r="G83" s="295">
        <v>0.68906321933910286</v>
      </c>
      <c r="H83" s="295">
        <v>0.65767458114179178</v>
      </c>
      <c r="I83" s="295">
        <v>0.4001184648573306</v>
      </c>
      <c r="J83" s="295">
        <v>0.63443759244913545</v>
      </c>
      <c r="K83" s="295">
        <v>0.39945846732897489</v>
      </c>
      <c r="L83" s="295">
        <v>0.37238385589363959</v>
      </c>
      <c r="M83" s="295">
        <v>1.1102806632605751</v>
      </c>
      <c r="N83" s="295">
        <v>0.56081690236746973</v>
      </c>
      <c r="O83" s="295">
        <v>1.065961955246342</v>
      </c>
      <c r="P83" s="295">
        <v>0.80698162110583926</v>
      </c>
      <c r="Q83" s="295">
        <v>0.79140942941885239</v>
      </c>
      <c r="R83" s="295">
        <v>1.0234999333930741</v>
      </c>
      <c r="S83" s="295">
        <v>0.85685129474869404</v>
      </c>
      <c r="T83" s="295">
        <v>1.4702811699538529</v>
      </c>
      <c r="U83" s="295">
        <v>1.2652736508177591</v>
      </c>
      <c r="V83" s="295">
        <v>1.269073505115937</v>
      </c>
      <c r="W83" s="295">
        <v>1.3007545371064779</v>
      </c>
      <c r="X83" s="295">
        <v>1.3533043653372749</v>
      </c>
      <c r="Y83" s="295">
        <v>0.81367358851480609</v>
      </c>
      <c r="DA83" s="122" t="s">
        <v>1652</v>
      </c>
    </row>
    <row r="84" spans="1:105" ht="12" customHeight="1" x14ac:dyDescent="0.25">
      <c r="A84" s="59" t="s">
        <v>32</v>
      </c>
      <c r="B84" s="295">
        <v>7.9583413441325694</v>
      </c>
      <c r="C84" s="295">
        <v>7.7843555586265989</v>
      </c>
      <c r="D84" s="295">
        <v>6.1772408257495544</v>
      </c>
      <c r="E84" s="295">
        <v>14.314856229582221</v>
      </c>
      <c r="F84" s="295">
        <v>11.06046056080781</v>
      </c>
      <c r="G84" s="295">
        <v>0.85027119473713519</v>
      </c>
      <c r="H84" s="295">
        <v>0.11588396289584579</v>
      </c>
      <c r="I84" s="295">
        <v>0.1197524177764107</v>
      </c>
      <c r="J84" s="295">
        <v>0.568932595410793</v>
      </c>
      <c r="K84" s="295">
        <v>0</v>
      </c>
      <c r="L84" s="295">
        <v>0</v>
      </c>
      <c r="M84" s="295">
        <v>0</v>
      </c>
      <c r="N84" s="295">
        <v>0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0.13876728274415329</v>
      </c>
      <c r="W84" s="295">
        <v>0</v>
      </c>
      <c r="X84" s="295">
        <v>0</v>
      </c>
      <c r="Y84" s="295">
        <v>0</v>
      </c>
      <c r="DA84" s="122" t="s">
        <v>1653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4.9800588907113754</v>
      </c>
      <c r="E85" s="295">
        <v>10.6000928030526</v>
      </c>
      <c r="F85" s="295">
        <v>10.82161354117528</v>
      </c>
      <c r="G85" s="295">
        <v>19.66717750795171</v>
      </c>
      <c r="H85" s="295">
        <v>15.253638375142559</v>
      </c>
      <c r="I85" s="295">
        <v>21.37749186088001</v>
      </c>
      <c r="J85" s="295">
        <v>19.13696271042512</v>
      </c>
      <c r="K85" s="295">
        <v>13.82913866717425</v>
      </c>
      <c r="L85" s="295">
        <v>17.564126792504432</v>
      </c>
      <c r="M85" s="295">
        <v>16.40144777435183</v>
      </c>
      <c r="N85" s="295">
        <v>12.780663596269161</v>
      </c>
      <c r="O85" s="295">
        <v>12.27159740078422</v>
      </c>
      <c r="P85" s="295">
        <v>11.073477700644981</v>
      </c>
      <c r="Q85" s="295">
        <v>13.592086532099909</v>
      </c>
      <c r="R85" s="295">
        <v>18.35061194716825</v>
      </c>
      <c r="S85" s="295">
        <v>13.22562553600584</v>
      </c>
      <c r="T85" s="295">
        <v>27.515668196985761</v>
      </c>
      <c r="U85" s="295">
        <v>24.05427419145602</v>
      </c>
      <c r="V85" s="295">
        <v>16.531755472022311</v>
      </c>
      <c r="W85" s="295">
        <v>11.38014265062017</v>
      </c>
      <c r="X85" s="295">
        <v>8.9624433233961884</v>
      </c>
      <c r="Y85" s="295">
        <v>3.7910546345151488</v>
      </c>
      <c r="DA85" s="122" t="s">
        <v>1654</v>
      </c>
    </row>
    <row r="86" spans="1:105" ht="12" customHeight="1" x14ac:dyDescent="0.25">
      <c r="A86" s="59" t="s">
        <v>35</v>
      </c>
      <c r="B86" s="295">
        <v>33.410751895097107</v>
      </c>
      <c r="C86" s="295">
        <v>49.826366416274681</v>
      </c>
      <c r="D86" s="295">
        <v>46.939153859558502</v>
      </c>
      <c r="E86" s="295">
        <v>49.303466025186943</v>
      </c>
      <c r="F86" s="295">
        <v>37.939549319161031</v>
      </c>
      <c r="G86" s="295">
        <v>34.409507245710081</v>
      </c>
      <c r="H86" s="295">
        <v>30.940809704653208</v>
      </c>
      <c r="I86" s="295">
        <v>32.058055582191344</v>
      </c>
      <c r="J86" s="295">
        <v>31.037808671021281</v>
      </c>
      <c r="K86" s="295">
        <v>15.634245165315241</v>
      </c>
      <c r="L86" s="295">
        <v>18.57342334126124</v>
      </c>
      <c r="M86" s="295">
        <v>20.895575345981101</v>
      </c>
      <c r="N86" s="295">
        <v>13.47063796725269</v>
      </c>
      <c r="O86" s="295">
        <v>19.237562164039989</v>
      </c>
      <c r="P86" s="295">
        <v>25.261238718102689</v>
      </c>
      <c r="Q86" s="295">
        <v>23.398229291454459</v>
      </c>
      <c r="R86" s="295">
        <v>28.33022194019355</v>
      </c>
      <c r="S86" s="295">
        <v>22.852217517891209</v>
      </c>
      <c r="T86" s="295">
        <v>35.693719854768247</v>
      </c>
      <c r="U86" s="295">
        <v>31.661473109789888</v>
      </c>
      <c r="V86" s="295">
        <v>29.051710147577069</v>
      </c>
      <c r="W86" s="295">
        <v>31.416854293863711</v>
      </c>
      <c r="X86" s="295">
        <v>29.473061206617519</v>
      </c>
      <c r="Y86" s="295">
        <v>11.05071516215086</v>
      </c>
      <c r="DA86" s="122" t="s">
        <v>1655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3.5963544333333548</v>
      </c>
      <c r="E87" s="295">
        <v>4.1456118914698923</v>
      </c>
      <c r="F87" s="295">
        <v>5.2205070704128893</v>
      </c>
      <c r="G87" s="295">
        <v>8.9723527627680149</v>
      </c>
      <c r="H87" s="295">
        <v>9.5454406727163192</v>
      </c>
      <c r="I87" s="295">
        <v>8.990376159557476</v>
      </c>
      <c r="J87" s="295">
        <v>9.2354859789211385</v>
      </c>
      <c r="K87" s="295">
        <v>9.22857662580968</v>
      </c>
      <c r="L87" s="295">
        <v>14.99406082307957</v>
      </c>
      <c r="M87" s="295">
        <v>19.011432586236559</v>
      </c>
      <c r="N87" s="295">
        <v>6.9614346001483574</v>
      </c>
      <c r="O87" s="295">
        <v>6.7080078075074931</v>
      </c>
      <c r="P87" s="295">
        <v>10.823410839394731</v>
      </c>
      <c r="Q87" s="295">
        <v>13.667104806043319</v>
      </c>
      <c r="R87" s="295">
        <v>17.01652335047989</v>
      </c>
      <c r="S87" s="295">
        <v>15.889595620211219</v>
      </c>
      <c r="T87" s="295">
        <v>37.546219645041859</v>
      </c>
      <c r="U87" s="295">
        <v>36.949884752047318</v>
      </c>
      <c r="V87" s="295">
        <v>32.517744486128279</v>
      </c>
      <c r="W87" s="295">
        <v>44.073619026805417</v>
      </c>
      <c r="X87" s="295">
        <v>36.355281108241101</v>
      </c>
      <c r="Y87" s="295">
        <v>17.373285604300449</v>
      </c>
      <c r="DA87" s="122" t="s">
        <v>1656</v>
      </c>
    </row>
    <row r="88" spans="1:105" ht="12" customHeight="1" x14ac:dyDescent="0.25">
      <c r="A88" s="60" t="s">
        <v>1530</v>
      </c>
      <c r="B88" s="262">
        <v>3.4404983559304152</v>
      </c>
      <c r="C88" s="262">
        <v>4.9309809339095647</v>
      </c>
      <c r="D88" s="262">
        <v>4.97548505157053</v>
      </c>
      <c r="E88" s="262">
        <v>5.696741886322144</v>
      </c>
      <c r="F88" s="262">
        <v>5.5116300091051702</v>
      </c>
      <c r="G88" s="262">
        <v>4.9630429921238441</v>
      </c>
      <c r="H88" s="262">
        <v>4.9747901836011481</v>
      </c>
      <c r="I88" s="262">
        <v>5.1938178482320598</v>
      </c>
      <c r="J88" s="262">
        <v>6.0080335380546961</v>
      </c>
      <c r="K88" s="262">
        <v>4.182414250298665</v>
      </c>
      <c r="L88" s="262">
        <v>5.2194887865976174</v>
      </c>
      <c r="M88" s="262">
        <v>5.6003561954115906</v>
      </c>
      <c r="N88" s="262">
        <v>5.9594390259242731</v>
      </c>
      <c r="O88" s="262">
        <v>5.3444044882332236</v>
      </c>
      <c r="P88" s="262">
        <v>6.9912217519189568</v>
      </c>
      <c r="Q88" s="262">
        <v>7.9819220544377334</v>
      </c>
      <c r="R88" s="262">
        <v>9.4647562766343416</v>
      </c>
      <c r="S88" s="262">
        <v>8.0391890731344855</v>
      </c>
      <c r="T88" s="262">
        <v>11.3306423316238</v>
      </c>
      <c r="U88" s="262">
        <v>10.82685606175127</v>
      </c>
      <c r="V88" s="262">
        <v>10.49749476475275</v>
      </c>
      <c r="W88" s="262">
        <v>11.8712036155032</v>
      </c>
      <c r="X88" s="262">
        <v>10.88362810976327</v>
      </c>
      <c r="Y88" s="262">
        <v>4.5014394700027713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7.3940985811841813</v>
      </c>
      <c r="C89" s="261">
        <f t="shared" si="3"/>
        <v>10.509296067445533</v>
      </c>
      <c r="D89" s="261">
        <f t="shared" si="3"/>
        <v>10.825010603175622</v>
      </c>
      <c r="E89" s="261">
        <f t="shared" si="3"/>
        <v>12.681110638210999</v>
      </c>
      <c r="F89" s="261">
        <f t="shared" si="3"/>
        <v>11.617723653173764</v>
      </c>
      <c r="G89" s="261">
        <f t="shared" si="3"/>
        <v>11.05188822507958</v>
      </c>
      <c r="H89" s="261">
        <f t="shared" si="3"/>
        <v>10.432754972620469</v>
      </c>
      <c r="I89" s="261">
        <f t="shared" si="3"/>
        <v>11.067845124957397</v>
      </c>
      <c r="J89" s="261">
        <f t="shared" si="3"/>
        <v>11.572984918361382</v>
      </c>
      <c r="K89" s="261">
        <f t="shared" si="3"/>
        <v>7.3153467650806974</v>
      </c>
      <c r="L89" s="261">
        <f t="shared" si="3"/>
        <v>9.1263232122959259</v>
      </c>
      <c r="M89" s="261">
        <f t="shared" si="3"/>
        <v>9.9078896143566624</v>
      </c>
      <c r="N89" s="261">
        <f t="shared" si="3"/>
        <v>8.4540269222725151</v>
      </c>
      <c r="O89" s="261">
        <f t="shared" si="3"/>
        <v>8.3445906968407879</v>
      </c>
      <c r="P89" s="261">
        <f t="shared" si="3"/>
        <v>10.715646871994885</v>
      </c>
      <c r="Q89" s="261">
        <f t="shared" si="3"/>
        <v>11.907575341903971</v>
      </c>
      <c r="R89" s="261">
        <f t="shared" si="3"/>
        <v>14.284046600067057</v>
      </c>
      <c r="S89" s="261">
        <f t="shared" si="3"/>
        <v>12.074942778908184</v>
      </c>
      <c r="T89" s="261">
        <f t="shared" si="3"/>
        <v>18.569763999903955</v>
      </c>
      <c r="U89" s="261">
        <f t="shared" si="3"/>
        <v>17.400351925105749</v>
      </c>
      <c r="V89" s="261">
        <f t="shared" si="3"/>
        <v>16.145596562242126</v>
      </c>
      <c r="W89" s="261">
        <f t="shared" si="3"/>
        <v>18.017736498810812</v>
      </c>
      <c r="X89" s="261">
        <f t="shared" si="3"/>
        <v>16.313276446701011</v>
      </c>
      <c r="Y89" s="261">
        <f t="shared" si="3"/>
        <v>6.7640987515448785</v>
      </c>
      <c r="DA89" s="70"/>
    </row>
    <row r="90" spans="1:105" ht="12" customHeight="1" x14ac:dyDescent="0.25">
      <c r="A90" s="60" t="s">
        <v>1533</v>
      </c>
      <c r="B90" s="262">
        <v>4.1775941192143726</v>
      </c>
      <c r="C90" s="262">
        <v>5.8993470033893756</v>
      </c>
      <c r="D90" s="262">
        <v>6.1734548652532233</v>
      </c>
      <c r="E90" s="262">
        <v>7.3552555438578926</v>
      </c>
      <c r="F90" s="262">
        <v>6.4649287139012976</v>
      </c>
      <c r="G90" s="262">
        <v>6.4119645054249386</v>
      </c>
      <c r="H90" s="262">
        <v>5.7818488632381193</v>
      </c>
      <c r="I90" s="262">
        <v>6.2121711628696996</v>
      </c>
      <c r="J90" s="262">
        <v>5.9561048377455128</v>
      </c>
      <c r="K90" s="262">
        <v>3.405228896632031</v>
      </c>
      <c r="L90" s="262">
        <v>4.2466496201391006</v>
      </c>
      <c r="M90" s="262">
        <v>4.6721450135457037</v>
      </c>
      <c r="N90" s="262">
        <v>2.8825776045649718</v>
      </c>
      <c r="O90" s="262">
        <v>3.3481340488256568</v>
      </c>
      <c r="P90" s="262">
        <v>4.1795891171913748</v>
      </c>
      <c r="Q90" s="262">
        <v>4.4453168993327337</v>
      </c>
      <c r="R90" s="262">
        <v>5.4354939644363709</v>
      </c>
      <c r="S90" s="262">
        <v>4.5591456910286903</v>
      </c>
      <c r="T90" s="262">
        <v>7.9728386669389053</v>
      </c>
      <c r="U90" s="262">
        <v>7.2783791092488981</v>
      </c>
      <c r="V90" s="262">
        <v>6.3315419523538488</v>
      </c>
      <c r="W90" s="262">
        <v>6.9194084521194146</v>
      </c>
      <c r="X90" s="262">
        <v>6.1382277311184721</v>
      </c>
      <c r="Y90" s="262">
        <v>2.5557258233632569</v>
      </c>
      <c r="DA90" s="72" t="s">
        <v>1658</v>
      </c>
    </row>
    <row r="91" spans="1:105" ht="12" customHeight="1" x14ac:dyDescent="0.25">
      <c r="A91" s="59" t="s">
        <v>28</v>
      </c>
      <c r="B91" s="230">
        <v>0.51918550937970498</v>
      </c>
      <c r="C91" s="230">
        <v>0.84687608938270553</v>
      </c>
      <c r="D91" s="230">
        <v>0.86925046202531053</v>
      </c>
      <c r="E91" s="230">
        <v>0.71683332157554525</v>
      </c>
      <c r="F91" s="230">
        <v>1.1247905306446371</v>
      </c>
      <c r="G91" s="230">
        <v>1.6783361436878721</v>
      </c>
      <c r="H91" s="230">
        <v>1.66406410364435</v>
      </c>
      <c r="I91" s="230">
        <v>1.717771123795133</v>
      </c>
      <c r="J91" s="230">
        <v>1.5993040939891769</v>
      </c>
      <c r="K91" s="230">
        <v>0.68495553634724571</v>
      </c>
      <c r="L91" s="230">
        <v>0.73051303470276152</v>
      </c>
      <c r="M91" s="230">
        <v>0.79007908864564858</v>
      </c>
      <c r="N91" s="230">
        <v>0.50849482623494047</v>
      </c>
      <c r="O91" s="230">
        <v>0.26832388420876918</v>
      </c>
      <c r="P91" s="230">
        <v>0.43373219299084093</v>
      </c>
      <c r="Q91" s="230">
        <v>0.57669785115834538</v>
      </c>
      <c r="R91" s="230">
        <v>0.55529511934095255</v>
      </c>
      <c r="S91" s="230">
        <v>0.62797607165259461</v>
      </c>
      <c r="T91" s="230">
        <v>0.90546152946953506</v>
      </c>
      <c r="U91" s="230">
        <v>0.65134185806894151</v>
      </c>
      <c r="V91" s="230">
        <v>0.59436203226710171</v>
      </c>
      <c r="W91" s="230">
        <v>0.54233497493940552</v>
      </c>
      <c r="X91" s="230">
        <v>0.50057245601785272</v>
      </c>
      <c r="Y91" s="230">
        <v>0.21075739850704411</v>
      </c>
      <c r="DA91" s="71" t="s">
        <v>1659</v>
      </c>
    </row>
    <row r="92" spans="1:105" ht="12" customHeight="1" x14ac:dyDescent="0.25">
      <c r="A92" s="59" t="s">
        <v>31</v>
      </c>
      <c r="B92" s="295">
        <v>8.820543049737832E-2</v>
      </c>
      <c r="C92" s="295">
        <v>2.54639469829093E-2</v>
      </c>
      <c r="D92" s="295">
        <v>0.12504852348541251</v>
      </c>
      <c r="E92" s="295">
        <v>0.1698999356278322</v>
      </c>
      <c r="F92" s="295">
        <v>0.12987772199545941</v>
      </c>
      <c r="G92" s="295">
        <v>0.13047105852541779</v>
      </c>
      <c r="H92" s="295">
        <v>0.1222786111087566</v>
      </c>
      <c r="I92" s="295">
        <v>0.1160216542855359</v>
      </c>
      <c r="J92" s="295">
        <v>9.0621705402605751E-2</v>
      </c>
      <c r="K92" s="295">
        <v>8.8242914670719763E-2</v>
      </c>
      <c r="L92" s="295">
        <v>0.14274291039593279</v>
      </c>
      <c r="M92" s="295">
        <v>0.1278034927992755</v>
      </c>
      <c r="N92" s="295">
        <v>7.8828023166892094E-2</v>
      </c>
      <c r="O92" s="295">
        <v>0.11185418063547919</v>
      </c>
      <c r="P92" s="295">
        <v>0.10102594936423601</v>
      </c>
      <c r="Q92" s="295">
        <v>0.13137612046876479</v>
      </c>
      <c r="R92" s="295">
        <v>0.12247330893025871</v>
      </c>
      <c r="S92" s="295">
        <v>0.102112352370371</v>
      </c>
      <c r="T92" s="295">
        <v>0.17645339965147119</v>
      </c>
      <c r="U92" s="295">
        <v>0.1607088448729925</v>
      </c>
      <c r="V92" s="295">
        <v>0.17967081124852019</v>
      </c>
      <c r="W92" s="295">
        <v>0.15970244781137441</v>
      </c>
      <c r="X92" s="295">
        <v>0.1854495752987449</v>
      </c>
      <c r="Y92" s="295">
        <v>0.1182889759416134</v>
      </c>
      <c r="DA92" s="122" t="s">
        <v>1660</v>
      </c>
    </row>
    <row r="93" spans="1:105" ht="12" customHeight="1" x14ac:dyDescent="0.25">
      <c r="A93" s="59" t="s">
        <v>159</v>
      </c>
      <c r="B93" s="295">
        <v>2.53298879016201E-2</v>
      </c>
      <c r="C93" s="295">
        <v>6.5823457826360954E-2</v>
      </c>
      <c r="D93" s="295">
        <v>5.982207986930288E-2</v>
      </c>
      <c r="E93" s="295">
        <v>5.8459173299567367E-2</v>
      </c>
      <c r="F93" s="295">
        <v>7.0228362551386092E-2</v>
      </c>
      <c r="G93" s="295">
        <v>8.0574725728418367E-2</v>
      </c>
      <c r="H93" s="295">
        <v>7.5546120339907208E-2</v>
      </c>
      <c r="I93" s="295">
        <v>4.8992852367290313E-2</v>
      </c>
      <c r="J93" s="295">
        <v>7.6627041519963496E-2</v>
      </c>
      <c r="K93" s="295">
        <v>5.9791852211959963E-2</v>
      </c>
      <c r="L93" s="295">
        <v>6.0429864773792627E-2</v>
      </c>
      <c r="M93" s="295">
        <v>0.17311575549735639</v>
      </c>
      <c r="N93" s="295">
        <v>8.3763385578238467E-2</v>
      </c>
      <c r="O93" s="295">
        <v>0.14243797534958699</v>
      </c>
      <c r="P93" s="295">
        <v>0.10293909465970939</v>
      </c>
      <c r="Q93" s="295">
        <v>0.11156886907358381</v>
      </c>
      <c r="R93" s="295">
        <v>0.1514008901748933</v>
      </c>
      <c r="S93" s="295">
        <v>0.1263098556318156</v>
      </c>
      <c r="T93" s="295">
        <v>0.248911134080887</v>
      </c>
      <c r="U93" s="295">
        <v>0.22684944192590839</v>
      </c>
      <c r="V93" s="295">
        <v>0.2115363514160207</v>
      </c>
      <c r="W93" s="295">
        <v>0.2256925361405504</v>
      </c>
      <c r="X93" s="295">
        <v>0.2186276012281943</v>
      </c>
      <c r="Y93" s="295">
        <v>0.13979579715196169</v>
      </c>
      <c r="DA93" s="122" t="s">
        <v>1661</v>
      </c>
    </row>
    <row r="94" spans="1:105" ht="12" customHeight="1" x14ac:dyDescent="0.25">
      <c r="A94" s="59" t="s">
        <v>32</v>
      </c>
      <c r="B94" s="295">
        <v>0.63404042818251483</v>
      </c>
      <c r="C94" s="295">
        <v>0.62017899435231016</v>
      </c>
      <c r="D94" s="295">
        <v>0.54990148552429541</v>
      </c>
      <c r="E94" s="295">
        <v>1.344842126809553</v>
      </c>
      <c r="F94" s="295">
        <v>1.0818674904725649</v>
      </c>
      <c r="G94" s="295">
        <v>9.9936597141930997E-2</v>
      </c>
      <c r="H94" s="295">
        <v>1.337986624024865E-2</v>
      </c>
      <c r="I94" s="295">
        <v>1.473858347860457E-2</v>
      </c>
      <c r="J94" s="295">
        <v>6.9068701323459714E-2</v>
      </c>
      <c r="K94" s="295">
        <v>0</v>
      </c>
      <c r="L94" s="295">
        <v>0</v>
      </c>
      <c r="M94" s="295">
        <v>0</v>
      </c>
      <c r="N94" s="295">
        <v>0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2.324944769892064E-2</v>
      </c>
      <c r="W94" s="295">
        <v>0</v>
      </c>
      <c r="X94" s="295">
        <v>0</v>
      </c>
      <c r="Y94" s="295">
        <v>0</v>
      </c>
      <c r="DA94" s="122" t="s">
        <v>1662</v>
      </c>
    </row>
    <row r="95" spans="1:105" ht="12" customHeight="1" x14ac:dyDescent="0.25">
      <c r="A95" s="59" t="s">
        <v>35</v>
      </c>
      <c r="B95" s="295">
        <v>2.9108328632531539</v>
      </c>
      <c r="C95" s="295">
        <v>4.34100451484509</v>
      </c>
      <c r="D95" s="295">
        <v>4.5694323143489024</v>
      </c>
      <c r="E95" s="295">
        <v>5.0652209865453957</v>
      </c>
      <c r="F95" s="295">
        <v>4.0581646082372496</v>
      </c>
      <c r="G95" s="295">
        <v>4.4226459803412999</v>
      </c>
      <c r="H95" s="295">
        <v>3.906580161904857</v>
      </c>
      <c r="I95" s="295">
        <v>4.3146469489431363</v>
      </c>
      <c r="J95" s="295">
        <v>4.120483295510307</v>
      </c>
      <c r="K95" s="295">
        <v>2.5722385934021061</v>
      </c>
      <c r="L95" s="295">
        <v>3.3129638102666141</v>
      </c>
      <c r="M95" s="295">
        <v>3.581146676603423</v>
      </c>
      <c r="N95" s="295">
        <v>2.211491369584901</v>
      </c>
      <c r="O95" s="295">
        <v>2.8255180086318221</v>
      </c>
      <c r="P95" s="295">
        <v>3.5418918801765882</v>
      </c>
      <c r="Q95" s="295">
        <v>3.6256740586320402</v>
      </c>
      <c r="R95" s="295">
        <v>4.6063246459902656</v>
      </c>
      <c r="S95" s="295">
        <v>3.7027474113739092</v>
      </c>
      <c r="T95" s="295">
        <v>6.6420126037370126</v>
      </c>
      <c r="U95" s="295">
        <v>6.239478964381056</v>
      </c>
      <c r="V95" s="295">
        <v>5.322723309723286</v>
      </c>
      <c r="W95" s="295">
        <v>5.9916784932280853</v>
      </c>
      <c r="X95" s="295">
        <v>5.2335780985736804</v>
      </c>
      <c r="Y95" s="295">
        <v>2.0868836517626379</v>
      </c>
      <c r="DA95" s="122" t="s">
        <v>1663</v>
      </c>
    </row>
    <row r="96" spans="1:105" ht="12" customHeight="1" x14ac:dyDescent="0.25">
      <c r="A96" s="61" t="s">
        <v>1540</v>
      </c>
      <c r="B96" s="263">
        <v>3.2165044619698091</v>
      </c>
      <c r="C96" s="263">
        <v>4.609949064056158</v>
      </c>
      <c r="D96" s="263">
        <v>4.6515557379223988</v>
      </c>
      <c r="E96" s="263">
        <v>5.3258550943531056</v>
      </c>
      <c r="F96" s="263">
        <v>5.1527949392724661</v>
      </c>
      <c r="G96" s="263">
        <v>4.6399237196546421</v>
      </c>
      <c r="H96" s="263">
        <v>4.6509061093823503</v>
      </c>
      <c r="I96" s="263">
        <v>4.8556739620876979</v>
      </c>
      <c r="J96" s="263">
        <v>5.6168800806158696</v>
      </c>
      <c r="K96" s="263">
        <v>3.9101178684486668</v>
      </c>
      <c r="L96" s="263">
        <v>4.8796735921568262</v>
      </c>
      <c r="M96" s="263">
        <v>5.2357446008109578</v>
      </c>
      <c r="N96" s="263">
        <v>5.5714493177075433</v>
      </c>
      <c r="O96" s="263">
        <v>4.9964566480151307</v>
      </c>
      <c r="P96" s="263">
        <v>6.536057754803509</v>
      </c>
      <c r="Q96" s="263">
        <v>7.4622584425712386</v>
      </c>
      <c r="R96" s="263">
        <v>8.8485526356306856</v>
      </c>
      <c r="S96" s="263">
        <v>7.5157970878794949</v>
      </c>
      <c r="T96" s="263">
        <v>10.59692533296505</v>
      </c>
      <c r="U96" s="263">
        <v>10.12197281585685</v>
      </c>
      <c r="V96" s="263">
        <v>9.8140546098882773</v>
      </c>
      <c r="W96" s="263">
        <v>11.0983280466914</v>
      </c>
      <c r="X96" s="263">
        <v>10.175048715582539</v>
      </c>
      <c r="Y96" s="263">
        <v>4.2083729281816211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37.977410368370052</v>
      </c>
      <c r="C99" s="223">
        <v>35.826013087302293</v>
      </c>
      <c r="D99" s="223">
        <v>36.720431444258431</v>
      </c>
      <c r="E99" s="223">
        <v>32.031084001100979</v>
      </c>
      <c r="F99" s="223">
        <v>30.15632736944244</v>
      </c>
      <c r="G99" s="223">
        <v>35.35294964317454</v>
      </c>
      <c r="H99" s="223">
        <v>33.22436781361332</v>
      </c>
      <c r="I99" s="223">
        <v>33.260230732712138</v>
      </c>
      <c r="J99" s="223">
        <v>37.213161962940703</v>
      </c>
      <c r="K99" s="223">
        <v>32.016498216681207</v>
      </c>
      <c r="L99" s="223">
        <v>31.60961784157638</v>
      </c>
      <c r="M99" s="223">
        <v>34.025039733538563</v>
      </c>
      <c r="N99" s="223">
        <v>33.263635994507631</v>
      </c>
      <c r="O99" s="223">
        <v>31.70105255023088</v>
      </c>
      <c r="P99" s="223">
        <v>31.624557940090181</v>
      </c>
      <c r="Q99" s="223">
        <v>31.601545395229639</v>
      </c>
      <c r="R99" s="223">
        <v>32.524448588494693</v>
      </c>
      <c r="S99" s="223">
        <v>30.436109527448131</v>
      </c>
      <c r="T99" s="223">
        <v>38.958753782822377</v>
      </c>
      <c r="U99" s="223">
        <v>38.767889586862182</v>
      </c>
      <c r="V99" s="223">
        <v>36.320229164114721</v>
      </c>
      <c r="W99" s="223">
        <v>33.754447810157011</v>
      </c>
      <c r="X99" s="223">
        <v>28.193703495390579</v>
      </c>
      <c r="Y99" s="223">
        <v>36.306907775775599</v>
      </c>
      <c r="DA99" s="89" t="s">
        <v>1665</v>
      </c>
    </row>
    <row r="100" spans="1:105" ht="12" customHeight="1" x14ac:dyDescent="0.25">
      <c r="A100" s="55" t="s">
        <v>91</v>
      </c>
      <c r="B100" s="259">
        <v>0.31737202326233338</v>
      </c>
      <c r="C100" s="259">
        <v>0.298366955750207</v>
      </c>
      <c r="D100" s="259">
        <v>0.30578842899067221</v>
      </c>
      <c r="E100" s="259">
        <v>0.26842694662224459</v>
      </c>
      <c r="F100" s="259">
        <v>0.25375775741412299</v>
      </c>
      <c r="G100" s="259">
        <v>0.29759328688640252</v>
      </c>
      <c r="H100" s="259">
        <v>0.27874301788326411</v>
      </c>
      <c r="I100" s="259">
        <v>0.27891855634336671</v>
      </c>
      <c r="J100" s="259">
        <v>0.30883023506239399</v>
      </c>
      <c r="K100" s="259">
        <v>0.26005056819227929</v>
      </c>
      <c r="L100" s="259">
        <v>0.25575998303099068</v>
      </c>
      <c r="M100" s="259">
        <v>0.27590710547353953</v>
      </c>
      <c r="N100" s="259">
        <v>0.26067378310709882</v>
      </c>
      <c r="O100" s="259">
        <v>0.25015240477156808</v>
      </c>
      <c r="P100" s="259">
        <v>0.24926923251638969</v>
      </c>
      <c r="Q100" s="259">
        <v>0.24871701373138461</v>
      </c>
      <c r="R100" s="259">
        <v>0.25567612143848711</v>
      </c>
      <c r="S100" s="259">
        <v>0.23997985677408029</v>
      </c>
      <c r="T100" s="259">
        <v>0.31042114213802569</v>
      </c>
      <c r="U100" s="259">
        <v>0.3071438979831968</v>
      </c>
      <c r="V100" s="259">
        <v>0.28616292954793182</v>
      </c>
      <c r="W100" s="259">
        <v>0.26477657145992101</v>
      </c>
      <c r="X100" s="259">
        <v>0.22052904543185151</v>
      </c>
      <c r="Y100" s="259">
        <v>0.28112436662474172</v>
      </c>
      <c r="DA100" s="67" t="s">
        <v>1666</v>
      </c>
    </row>
    <row r="101" spans="1:105" ht="12" customHeight="1" x14ac:dyDescent="0.25">
      <c r="A101" s="173" t="s">
        <v>92</v>
      </c>
      <c r="B101" s="224">
        <v>9.2360865743187359E-2</v>
      </c>
      <c r="C101" s="224">
        <v>8.6830055336887632E-2</v>
      </c>
      <c r="D101" s="224">
        <v>8.8989835164149475E-2</v>
      </c>
      <c r="E101" s="224">
        <v>7.8116983734064546E-2</v>
      </c>
      <c r="F101" s="224">
        <v>7.3847990515677364E-2</v>
      </c>
      <c r="G101" s="224">
        <v>8.6604904029204538E-2</v>
      </c>
      <c r="H101" s="224">
        <v>8.1119142723827212E-2</v>
      </c>
      <c r="I101" s="224">
        <v>8.117022751693416E-2</v>
      </c>
      <c r="J101" s="224">
        <v>8.9875054470247198E-2</v>
      </c>
      <c r="K101" s="224">
        <v>7.5679309626461605E-2</v>
      </c>
      <c r="L101" s="224">
        <v>7.4430673543268058E-2</v>
      </c>
      <c r="M101" s="224">
        <v>8.0293842110869554E-2</v>
      </c>
      <c r="N101" s="224">
        <v>7.5860676176937966E-2</v>
      </c>
      <c r="O101" s="224">
        <v>7.2798769201356847E-2</v>
      </c>
      <c r="P101" s="224">
        <v>7.2541750472200586E-2</v>
      </c>
      <c r="Q101" s="224">
        <v>7.2381045049780407E-2</v>
      </c>
      <c r="R101" s="224">
        <v>7.4406268338276696E-2</v>
      </c>
      <c r="S101" s="224">
        <v>6.9838378016890384E-2</v>
      </c>
      <c r="T101" s="224">
        <v>9.0338036535622418E-2</v>
      </c>
      <c r="U101" s="224">
        <v>8.9384300587883866E-2</v>
      </c>
      <c r="V101" s="224">
        <v>8.327846810494377E-2</v>
      </c>
      <c r="W101" s="224">
        <v>7.7054660071083872E-2</v>
      </c>
      <c r="X101" s="224">
        <v>6.4177848281127506E-2</v>
      </c>
      <c r="Y101" s="224">
        <v>8.2658311147076793E-2</v>
      </c>
      <c r="DA101" s="177" t="s">
        <v>1667</v>
      </c>
    </row>
    <row r="102" spans="1:105" ht="12" customHeight="1" x14ac:dyDescent="0.25">
      <c r="A102" s="173" t="s">
        <v>93</v>
      </c>
      <c r="B102" s="224">
        <v>0.81316386246933359</v>
      </c>
      <c r="C102" s="224">
        <v>0.77527599095361677</v>
      </c>
      <c r="D102" s="224">
        <v>0.77433649800154536</v>
      </c>
      <c r="E102" s="224">
        <v>0.65599727358142867</v>
      </c>
      <c r="F102" s="224">
        <v>0.66120984917247572</v>
      </c>
      <c r="G102" s="224">
        <v>0.72353931053218978</v>
      </c>
      <c r="H102" s="224">
        <v>0.73321694096849099</v>
      </c>
      <c r="I102" s="224">
        <v>0.71926840059397057</v>
      </c>
      <c r="J102" s="224">
        <v>0.91537443954579378</v>
      </c>
      <c r="K102" s="224">
        <v>0.89343300635256295</v>
      </c>
      <c r="L102" s="224">
        <v>0.88242084036877777</v>
      </c>
      <c r="M102" s="224">
        <v>0.93517179195006939</v>
      </c>
      <c r="N102" s="224">
        <v>1.237720620605556</v>
      </c>
      <c r="O102" s="224">
        <v>1.0328090575709521</v>
      </c>
      <c r="P102" s="224">
        <v>1.05698839603631</v>
      </c>
      <c r="Q102" s="224">
        <v>1.096325738521573</v>
      </c>
      <c r="R102" s="224">
        <v>1.110382625427597</v>
      </c>
      <c r="S102" s="224">
        <v>1.0454556852032559</v>
      </c>
      <c r="T102" s="224">
        <v>1.1873212171340479</v>
      </c>
      <c r="U102" s="224">
        <v>1.2126027390905949</v>
      </c>
      <c r="V102" s="224">
        <v>1.2066131830609159</v>
      </c>
      <c r="W102" s="224">
        <v>1.1421375414236561</v>
      </c>
      <c r="X102" s="224">
        <v>0.96797684550488428</v>
      </c>
      <c r="Y102" s="224">
        <v>1.222150808245112</v>
      </c>
      <c r="DA102" s="177" t="s">
        <v>1668</v>
      </c>
    </row>
    <row r="103" spans="1:105" ht="12" customHeight="1" x14ac:dyDescent="0.25">
      <c r="A103" s="173" t="s">
        <v>94</v>
      </c>
      <c r="B103" s="224">
        <v>0.2822155756317874</v>
      </c>
      <c r="C103" s="224">
        <v>0.26531576822997882</v>
      </c>
      <c r="D103" s="224">
        <v>0.27191513802024719</v>
      </c>
      <c r="E103" s="224">
        <v>0.2386923222702047</v>
      </c>
      <c r="F103" s="224">
        <v>0.2256480922405161</v>
      </c>
      <c r="G103" s="224">
        <v>0.26462780146623383</v>
      </c>
      <c r="H103" s="224">
        <v>0.24786564498233529</v>
      </c>
      <c r="I103" s="224">
        <v>0.24802173841191399</v>
      </c>
      <c r="J103" s="224">
        <v>0.27461999222468247</v>
      </c>
      <c r="K103" s="224">
        <v>0.23124382559421289</v>
      </c>
      <c r="L103" s="224">
        <v>0.2274285240794684</v>
      </c>
      <c r="M103" s="224">
        <v>0.24534387685379991</v>
      </c>
      <c r="N103" s="224">
        <v>0.2317980047374158</v>
      </c>
      <c r="O103" s="224">
        <v>0.22244211755845281</v>
      </c>
      <c r="P103" s="224">
        <v>0.2216567774903046</v>
      </c>
      <c r="Q103" s="224">
        <v>0.22116572997867159</v>
      </c>
      <c r="R103" s="224">
        <v>0.22735395213907331</v>
      </c>
      <c r="S103" s="224">
        <v>0.21339641951852201</v>
      </c>
      <c r="T103" s="224">
        <v>0.27603466876583099</v>
      </c>
      <c r="U103" s="224">
        <v>0.27312045680683789</v>
      </c>
      <c r="V103" s="224">
        <v>0.25446362617820872</v>
      </c>
      <c r="W103" s="224">
        <v>0.2354463123758305</v>
      </c>
      <c r="X103" s="224">
        <v>0.19610024494388051</v>
      </c>
      <c r="Y103" s="224">
        <v>0.25256868992530351</v>
      </c>
      <c r="DA103" s="177" t="s">
        <v>1669</v>
      </c>
    </row>
    <row r="104" spans="1:105" ht="12" customHeight="1" x14ac:dyDescent="0.25">
      <c r="A104" s="56" t="s">
        <v>95</v>
      </c>
      <c r="B104" s="260">
        <v>0.44245108003515582</v>
      </c>
      <c r="C104" s="260">
        <v>0.41536425939077998</v>
      </c>
      <c r="D104" s="260">
        <v>0.4263880878590689</v>
      </c>
      <c r="E104" s="260">
        <v>0.38935403173394528</v>
      </c>
      <c r="F104" s="260">
        <v>0.36690297161752222</v>
      </c>
      <c r="G104" s="260">
        <v>0.43455238606536373</v>
      </c>
      <c r="H104" s="260">
        <v>0.40475411920491788</v>
      </c>
      <c r="I104" s="260">
        <v>0.40910122249557729</v>
      </c>
      <c r="J104" s="260">
        <v>0.46323752014591563</v>
      </c>
      <c r="K104" s="260">
        <v>0.42542089486638501</v>
      </c>
      <c r="L104" s="260">
        <v>0.42344788957002022</v>
      </c>
      <c r="M104" s="260">
        <v>0.45323419008810301</v>
      </c>
      <c r="N104" s="260">
        <v>0.53705166637145996</v>
      </c>
      <c r="O104" s="260">
        <v>0.42036163185252429</v>
      </c>
      <c r="P104" s="260">
        <v>0.42710991588160968</v>
      </c>
      <c r="Q104" s="260">
        <v>0.45101080128630949</v>
      </c>
      <c r="R104" s="260">
        <v>0.45619976773683801</v>
      </c>
      <c r="S104" s="260">
        <v>0.44297840290986068</v>
      </c>
      <c r="T104" s="260">
        <v>0.53261480642150283</v>
      </c>
      <c r="U104" s="260">
        <v>0.54396153792640956</v>
      </c>
      <c r="V104" s="260">
        <v>0.5334102360628612</v>
      </c>
      <c r="W104" s="260">
        <v>0.50579179386473516</v>
      </c>
      <c r="X104" s="260">
        <v>0.50709582507053175</v>
      </c>
      <c r="Y104" s="260">
        <v>0.7987853184897804</v>
      </c>
      <c r="DA104" s="68" t="s">
        <v>1670</v>
      </c>
    </row>
    <row r="105" spans="1:105" ht="12" customHeight="1" x14ac:dyDescent="0.25">
      <c r="A105" s="37" t="s">
        <v>159</v>
      </c>
      <c r="B105" s="226">
        <v>3.039127469581418E-3</v>
      </c>
      <c r="C105" s="226">
        <v>4.9395990365835619E-3</v>
      </c>
      <c r="D105" s="226">
        <v>4.4059853002006641E-3</v>
      </c>
      <c r="E105" s="226">
        <v>3.312384171078004E-3</v>
      </c>
      <c r="F105" s="226">
        <v>4.3700901641915276E-3</v>
      </c>
      <c r="G105" s="226">
        <v>5.5560022896163014E-3</v>
      </c>
      <c r="H105" s="226">
        <v>5.2267415889034642E-3</v>
      </c>
      <c r="I105" s="226">
        <v>3.0986380246650481E-3</v>
      </c>
      <c r="J105" s="226">
        <v>4.8586044876051419E-3</v>
      </c>
      <c r="K105" s="226">
        <v>3.9565064933320127E-3</v>
      </c>
      <c r="L105" s="226">
        <v>2.9680694485304891E-3</v>
      </c>
      <c r="M105" s="226">
        <v>8.4648757715560293E-3</v>
      </c>
      <c r="N105" s="226">
        <v>2.9863834999111268E-3</v>
      </c>
      <c r="O105" s="226">
        <v>6.4763980388951514E-3</v>
      </c>
      <c r="P105" s="226">
        <v>3.60177211174294E-3</v>
      </c>
      <c r="Q105" s="226">
        <v>3.2513208773167659E-3</v>
      </c>
      <c r="R105" s="226">
        <v>3.7279807733204668E-3</v>
      </c>
      <c r="S105" s="226">
        <v>3.5126581981709728E-3</v>
      </c>
      <c r="T105" s="226">
        <v>6.2063848925986006E-3</v>
      </c>
      <c r="U105" s="226">
        <v>5.5827702235746899E-3</v>
      </c>
      <c r="V105" s="226">
        <v>4.9477149636090586E-3</v>
      </c>
      <c r="W105" s="226">
        <v>4.1088558079955999E-3</v>
      </c>
      <c r="X105" s="226">
        <v>3.1926708954772812E-3</v>
      </c>
      <c r="Y105" s="226">
        <v>5.339366162275659E-3</v>
      </c>
      <c r="DA105" s="69" t="s">
        <v>1671</v>
      </c>
    </row>
    <row r="106" spans="1:105" ht="12" customHeight="1" x14ac:dyDescent="0.25">
      <c r="A106" s="37" t="s">
        <v>35</v>
      </c>
      <c r="B106" s="226">
        <v>0.35781510874317618</v>
      </c>
      <c r="C106" s="226">
        <v>0.33375439933150108</v>
      </c>
      <c r="D106" s="226">
        <v>0.34480181340898608</v>
      </c>
      <c r="E106" s="226">
        <v>0.29404390776936967</v>
      </c>
      <c r="F106" s="226">
        <v>0.25872194712435509</v>
      </c>
      <c r="G106" s="226">
        <v>0.31244351428976957</v>
      </c>
      <c r="H106" s="226">
        <v>0.27691173473389058</v>
      </c>
      <c r="I106" s="226">
        <v>0.2795819586314362</v>
      </c>
      <c r="J106" s="226">
        <v>0.26767228331602072</v>
      </c>
      <c r="K106" s="226">
        <v>0.17438409942023739</v>
      </c>
      <c r="L106" s="226">
        <v>0.16671124124681089</v>
      </c>
      <c r="M106" s="226">
        <v>0.1794038917268716</v>
      </c>
      <c r="N106" s="226">
        <v>8.0779723227041647E-2</v>
      </c>
      <c r="O106" s="226">
        <v>0.1316229370408149</v>
      </c>
      <c r="P106" s="226">
        <v>0.1269687790967084</v>
      </c>
      <c r="Q106" s="226">
        <v>0.10825085075196771</v>
      </c>
      <c r="R106" s="226">
        <v>0.1162051927322094</v>
      </c>
      <c r="S106" s="226">
        <v>0.1054990375839238</v>
      </c>
      <c r="T106" s="226">
        <v>0.16967577206314291</v>
      </c>
      <c r="U106" s="226">
        <v>0.1573207905892266</v>
      </c>
      <c r="V106" s="226">
        <v>0.1275496615916108</v>
      </c>
      <c r="W106" s="226">
        <v>0.1117578305566036</v>
      </c>
      <c r="X106" s="226">
        <v>7.830213970960688E-2</v>
      </c>
      <c r="Y106" s="226">
        <v>8.166191948657002E-2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2.6516311590322458E-2</v>
      </c>
      <c r="F107" s="226">
        <v>2.161659071638761E-2</v>
      </c>
      <c r="G107" s="226">
        <v>3.4569086103774092E-2</v>
      </c>
      <c r="H107" s="226">
        <v>2.5287272327968739E-2</v>
      </c>
      <c r="I107" s="226">
        <v>3.307028816619513E-2</v>
      </c>
      <c r="J107" s="226">
        <v>3.7742429742090737E-2</v>
      </c>
      <c r="K107" s="226">
        <v>5.2873864257870308E-2</v>
      </c>
      <c r="L107" s="226">
        <v>5.4280562476567651E-2</v>
      </c>
      <c r="M107" s="226">
        <v>6.092293437229461E-2</v>
      </c>
      <c r="N107" s="226">
        <v>2.2387164151023708E-2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2.2846971971287319E-2</v>
      </c>
      <c r="U107" s="226">
        <v>3.0742137267331281E-2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2.2990786553723271E-2</v>
      </c>
      <c r="T108" s="226">
        <v>1.6035711616839352E-2</v>
      </c>
      <c r="U108" s="226">
        <v>2.0818421246929179E-2</v>
      </c>
      <c r="V108" s="226">
        <v>4.6335342677327307E-2</v>
      </c>
      <c r="W108" s="226">
        <v>4.9006258963373697E-2</v>
      </c>
      <c r="X108" s="226">
        <v>0.17233745986461871</v>
      </c>
      <c r="Y108" s="226">
        <v>0.43105967131200701</v>
      </c>
      <c r="DA108" s="69" t="s">
        <v>1674</v>
      </c>
    </row>
    <row r="109" spans="1:105" ht="12" customHeight="1" x14ac:dyDescent="0.25">
      <c r="A109" s="37" t="s">
        <v>40</v>
      </c>
      <c r="B109" s="226">
        <v>8.1596843822398138E-2</v>
      </c>
      <c r="C109" s="226">
        <v>7.667026102269528E-2</v>
      </c>
      <c r="D109" s="226">
        <v>7.7180289149882134E-2</v>
      </c>
      <c r="E109" s="226">
        <v>6.5481428203175179E-2</v>
      </c>
      <c r="F109" s="226">
        <v>8.2194343612587942E-2</v>
      </c>
      <c r="G109" s="226">
        <v>8.1983783382203773E-2</v>
      </c>
      <c r="H109" s="226">
        <v>9.7328370554155039E-2</v>
      </c>
      <c r="I109" s="226">
        <v>9.3350337673280936E-2</v>
      </c>
      <c r="J109" s="226">
        <v>0.152964202600199</v>
      </c>
      <c r="K109" s="226">
        <v>0.19420642469494531</v>
      </c>
      <c r="L109" s="226">
        <v>0.19948801639811109</v>
      </c>
      <c r="M109" s="226">
        <v>0.2044424882173807</v>
      </c>
      <c r="N109" s="226">
        <v>0.43089839549348352</v>
      </c>
      <c r="O109" s="226">
        <v>0.28226229677281423</v>
      </c>
      <c r="P109" s="226">
        <v>0.29653936467315839</v>
      </c>
      <c r="Q109" s="226">
        <v>0.33950862965702511</v>
      </c>
      <c r="R109" s="226">
        <v>0.33626659423130811</v>
      </c>
      <c r="S109" s="226">
        <v>0.31097592057404272</v>
      </c>
      <c r="T109" s="226">
        <v>0.31784996587763481</v>
      </c>
      <c r="U109" s="226">
        <v>0.32949741859934772</v>
      </c>
      <c r="V109" s="226">
        <v>0.35457751683031408</v>
      </c>
      <c r="W109" s="226">
        <v>0.34091884853676241</v>
      </c>
      <c r="X109" s="226">
        <v>0.25326355460082889</v>
      </c>
      <c r="Y109" s="226">
        <v>0.28072436152892771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27.614968371621899</v>
      </c>
      <c r="C110" s="261">
        <f t="shared" si="4"/>
        <v>25.991043834242845</v>
      </c>
      <c r="D110" s="261">
        <f t="shared" si="4"/>
        <v>26.796913976512208</v>
      </c>
      <c r="E110" s="261">
        <f t="shared" si="4"/>
        <v>23.506413705895518</v>
      </c>
      <c r="F110" s="261">
        <f t="shared" si="4"/>
        <v>21.789699825781298</v>
      </c>
      <c r="G110" s="261">
        <f t="shared" si="4"/>
        <v>25.940903849833997</v>
      </c>
      <c r="H110" s="261">
        <f t="shared" si="4"/>
        <v>23.970954653197804</v>
      </c>
      <c r="I110" s="261">
        <f t="shared" si="4"/>
        <v>24.107897248409071</v>
      </c>
      <c r="J110" s="261">
        <f t="shared" si="4"/>
        <v>26.11582004906926</v>
      </c>
      <c r="K110" s="261">
        <f t="shared" si="4"/>
        <v>21.633526163425699</v>
      </c>
      <c r="L110" s="261">
        <f t="shared" si="4"/>
        <v>21.354760077552001</v>
      </c>
      <c r="M110" s="261">
        <f t="shared" si="4"/>
        <v>23.101661501635352</v>
      </c>
      <c r="N110" s="261">
        <f t="shared" si="4"/>
        <v>20.005427733446645</v>
      </c>
      <c r="O110" s="261">
        <f t="shared" si="4"/>
        <v>20.285691282546342</v>
      </c>
      <c r="P110" s="261">
        <f t="shared" si="4"/>
        <v>20.023121193120744</v>
      </c>
      <c r="Q110" s="261">
        <f t="shared" si="4"/>
        <v>19.675678945040517</v>
      </c>
      <c r="R110" s="261">
        <f t="shared" si="4"/>
        <v>20.397673548266166</v>
      </c>
      <c r="S110" s="261">
        <f t="shared" si="4"/>
        <v>19.022292241014974</v>
      </c>
      <c r="T110" s="261">
        <f t="shared" si="4"/>
        <v>25.545226948467885</v>
      </c>
      <c r="U110" s="261">
        <f t="shared" si="4"/>
        <v>25.169355664405025</v>
      </c>
      <c r="V110" s="261">
        <f t="shared" si="4"/>
        <v>23.013750073143441</v>
      </c>
      <c r="W110" s="261">
        <f t="shared" si="4"/>
        <v>21.219892474013726</v>
      </c>
      <c r="X110" s="261">
        <f t="shared" si="4"/>
        <v>17.538790278998835</v>
      </c>
      <c r="Y110" s="261">
        <f t="shared" si="4"/>
        <v>22.537763551843099</v>
      </c>
      <c r="DA110" s="70"/>
    </row>
    <row r="111" spans="1:105" ht="12" customHeight="1" x14ac:dyDescent="0.25">
      <c r="A111" s="60" t="s">
        <v>1554</v>
      </c>
      <c r="B111" s="262">
        <v>24.05357484452956</v>
      </c>
      <c r="C111" s="262">
        <v>22.595586874918808</v>
      </c>
      <c r="D111" s="262">
        <v>23.4055716910844</v>
      </c>
      <c r="E111" s="262">
        <v>20.63335877594746</v>
      </c>
      <c r="F111" s="262">
        <v>18.893815508269139</v>
      </c>
      <c r="G111" s="262">
        <v>22.77203674191653</v>
      </c>
      <c r="H111" s="262">
        <v>20.759702668155111</v>
      </c>
      <c r="I111" s="262">
        <v>20.957735338436059</v>
      </c>
      <c r="J111" s="262">
        <v>22.106777401792112</v>
      </c>
      <c r="K111" s="262">
        <v>17.720579864936369</v>
      </c>
      <c r="L111" s="262">
        <v>17.490043488305801</v>
      </c>
      <c r="M111" s="262">
        <v>19.00591288283108</v>
      </c>
      <c r="N111" s="262">
        <v>14.58461354085877</v>
      </c>
      <c r="O111" s="262">
        <v>15.76232316189988</v>
      </c>
      <c r="P111" s="262">
        <v>15.39385542567231</v>
      </c>
      <c r="Q111" s="262">
        <v>14.874128397898851</v>
      </c>
      <c r="R111" s="262">
        <v>15.53455840344777</v>
      </c>
      <c r="S111" s="262">
        <v>14.44353600012856</v>
      </c>
      <c r="T111" s="262">
        <v>20.345145768716659</v>
      </c>
      <c r="U111" s="262">
        <v>19.85854963225114</v>
      </c>
      <c r="V111" s="262">
        <v>17.729176350440049</v>
      </c>
      <c r="W111" s="262">
        <v>16.217701114054261</v>
      </c>
      <c r="X111" s="262">
        <v>13.29936618372755</v>
      </c>
      <c r="Y111" s="262">
        <v>17.11747811093198</v>
      </c>
      <c r="DA111" s="72" t="s">
        <v>1676</v>
      </c>
    </row>
    <row r="112" spans="1:105" ht="12" customHeight="1" x14ac:dyDescent="0.25">
      <c r="A112" s="59" t="s">
        <v>28</v>
      </c>
      <c r="B112" s="230">
        <v>2.989344381404015</v>
      </c>
      <c r="C112" s="230">
        <v>3.2436915880595492</v>
      </c>
      <c r="D112" s="230">
        <v>3.2956107156389032</v>
      </c>
      <c r="E112" s="230">
        <v>2.0108994199356549</v>
      </c>
      <c r="F112" s="230">
        <v>3.2872109982823812</v>
      </c>
      <c r="G112" s="230">
        <v>5.960596365904844</v>
      </c>
      <c r="H112" s="230">
        <v>5.974814774570155</v>
      </c>
      <c r="I112" s="230">
        <v>5.7951707447603358</v>
      </c>
      <c r="J112" s="230">
        <v>5.9360035739357766</v>
      </c>
      <c r="K112" s="230">
        <v>3.5644620829385918</v>
      </c>
      <c r="L112" s="230">
        <v>3.0086552667622808</v>
      </c>
      <c r="M112" s="230">
        <v>3.213978651306876</v>
      </c>
      <c r="N112" s="230">
        <v>2.5727669972937179</v>
      </c>
      <c r="O112" s="230">
        <v>1.2632133938718111</v>
      </c>
      <c r="P112" s="230">
        <v>1.5974801553812861</v>
      </c>
      <c r="Q112" s="230">
        <v>1.929643730508656</v>
      </c>
      <c r="R112" s="230">
        <v>1.5870249362784501</v>
      </c>
      <c r="S112" s="230">
        <v>1.9894505709658581</v>
      </c>
      <c r="T112" s="230">
        <v>2.310563097358608</v>
      </c>
      <c r="U112" s="230">
        <v>1.7771408196624661</v>
      </c>
      <c r="V112" s="230">
        <v>1.664294316513514</v>
      </c>
      <c r="W112" s="230">
        <v>1.2711240546251239</v>
      </c>
      <c r="X112" s="230">
        <v>1.084563278797775</v>
      </c>
      <c r="Y112" s="230">
        <v>1.411589272480628</v>
      </c>
      <c r="DA112" s="71" t="s">
        <v>1677</v>
      </c>
    </row>
    <row r="113" spans="1:105" ht="12" customHeight="1" x14ac:dyDescent="0.25">
      <c r="A113" s="59" t="s">
        <v>31</v>
      </c>
      <c r="B113" s="295">
        <v>0.50786549952383409</v>
      </c>
      <c r="C113" s="295">
        <v>9.7531612549674129E-2</v>
      </c>
      <c r="D113" s="295">
        <v>0.47409955125378911</v>
      </c>
      <c r="E113" s="295">
        <v>0.47661244492679061</v>
      </c>
      <c r="F113" s="295">
        <v>0.37956887486477309</v>
      </c>
      <c r="G113" s="295">
        <v>0.46336684115824722</v>
      </c>
      <c r="H113" s="295">
        <v>0.43904081018663821</v>
      </c>
      <c r="I113" s="295">
        <v>0.39141727751759781</v>
      </c>
      <c r="J113" s="295">
        <v>0.33635302327292321</v>
      </c>
      <c r="K113" s="295">
        <v>0.45921013371050018</v>
      </c>
      <c r="L113" s="295">
        <v>0.58789397143398558</v>
      </c>
      <c r="M113" s="295">
        <v>0.51989440465187253</v>
      </c>
      <c r="N113" s="295">
        <v>0.39883618475988541</v>
      </c>
      <c r="O113" s="295">
        <v>0.5265863661594854</v>
      </c>
      <c r="P113" s="295">
        <v>0.37208893389965569</v>
      </c>
      <c r="Q113" s="295">
        <v>0.43958739692181631</v>
      </c>
      <c r="R113" s="295">
        <v>0.35002683893843528</v>
      </c>
      <c r="S113" s="295">
        <v>0.32349557076481328</v>
      </c>
      <c r="T113" s="295">
        <v>0.45027502590531349</v>
      </c>
      <c r="U113" s="295">
        <v>0.43848287157735272</v>
      </c>
      <c r="V113" s="295">
        <v>0.50310264413037875</v>
      </c>
      <c r="W113" s="295">
        <v>0.37431040293544171</v>
      </c>
      <c r="X113" s="295">
        <v>0.40180356913303339</v>
      </c>
      <c r="Y113" s="295">
        <v>0.7922637623861154</v>
      </c>
      <c r="DA113" s="122" t="s">
        <v>1678</v>
      </c>
    </row>
    <row r="114" spans="1:105" ht="12" customHeight="1" x14ac:dyDescent="0.25">
      <c r="A114" s="59" t="s">
        <v>159</v>
      </c>
      <c r="B114" s="295">
        <v>0.14584335793725731</v>
      </c>
      <c r="C114" s="295">
        <v>0.25211598145838487</v>
      </c>
      <c r="D114" s="295">
        <v>0.2268049268443649</v>
      </c>
      <c r="E114" s="295">
        <v>0.1639928197250092</v>
      </c>
      <c r="F114" s="295">
        <v>0.2052430559119055</v>
      </c>
      <c r="G114" s="295">
        <v>0.28616044477554231</v>
      </c>
      <c r="H114" s="295">
        <v>0.27124800960480422</v>
      </c>
      <c r="I114" s="295">
        <v>0.16528508414671919</v>
      </c>
      <c r="J114" s="295">
        <v>0.28441019693013242</v>
      </c>
      <c r="K114" s="295">
        <v>0.31115273732184678</v>
      </c>
      <c r="L114" s="295">
        <v>0.24888348637801019</v>
      </c>
      <c r="M114" s="295">
        <v>0.70422107149694013</v>
      </c>
      <c r="N114" s="295">
        <v>0.42380701411052529</v>
      </c>
      <c r="O114" s="295">
        <v>0.67056855109322655</v>
      </c>
      <c r="P114" s="295">
        <v>0.37913524425721851</v>
      </c>
      <c r="Q114" s="295">
        <v>0.37331189685440641</v>
      </c>
      <c r="R114" s="295">
        <v>0.43270142256514232</v>
      </c>
      <c r="S114" s="295">
        <v>0.40015412329969519</v>
      </c>
      <c r="T114" s="295">
        <v>0.63517318208528961</v>
      </c>
      <c r="U114" s="295">
        <v>0.61894287641730372</v>
      </c>
      <c r="V114" s="295">
        <v>0.59233047921115567</v>
      </c>
      <c r="W114" s="295">
        <v>0.52897789169812814</v>
      </c>
      <c r="X114" s="295">
        <v>0.47368860426328829</v>
      </c>
      <c r="Y114" s="295">
        <v>0.9363099421204506</v>
      </c>
      <c r="DA114" s="122" t="s">
        <v>1679</v>
      </c>
    </row>
    <row r="115" spans="1:105" ht="12" customHeight="1" x14ac:dyDescent="0.25">
      <c r="A115" s="59" t="s">
        <v>32</v>
      </c>
      <c r="B115" s="295">
        <v>3.650651178294396</v>
      </c>
      <c r="C115" s="295">
        <v>2.3753999106742292</v>
      </c>
      <c r="D115" s="295">
        <v>2.0848550646923338</v>
      </c>
      <c r="E115" s="295">
        <v>3.7726235253160731</v>
      </c>
      <c r="F115" s="295">
        <v>3.1617680061081068</v>
      </c>
      <c r="G115" s="295">
        <v>0.35492396441881779</v>
      </c>
      <c r="H115" s="295">
        <v>4.8040350319999203E-2</v>
      </c>
      <c r="I115" s="295">
        <v>4.9722926769028543E-2</v>
      </c>
      <c r="J115" s="295">
        <v>0.25635653622351973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6.5101607381951782E-2</v>
      </c>
      <c r="W115" s="295">
        <v>0</v>
      </c>
      <c r="X115" s="295">
        <v>0</v>
      </c>
      <c r="Y115" s="295">
        <v>0</v>
      </c>
      <c r="DA115" s="122" t="s">
        <v>1680</v>
      </c>
    </row>
    <row r="116" spans="1:105" ht="12" customHeight="1" x14ac:dyDescent="0.25">
      <c r="A116" s="59" t="s">
        <v>35</v>
      </c>
      <c r="B116" s="295">
        <v>16.75987042737006</v>
      </c>
      <c r="C116" s="295">
        <v>16.62684778217697</v>
      </c>
      <c r="D116" s="295">
        <v>17.324201432655009</v>
      </c>
      <c r="E116" s="295">
        <v>14.20923056604394</v>
      </c>
      <c r="F116" s="295">
        <v>11.86002457310197</v>
      </c>
      <c r="G116" s="295">
        <v>15.70698912565908</v>
      </c>
      <c r="H116" s="295">
        <v>14.026558723473521</v>
      </c>
      <c r="I116" s="295">
        <v>14.556139305242381</v>
      </c>
      <c r="J116" s="295">
        <v>15.29365407142976</v>
      </c>
      <c r="K116" s="295">
        <v>13.38575491096543</v>
      </c>
      <c r="L116" s="295">
        <v>13.644610763731521</v>
      </c>
      <c r="M116" s="295">
        <v>14.56781875537539</v>
      </c>
      <c r="N116" s="295">
        <v>11.18920334469464</v>
      </c>
      <c r="O116" s="295">
        <v>13.301954850775349</v>
      </c>
      <c r="P116" s="295">
        <v>13.04515109213415</v>
      </c>
      <c r="Q116" s="295">
        <v>12.131585373613969</v>
      </c>
      <c r="R116" s="295">
        <v>13.164805205665751</v>
      </c>
      <c r="S116" s="295">
        <v>11.73043573509819</v>
      </c>
      <c r="T116" s="295">
        <v>16.94913446336745</v>
      </c>
      <c r="U116" s="295">
        <v>17.02398306459402</v>
      </c>
      <c r="V116" s="295">
        <v>14.90434730320305</v>
      </c>
      <c r="W116" s="295">
        <v>14.04328876479557</v>
      </c>
      <c r="X116" s="295">
        <v>11.339310731533461</v>
      </c>
      <c r="Y116" s="295">
        <v>13.97731513394479</v>
      </c>
      <c r="DA116" s="122" t="s">
        <v>1681</v>
      </c>
    </row>
    <row r="117" spans="1:105" ht="12" customHeight="1" x14ac:dyDescent="0.25">
      <c r="A117" s="60" t="s">
        <v>1561</v>
      </c>
      <c r="B117" s="262">
        <v>3.5613935270923398</v>
      </c>
      <c r="C117" s="262">
        <v>3.3954569593240351</v>
      </c>
      <c r="D117" s="262">
        <v>3.3913422854278079</v>
      </c>
      <c r="E117" s="262">
        <v>2.873054929948057</v>
      </c>
      <c r="F117" s="262">
        <v>2.895884317512158</v>
      </c>
      <c r="G117" s="262">
        <v>3.168867107917468</v>
      </c>
      <c r="H117" s="262">
        <v>3.2112519850426922</v>
      </c>
      <c r="I117" s="262">
        <v>3.1501619099730118</v>
      </c>
      <c r="J117" s="262">
        <v>4.0090426472771474</v>
      </c>
      <c r="K117" s="262">
        <v>3.9129462984893308</v>
      </c>
      <c r="L117" s="262">
        <v>3.8647165892461981</v>
      </c>
      <c r="M117" s="262">
        <v>4.0957486188042731</v>
      </c>
      <c r="N117" s="262">
        <v>5.4208141925878763</v>
      </c>
      <c r="O117" s="262">
        <v>4.5233681206464622</v>
      </c>
      <c r="P117" s="262">
        <v>4.6292657674484321</v>
      </c>
      <c r="Q117" s="262">
        <v>4.801550547141666</v>
      </c>
      <c r="R117" s="262">
        <v>4.8631151448183969</v>
      </c>
      <c r="S117" s="262">
        <v>4.5787562408864142</v>
      </c>
      <c r="T117" s="262">
        <v>5.2000811797512254</v>
      </c>
      <c r="U117" s="262">
        <v>5.3108060321538826</v>
      </c>
      <c r="V117" s="262">
        <v>5.2845737227033904</v>
      </c>
      <c r="W117" s="262">
        <v>5.0021913599594647</v>
      </c>
      <c r="X117" s="262">
        <v>4.2394240952712847</v>
      </c>
      <c r="Y117" s="262">
        <v>5.4202854409111207</v>
      </c>
      <c r="DA117" s="72" t="s">
        <v>1682</v>
      </c>
    </row>
    <row r="118" spans="1:105" ht="12" customHeight="1" x14ac:dyDescent="0.25">
      <c r="A118" s="57" t="s">
        <v>1563</v>
      </c>
      <c r="B118" s="261">
        <v>2.8548628874916582</v>
      </c>
      <c r="C118" s="261">
        <v>2.7218458127438838</v>
      </c>
      <c r="D118" s="261">
        <v>2.7185474325701948</v>
      </c>
      <c r="E118" s="261">
        <v>2.3030810357905689</v>
      </c>
      <c r="F118" s="261">
        <v>2.3213813923237958</v>
      </c>
      <c r="G118" s="261">
        <v>2.5402082170831219</v>
      </c>
      <c r="H118" s="261">
        <v>2.5741845276972679</v>
      </c>
      <c r="I118" s="261">
        <v>2.525213868660634</v>
      </c>
      <c r="J118" s="261">
        <v>3.2137046863863992</v>
      </c>
      <c r="K118" s="261">
        <v>3.1366725084788452</v>
      </c>
      <c r="L118" s="261">
        <v>3.0980108986496289</v>
      </c>
      <c r="M118" s="261">
        <v>3.2832094064780302</v>
      </c>
      <c r="N118" s="261">
        <v>4.3454005126589133</v>
      </c>
      <c r="O118" s="261">
        <v>3.6259951830259092</v>
      </c>
      <c r="P118" s="261">
        <v>3.7108842185755622</v>
      </c>
      <c r="Q118" s="261">
        <v>3.8489901088357299</v>
      </c>
      <c r="R118" s="261">
        <v>3.8983411518343831</v>
      </c>
      <c r="S118" s="261">
        <v>3.6703950752810228</v>
      </c>
      <c r="T118" s="261">
        <v>4.1684578407531596</v>
      </c>
      <c r="U118" s="261">
        <v>4.2572164318615728</v>
      </c>
      <c r="V118" s="261">
        <v>4.236188245525601</v>
      </c>
      <c r="W118" s="261">
        <v>4.0098265920472187</v>
      </c>
      <c r="X118" s="261">
        <v>3.3983816789292671</v>
      </c>
      <c r="Y118" s="261">
        <v>4.3449766579157663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2.9418380283723331</v>
      </c>
      <c r="C119" s="261">
        <f t="shared" si="5"/>
        <v>2.7757819003342759</v>
      </c>
      <c r="D119" s="261">
        <f t="shared" si="5"/>
        <v>2.8443884615439146</v>
      </c>
      <c r="E119" s="261">
        <f t="shared" si="5"/>
        <v>2.4788598626667735</v>
      </c>
      <c r="F119" s="261">
        <f t="shared" si="5"/>
        <v>2.3349545040835014</v>
      </c>
      <c r="G119" s="261">
        <f t="shared" si="5"/>
        <v>2.7353101292180311</v>
      </c>
      <c r="H119" s="261">
        <f t="shared" si="5"/>
        <v>2.5727605377082501</v>
      </c>
      <c r="I119" s="261">
        <f t="shared" si="5"/>
        <v>2.5747809394491661</v>
      </c>
      <c r="J119" s="261">
        <f t="shared" si="5"/>
        <v>2.8844306454440267</v>
      </c>
      <c r="K119" s="261">
        <f t="shared" si="5"/>
        <v>2.4838483490355259</v>
      </c>
      <c r="L119" s="261">
        <f t="shared" si="5"/>
        <v>2.452191694738592</v>
      </c>
      <c r="M119" s="261">
        <f t="shared" si="5"/>
        <v>2.639206315400997</v>
      </c>
      <c r="N119" s="261">
        <f t="shared" si="5"/>
        <v>2.5845621853668392</v>
      </c>
      <c r="O119" s="261">
        <f t="shared" si="5"/>
        <v>2.4654236153389801</v>
      </c>
      <c r="P119" s="261">
        <f t="shared" si="5"/>
        <v>2.4597567410127992</v>
      </c>
      <c r="Q119" s="261">
        <f t="shared" si="5"/>
        <v>2.4573902121183671</v>
      </c>
      <c r="R119" s="261">
        <f t="shared" si="5"/>
        <v>2.5292698063751451</v>
      </c>
      <c r="S119" s="261">
        <f t="shared" si="5"/>
        <v>2.3656761048179522</v>
      </c>
      <c r="T119" s="261">
        <f t="shared" si="5"/>
        <v>3.0254713763429208</v>
      </c>
      <c r="U119" s="261">
        <f t="shared" si="5"/>
        <v>3.0108368390660658</v>
      </c>
      <c r="V119" s="261">
        <f t="shared" si="5"/>
        <v>2.821379507235279</v>
      </c>
      <c r="W119" s="261">
        <f t="shared" si="5"/>
        <v>2.622133887749833</v>
      </c>
      <c r="X119" s="261">
        <f t="shared" si="5"/>
        <v>2.184016222682251</v>
      </c>
      <c r="Y119" s="261">
        <f t="shared" si="5"/>
        <v>2.8021279741969991</v>
      </c>
      <c r="DA119" s="70"/>
    </row>
    <row r="120" spans="1:105" ht="12" customHeight="1" x14ac:dyDescent="0.25">
      <c r="A120" s="60" t="s">
        <v>1566</v>
      </c>
      <c r="B120" s="262">
        <v>2.0673659153122141</v>
      </c>
      <c r="C120" s="262">
        <v>1.9420542037354189</v>
      </c>
      <c r="D120" s="262">
        <v>2.011671090692329</v>
      </c>
      <c r="E120" s="262">
        <v>1.773403867305122</v>
      </c>
      <c r="F120" s="262">
        <v>1.62389293252501</v>
      </c>
      <c r="G120" s="262">
        <v>1.957219784866302</v>
      </c>
      <c r="H120" s="262">
        <v>1.7842629208157219</v>
      </c>
      <c r="I120" s="262">
        <v>1.8012835090361139</v>
      </c>
      <c r="J120" s="262">
        <v>1.900041818867243</v>
      </c>
      <c r="K120" s="262">
        <v>1.5230552235635431</v>
      </c>
      <c r="L120" s="262">
        <v>1.503240994270552</v>
      </c>
      <c r="M120" s="262">
        <v>1.6335275208497499</v>
      </c>
      <c r="N120" s="262">
        <v>1.2535239820799331</v>
      </c>
      <c r="O120" s="262">
        <v>1.354746222200693</v>
      </c>
      <c r="P120" s="262">
        <v>1.3230770152868461</v>
      </c>
      <c r="Q120" s="262">
        <v>1.2784073165235561</v>
      </c>
      <c r="R120" s="262">
        <v>1.3351702090144331</v>
      </c>
      <c r="S120" s="262">
        <v>1.2413985952712421</v>
      </c>
      <c r="T120" s="262">
        <v>1.7486324247503331</v>
      </c>
      <c r="U120" s="262">
        <v>1.7068102725940091</v>
      </c>
      <c r="V120" s="262">
        <v>1.5237940776106711</v>
      </c>
      <c r="W120" s="262">
        <v>1.393885221827718</v>
      </c>
      <c r="X120" s="262">
        <v>1.14305904719802</v>
      </c>
      <c r="Y120" s="262">
        <v>1.4712196017172019</v>
      </c>
      <c r="DA120" s="72" t="s">
        <v>1684</v>
      </c>
    </row>
    <row r="121" spans="1:105" ht="12" customHeight="1" x14ac:dyDescent="0.25">
      <c r="A121" s="59" t="s">
        <v>28</v>
      </c>
      <c r="B121" s="230">
        <v>0.25692932228118492</v>
      </c>
      <c r="C121" s="230">
        <v>0.278790053964239</v>
      </c>
      <c r="D121" s="230">
        <v>0.28325241913881571</v>
      </c>
      <c r="E121" s="230">
        <v>0.17283355787098531</v>
      </c>
      <c r="F121" s="230">
        <v>0.28253047699618739</v>
      </c>
      <c r="G121" s="230">
        <v>0.51230363226479203</v>
      </c>
      <c r="H121" s="230">
        <v>0.51352568152917932</v>
      </c>
      <c r="I121" s="230">
        <v>0.49808556726264608</v>
      </c>
      <c r="J121" s="230">
        <v>0.51018992150837317</v>
      </c>
      <c r="K121" s="230">
        <v>0.30635976000739662</v>
      </c>
      <c r="L121" s="230">
        <v>0.25858906169381768</v>
      </c>
      <c r="M121" s="230">
        <v>0.27623627503186249</v>
      </c>
      <c r="N121" s="230">
        <v>0.221125168821001</v>
      </c>
      <c r="O121" s="230">
        <v>0.10857115132100111</v>
      </c>
      <c r="P121" s="230">
        <v>0.13730083968678891</v>
      </c>
      <c r="Q121" s="230">
        <v>0.16584976257933551</v>
      </c>
      <c r="R121" s="230">
        <v>0.13640223048836281</v>
      </c>
      <c r="S121" s="230">
        <v>0.1709900639384016</v>
      </c>
      <c r="T121" s="230">
        <v>0.19858916703783719</v>
      </c>
      <c r="U121" s="230">
        <v>0.15274238365927381</v>
      </c>
      <c r="V121" s="230">
        <v>0.1430434089422008</v>
      </c>
      <c r="W121" s="230">
        <v>0.10925105983832969</v>
      </c>
      <c r="X121" s="230">
        <v>9.3216462420999055E-2</v>
      </c>
      <c r="Y121" s="230">
        <v>0.1213238184847401</v>
      </c>
      <c r="DA121" s="71" t="s">
        <v>1685</v>
      </c>
    </row>
    <row r="122" spans="1:105" ht="12" customHeight="1" x14ac:dyDescent="0.25">
      <c r="A122" s="59" t="s">
        <v>31</v>
      </c>
      <c r="B122" s="295">
        <v>4.3650219564655347E-2</v>
      </c>
      <c r="C122" s="295">
        <v>8.3826846010995413E-3</v>
      </c>
      <c r="D122" s="295">
        <v>4.0748090837308917E-2</v>
      </c>
      <c r="E122" s="295">
        <v>4.0964069990592607E-2</v>
      </c>
      <c r="F122" s="295">
        <v>3.2623331853198649E-2</v>
      </c>
      <c r="G122" s="295">
        <v>3.9825631736162187E-2</v>
      </c>
      <c r="H122" s="295">
        <v>3.7734848656699418E-2</v>
      </c>
      <c r="I122" s="295">
        <v>3.3641682927983509E-2</v>
      </c>
      <c r="J122" s="295">
        <v>2.8908999195385809E-2</v>
      </c>
      <c r="K122" s="295">
        <v>3.9468369443428568E-2</v>
      </c>
      <c r="L122" s="295">
        <v>5.0528537492487001E-2</v>
      </c>
      <c r="M122" s="295">
        <v>4.4684084535702967E-2</v>
      </c>
      <c r="N122" s="295">
        <v>3.4279326025140701E-2</v>
      </c>
      <c r="O122" s="295">
        <v>4.5259247820862873E-2</v>
      </c>
      <c r="P122" s="295">
        <v>3.1980443006123682E-2</v>
      </c>
      <c r="Q122" s="295">
        <v>3.7781826903940108E-2</v>
      </c>
      <c r="R122" s="295">
        <v>3.0084241570868739E-2</v>
      </c>
      <c r="S122" s="295">
        <v>2.7803921914989069E-2</v>
      </c>
      <c r="T122" s="295">
        <v>3.8700411356305198E-2</v>
      </c>
      <c r="U122" s="295">
        <v>3.768689473421058E-2</v>
      </c>
      <c r="V122" s="295">
        <v>4.3240859834817527E-2</v>
      </c>
      <c r="W122" s="295">
        <v>3.2171374682441613E-2</v>
      </c>
      <c r="X122" s="295">
        <v>3.4534367920174093E-2</v>
      </c>
      <c r="Y122" s="295">
        <v>6.8093791001156437E-2</v>
      </c>
      <c r="DA122" s="122" t="s">
        <v>1686</v>
      </c>
    </row>
    <row r="123" spans="1:105" ht="12" customHeight="1" x14ac:dyDescent="0.25">
      <c r="A123" s="59" t="s">
        <v>159</v>
      </c>
      <c r="B123" s="295">
        <v>1.2535001101623641E-2</v>
      </c>
      <c r="C123" s="295">
        <v>2.1668961480421672E-2</v>
      </c>
      <c r="D123" s="295">
        <v>1.9493517209545189E-2</v>
      </c>
      <c r="E123" s="295">
        <v>1.4094918033879271E-2</v>
      </c>
      <c r="F123" s="295">
        <v>1.7640309221782582E-2</v>
      </c>
      <c r="G123" s="295">
        <v>2.4595028126311341E-2</v>
      </c>
      <c r="H123" s="295">
        <v>2.331332840452139E-2</v>
      </c>
      <c r="I123" s="295">
        <v>1.4205986074130331E-2</v>
      </c>
      <c r="J123" s="295">
        <v>2.4444597150361329E-2</v>
      </c>
      <c r="K123" s="295">
        <v>2.6743075312216098E-2</v>
      </c>
      <c r="L123" s="295">
        <v>2.1391133748212429E-2</v>
      </c>
      <c r="M123" s="295">
        <v>6.0526663893725872E-2</v>
      </c>
      <c r="N123" s="295">
        <v>3.6425528484037621E-2</v>
      </c>
      <c r="O123" s="295">
        <v>5.7634284108323199E-2</v>
      </c>
      <c r="P123" s="295">
        <v>3.2586062002721593E-2</v>
      </c>
      <c r="Q123" s="295">
        <v>3.2085554697200057E-2</v>
      </c>
      <c r="R123" s="295">
        <v>3.7189988527702271E-2</v>
      </c>
      <c r="S123" s="295">
        <v>3.4392600714382937E-2</v>
      </c>
      <c r="T123" s="295">
        <v>5.459210929980203E-2</v>
      </c>
      <c r="U123" s="295">
        <v>5.3197140736918162E-2</v>
      </c>
      <c r="V123" s="295">
        <v>5.090984817170293E-2</v>
      </c>
      <c r="W123" s="295">
        <v>4.546479557898804E-2</v>
      </c>
      <c r="X123" s="295">
        <v>4.0712770607087313E-2</v>
      </c>
      <c r="Y123" s="295">
        <v>8.0474327538386736E-2</v>
      </c>
      <c r="DA123" s="122" t="s">
        <v>1687</v>
      </c>
    </row>
    <row r="124" spans="1:105" ht="12" customHeight="1" x14ac:dyDescent="0.25">
      <c r="A124" s="59" t="s">
        <v>32</v>
      </c>
      <c r="B124" s="295">
        <v>0.3137675735719862</v>
      </c>
      <c r="C124" s="295">
        <v>0.2041617864415041</v>
      </c>
      <c r="D124" s="295">
        <v>0.1791899261115949</v>
      </c>
      <c r="E124" s="295">
        <v>0.32425089983318012</v>
      </c>
      <c r="F124" s="295">
        <v>0.27174885438865021</v>
      </c>
      <c r="G124" s="295">
        <v>3.0505141597853822E-2</v>
      </c>
      <c r="H124" s="295">
        <v>4.1289905327237444E-3</v>
      </c>
      <c r="I124" s="295">
        <v>4.2736052614330382E-3</v>
      </c>
      <c r="J124" s="295">
        <v>2.2033430314685139E-2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5.5953780260689324E-3</v>
      </c>
      <c r="W124" s="295">
        <v>0</v>
      </c>
      <c r="X124" s="295">
        <v>0</v>
      </c>
      <c r="Y124" s="295">
        <v>0</v>
      </c>
      <c r="DA124" s="122" t="s">
        <v>1688</v>
      </c>
    </row>
    <row r="125" spans="1:105" ht="12" customHeight="1" x14ac:dyDescent="0.25">
      <c r="A125" s="59" t="s">
        <v>35</v>
      </c>
      <c r="B125" s="295">
        <v>1.4404837987927639</v>
      </c>
      <c r="C125" s="295">
        <v>1.429050717248155</v>
      </c>
      <c r="D125" s="295">
        <v>1.4889871373950641</v>
      </c>
      <c r="E125" s="295">
        <v>1.2212604215764851</v>
      </c>
      <c r="F125" s="295">
        <v>1.019349960065191</v>
      </c>
      <c r="G125" s="295">
        <v>1.349990351141183</v>
      </c>
      <c r="H125" s="295">
        <v>1.205560071692598</v>
      </c>
      <c r="I125" s="295">
        <v>1.251076667509921</v>
      </c>
      <c r="J125" s="295">
        <v>1.3144648706984381</v>
      </c>
      <c r="K125" s="295">
        <v>1.1504840188005021</v>
      </c>
      <c r="L125" s="295">
        <v>1.1727322613360349</v>
      </c>
      <c r="M125" s="295">
        <v>1.2520804973884581</v>
      </c>
      <c r="N125" s="295">
        <v>0.96169395874975339</v>
      </c>
      <c r="O125" s="295">
        <v>1.143281538950506</v>
      </c>
      <c r="P125" s="295">
        <v>1.121209670591212</v>
      </c>
      <c r="Q125" s="295">
        <v>1.042690172343081</v>
      </c>
      <c r="R125" s="295">
        <v>1.1314937484274989</v>
      </c>
      <c r="S125" s="295">
        <v>1.0082120087034681</v>
      </c>
      <c r="T125" s="295">
        <v>1.4567507370563879</v>
      </c>
      <c r="U125" s="295">
        <v>1.463183853463607</v>
      </c>
      <c r="V125" s="295">
        <v>1.28100458263588</v>
      </c>
      <c r="W125" s="295">
        <v>1.2069979917279581</v>
      </c>
      <c r="X125" s="295">
        <v>0.97459544624975925</v>
      </c>
      <c r="Y125" s="295">
        <v>1.201327664692919</v>
      </c>
      <c r="DA125" s="122" t="s">
        <v>1689</v>
      </c>
    </row>
    <row r="126" spans="1:105" ht="12" customHeight="1" x14ac:dyDescent="0.25">
      <c r="A126" s="60" t="s">
        <v>1573</v>
      </c>
      <c r="B126" s="262">
        <v>0.87447211306011907</v>
      </c>
      <c r="C126" s="262">
        <v>0.83372769659885704</v>
      </c>
      <c r="D126" s="262">
        <v>0.83271737085158559</v>
      </c>
      <c r="E126" s="262">
        <v>0.7054559953616516</v>
      </c>
      <c r="F126" s="262">
        <v>0.71106157155849126</v>
      </c>
      <c r="G126" s="262">
        <v>0.77809034435172886</v>
      </c>
      <c r="H126" s="262">
        <v>0.78849761689252817</v>
      </c>
      <c r="I126" s="262">
        <v>0.77349743041305197</v>
      </c>
      <c r="J126" s="262">
        <v>0.98438882657678362</v>
      </c>
      <c r="K126" s="262">
        <v>0.96079312547198292</v>
      </c>
      <c r="L126" s="262">
        <v>0.94895070046803998</v>
      </c>
      <c r="M126" s="262">
        <v>1.0056787945512471</v>
      </c>
      <c r="N126" s="262">
        <v>1.3310382032869059</v>
      </c>
      <c r="O126" s="262">
        <v>1.110677393138287</v>
      </c>
      <c r="P126" s="262">
        <v>1.1366797257259531</v>
      </c>
      <c r="Q126" s="262">
        <v>1.178982895594811</v>
      </c>
      <c r="R126" s="262">
        <v>1.194099597360712</v>
      </c>
      <c r="S126" s="262">
        <v>1.1242775095467099</v>
      </c>
      <c r="T126" s="262">
        <v>1.276838951592588</v>
      </c>
      <c r="U126" s="262">
        <v>1.3040265664720569</v>
      </c>
      <c r="V126" s="262">
        <v>1.2975854296246081</v>
      </c>
      <c r="W126" s="262">
        <v>1.228248665922115</v>
      </c>
      <c r="X126" s="262">
        <v>1.0409571754842311</v>
      </c>
      <c r="Y126" s="262">
        <v>1.330908372479797</v>
      </c>
      <c r="DA126" s="72" t="s">
        <v>1690</v>
      </c>
    </row>
    <row r="127" spans="1:105" ht="12" customHeight="1" x14ac:dyDescent="0.25">
      <c r="A127" s="132" t="s">
        <v>1575</v>
      </c>
      <c r="B127" s="316">
        <v>2.618177673742355</v>
      </c>
      <c r="C127" s="316">
        <v>2.4961885103198229</v>
      </c>
      <c r="D127" s="316">
        <v>2.4931635855964309</v>
      </c>
      <c r="E127" s="316">
        <v>2.1121418388062261</v>
      </c>
      <c r="F127" s="316">
        <v>2.1289249862935362</v>
      </c>
      <c r="G127" s="316">
        <v>2.3296097580599961</v>
      </c>
      <c r="H127" s="316">
        <v>2.3607692292471558</v>
      </c>
      <c r="I127" s="316">
        <v>2.3158585308315089</v>
      </c>
      <c r="J127" s="316">
        <v>2.9472693405919772</v>
      </c>
      <c r="K127" s="316">
        <v>2.8766235911092362</v>
      </c>
      <c r="L127" s="316">
        <v>2.84116726004364</v>
      </c>
      <c r="M127" s="316">
        <v>3.0110117035478061</v>
      </c>
      <c r="N127" s="316">
        <v>3.9851408120367728</v>
      </c>
      <c r="O127" s="316">
        <v>3.3253784883647919</v>
      </c>
      <c r="P127" s="316">
        <v>3.4032297149842599</v>
      </c>
      <c r="Q127" s="316">
        <v>3.5298858006673042</v>
      </c>
      <c r="R127" s="316">
        <v>3.575145346938716</v>
      </c>
      <c r="S127" s="316">
        <v>3.3660973639115772</v>
      </c>
      <c r="T127" s="316">
        <v>3.822867746263376</v>
      </c>
      <c r="U127" s="316">
        <v>3.904267719134594</v>
      </c>
      <c r="V127" s="316">
        <v>3.884982895255539</v>
      </c>
      <c r="W127" s="316">
        <v>3.6773879771510032</v>
      </c>
      <c r="X127" s="316">
        <v>3.1166355055479582</v>
      </c>
      <c r="Y127" s="316">
        <v>3.9847520973877142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0.99999999999999967</v>
      </c>
      <c r="D132" s="232">
        <f t="shared" si="6"/>
        <v>1.0000000000000002</v>
      </c>
      <c r="E132" s="232">
        <f t="shared" si="6"/>
        <v>1</v>
      </c>
      <c r="F132" s="232">
        <f t="shared" si="6"/>
        <v>0.99999999999999967</v>
      </c>
      <c r="G132" s="232">
        <f t="shared" si="6"/>
        <v>1.0000000000000004</v>
      </c>
      <c r="H132" s="232">
        <f t="shared" si="6"/>
        <v>1.0000000000000002</v>
      </c>
      <c r="I132" s="232">
        <f t="shared" si="6"/>
        <v>1.0000000000000002</v>
      </c>
      <c r="J132" s="232">
        <f t="shared" si="6"/>
        <v>1.0000000000000002</v>
      </c>
      <c r="K132" s="232">
        <f t="shared" si="6"/>
        <v>1</v>
      </c>
      <c r="L132" s="232">
        <f t="shared" si="6"/>
        <v>1</v>
      </c>
      <c r="M132" s="232">
        <f t="shared" si="6"/>
        <v>1</v>
      </c>
      <c r="N132" s="232">
        <f t="shared" si="6"/>
        <v>1</v>
      </c>
      <c r="O132" s="232">
        <f t="shared" si="6"/>
        <v>1</v>
      </c>
      <c r="P132" s="232">
        <f t="shared" si="6"/>
        <v>1</v>
      </c>
      <c r="Q132" s="232">
        <f t="shared" si="6"/>
        <v>1.0000000000000002</v>
      </c>
      <c r="R132" s="232">
        <f t="shared" si="6"/>
        <v>1.0000000000000002</v>
      </c>
      <c r="S132" s="232">
        <f t="shared" si="6"/>
        <v>1.0000000000000004</v>
      </c>
      <c r="T132" s="232">
        <f t="shared" si="6"/>
        <v>1.0000000000000002</v>
      </c>
      <c r="U132" s="232">
        <f t="shared" si="6"/>
        <v>0.99999999999999989</v>
      </c>
      <c r="V132" s="232">
        <f t="shared" si="6"/>
        <v>0.99999999999999989</v>
      </c>
      <c r="W132" s="232">
        <f t="shared" si="6"/>
        <v>1.0000000000000004</v>
      </c>
      <c r="X132" s="232">
        <f t="shared" si="6"/>
        <v>0.99999999999999978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4.0526670097801813E-3</v>
      </c>
      <c r="C133" s="266">
        <f t="shared" si="7"/>
        <v>4.0320129208798513E-3</v>
      </c>
      <c r="D133" s="266">
        <f t="shared" si="7"/>
        <v>4.071936200202666E-3</v>
      </c>
      <c r="E133" s="266">
        <f t="shared" si="7"/>
        <v>4.0843647954963702E-3</v>
      </c>
      <c r="F133" s="266">
        <f t="shared" si="7"/>
        <v>4.1146479406635088E-3</v>
      </c>
      <c r="G133" s="266">
        <f t="shared" si="7"/>
        <v>4.1319311048402104E-3</v>
      </c>
      <c r="H133" s="266">
        <f t="shared" si="7"/>
        <v>4.1192991530156807E-3</v>
      </c>
      <c r="I133" s="266">
        <f t="shared" si="7"/>
        <v>4.1254064740203038E-3</v>
      </c>
      <c r="J133" s="266">
        <f t="shared" si="7"/>
        <v>4.1121097559933643E-3</v>
      </c>
      <c r="K133" s="266">
        <f t="shared" si="7"/>
        <v>4.1177841036075342E-3</v>
      </c>
      <c r="L133" s="266">
        <f t="shared" si="7"/>
        <v>4.1329112287121772E-3</v>
      </c>
      <c r="M133" s="266">
        <f t="shared" si="7"/>
        <v>4.1365246604751589E-3</v>
      </c>
      <c r="N133" s="266">
        <f t="shared" si="7"/>
        <v>4.0556351843730925E-3</v>
      </c>
      <c r="O133" s="266">
        <f t="shared" si="7"/>
        <v>4.0576294381968279E-3</v>
      </c>
      <c r="P133" s="266">
        <f t="shared" si="7"/>
        <v>4.0472246985314743E-3</v>
      </c>
      <c r="Q133" s="266">
        <f t="shared" si="7"/>
        <v>4.0593649880787813E-3</v>
      </c>
      <c r="R133" s="266">
        <f t="shared" si="7"/>
        <v>4.0695743317919284E-3</v>
      </c>
      <c r="S133" s="266">
        <f t="shared" si="7"/>
        <v>4.0596824941800452E-3</v>
      </c>
      <c r="T133" s="266">
        <f t="shared" si="7"/>
        <v>4.1069694980314453E-3</v>
      </c>
      <c r="U133" s="266">
        <f t="shared" si="7"/>
        <v>4.1306081536291233E-3</v>
      </c>
      <c r="V133" s="266">
        <f t="shared" si="7"/>
        <v>4.1065513423609598E-3</v>
      </c>
      <c r="W133" s="266">
        <f t="shared" si="7"/>
        <v>4.1085020981150647E-3</v>
      </c>
      <c r="X133" s="266">
        <f t="shared" si="7"/>
        <v>4.0866775409374115E-3</v>
      </c>
      <c r="Y133" s="266">
        <f t="shared" si="7"/>
        <v>4.0525873954370155E-3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4.1975799388861912E-4</v>
      </c>
      <c r="C134" s="267">
        <f t="shared" si="8"/>
        <v>4.176187312989523E-4</v>
      </c>
      <c r="D134" s="267">
        <f t="shared" si="8"/>
        <v>4.2175381459041381E-4</v>
      </c>
      <c r="E134" s="267">
        <f t="shared" si="8"/>
        <v>4.2304111557387705E-4</v>
      </c>
      <c r="F134" s="267">
        <f t="shared" si="8"/>
        <v>4.2617771481415998E-4</v>
      </c>
      <c r="G134" s="267">
        <f t="shared" si="8"/>
        <v>4.2796783137329276E-4</v>
      </c>
      <c r="H134" s="267">
        <f t="shared" si="8"/>
        <v>4.2665946758619515E-4</v>
      </c>
      <c r="I134" s="267">
        <f t="shared" si="8"/>
        <v>4.2729203789279775E-4</v>
      </c>
      <c r="J134" s="267">
        <f t="shared" si="8"/>
        <v>4.2591482045282016E-4</v>
      </c>
      <c r="K134" s="267">
        <f t="shared" si="8"/>
        <v>4.2650254521910428E-4</v>
      </c>
      <c r="L134" s="267">
        <f t="shared" si="8"/>
        <v>4.280693484308914E-4</v>
      </c>
      <c r="M134" s="267">
        <f t="shared" si="8"/>
        <v>4.2844361230804252E-4</v>
      </c>
      <c r="N134" s="267">
        <f t="shared" si="8"/>
        <v>4.2006542477539673E-4</v>
      </c>
      <c r="O134" s="267">
        <f t="shared" si="8"/>
        <v>4.2027198109555246E-4</v>
      </c>
      <c r="P134" s="267">
        <f t="shared" si="8"/>
        <v>4.1919430246113146E-4</v>
      </c>
      <c r="Q134" s="267">
        <f t="shared" si="8"/>
        <v>4.2045174196289831E-4</v>
      </c>
      <c r="R134" s="267">
        <f t="shared" si="8"/>
        <v>4.21509182316524E-4</v>
      </c>
      <c r="S134" s="267">
        <f t="shared" si="8"/>
        <v>4.2166832765465562E-4</v>
      </c>
      <c r="T134" s="267">
        <f t="shared" si="8"/>
        <v>4.2838965633411796E-4</v>
      </c>
      <c r="U134" s="267">
        <f t="shared" si="8"/>
        <v>4.2783080571955978E-4</v>
      </c>
      <c r="V134" s="267">
        <f t="shared" si="8"/>
        <v>4.2533910363475676E-4</v>
      </c>
      <c r="W134" s="267">
        <f t="shared" si="8"/>
        <v>4.2554115461006101E-4</v>
      </c>
      <c r="X134" s="267">
        <f t="shared" si="8"/>
        <v>4.2328065989971587E-4</v>
      </c>
      <c r="Y134" s="267">
        <f t="shared" si="8"/>
        <v>4.2564655014470026E-4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8.6676392261077484E-3</v>
      </c>
      <c r="C135" s="267">
        <f t="shared" si="9"/>
        <v>8.7449342283073463E-3</v>
      </c>
      <c r="D135" s="267">
        <f t="shared" si="9"/>
        <v>8.5231134748584587E-3</v>
      </c>
      <c r="E135" s="267">
        <f t="shared" si="9"/>
        <v>8.0468766848774236E-3</v>
      </c>
      <c r="F135" s="267">
        <f t="shared" si="9"/>
        <v>8.8080326427995709E-3</v>
      </c>
      <c r="G135" s="267">
        <f t="shared" si="9"/>
        <v>7.8980749520699521E-3</v>
      </c>
      <c r="H135" s="267">
        <f t="shared" si="9"/>
        <v>8.7012126583703355E-3</v>
      </c>
      <c r="I135" s="267">
        <f t="shared" si="9"/>
        <v>8.4031704976044157E-3</v>
      </c>
      <c r="J135" s="267">
        <f t="shared" si="9"/>
        <v>1.0001514421341211E-2</v>
      </c>
      <c r="K135" s="267">
        <f t="shared" si="9"/>
        <v>1.1646176734173052E-2</v>
      </c>
      <c r="L135" s="267">
        <f t="shared" si="9"/>
        <v>1.1425180964739526E-2</v>
      </c>
      <c r="M135" s="267">
        <f t="shared" si="9"/>
        <v>1.1102485102693739E-2</v>
      </c>
      <c r="N135" s="267">
        <f t="shared" si="9"/>
        <v>1.8080944346504028E-2</v>
      </c>
      <c r="O135" s="267">
        <f t="shared" si="9"/>
        <v>1.5051056340857362E-2</v>
      </c>
      <c r="P135" s="267">
        <f t="shared" si="9"/>
        <v>1.5809355379151926E-2</v>
      </c>
      <c r="Q135" s="267">
        <f t="shared" si="9"/>
        <v>1.6576193284833975E-2</v>
      </c>
      <c r="R135" s="267">
        <f t="shared" si="9"/>
        <v>1.6147346978106616E-2</v>
      </c>
      <c r="S135" s="267">
        <f t="shared" si="9"/>
        <v>1.6333536618263061E-2</v>
      </c>
      <c r="T135" s="267">
        <f t="shared" si="9"/>
        <v>1.2832145520006791E-2</v>
      </c>
      <c r="U135" s="267">
        <f t="shared" si="9"/>
        <v>1.3619042654152083E-2</v>
      </c>
      <c r="V135" s="267">
        <f t="shared" si="9"/>
        <v>1.5176657318894353E-2</v>
      </c>
      <c r="W135" s="267">
        <f t="shared" si="9"/>
        <v>1.5710665240315873E-2</v>
      </c>
      <c r="X135" s="267">
        <f t="shared" si="9"/>
        <v>1.6304258716352167E-2</v>
      </c>
      <c r="Y135" s="267">
        <f t="shared" si="9"/>
        <v>1.5432218229438714E-2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7.9921855881593263E-4</v>
      </c>
      <c r="C136" s="267">
        <f t="shared" si="10"/>
        <v>7.9514540621673259E-4</v>
      </c>
      <c r="D136" s="267">
        <f t="shared" si="10"/>
        <v>8.0301859828669163E-4</v>
      </c>
      <c r="E136" s="267">
        <f t="shared" si="10"/>
        <v>8.0546961733038978E-4</v>
      </c>
      <c r="F136" s="267">
        <f t="shared" si="10"/>
        <v>8.1144169734053784E-4</v>
      </c>
      <c r="G136" s="267">
        <f t="shared" si="10"/>
        <v>8.1485007644786333E-4</v>
      </c>
      <c r="H136" s="267">
        <f t="shared" si="10"/>
        <v>8.1235895385923997E-4</v>
      </c>
      <c r="I136" s="267">
        <f t="shared" si="10"/>
        <v>8.1356336672606662E-4</v>
      </c>
      <c r="J136" s="267">
        <f t="shared" si="10"/>
        <v>8.1094114689087471E-4</v>
      </c>
      <c r="K136" s="267">
        <f t="shared" si="10"/>
        <v>8.1206017391961241E-4</v>
      </c>
      <c r="L136" s="267">
        <f t="shared" si="10"/>
        <v>8.1504336476553808E-4</v>
      </c>
      <c r="M136" s="267">
        <f t="shared" si="10"/>
        <v>8.1575596259778516E-4</v>
      </c>
      <c r="N136" s="267">
        <f t="shared" si="10"/>
        <v>7.9980390673983943E-4</v>
      </c>
      <c r="O136" s="267">
        <f t="shared" si="10"/>
        <v>8.0019718964787769E-4</v>
      </c>
      <c r="P136" s="267">
        <f t="shared" si="10"/>
        <v>7.9814529122638654E-4</v>
      </c>
      <c r="Q136" s="267">
        <f t="shared" si="10"/>
        <v>8.0053945405599751E-4</v>
      </c>
      <c r="R136" s="267">
        <f t="shared" si="10"/>
        <v>8.0255281882275146E-4</v>
      </c>
      <c r="S136" s="267">
        <f t="shared" si="10"/>
        <v>8.02855831295737E-4</v>
      </c>
      <c r="T136" s="267">
        <f t="shared" si="10"/>
        <v>8.1565323050846947E-4</v>
      </c>
      <c r="U136" s="267">
        <f t="shared" si="10"/>
        <v>8.1458917981911121E-4</v>
      </c>
      <c r="V136" s="267">
        <f t="shared" si="10"/>
        <v>8.0984498297662446E-4</v>
      </c>
      <c r="W136" s="267">
        <f t="shared" si="10"/>
        <v>8.1022968771516702E-4</v>
      </c>
      <c r="X136" s="267">
        <f t="shared" si="10"/>
        <v>8.0592570934925987E-4</v>
      </c>
      <c r="Y136" s="267">
        <f t="shared" si="10"/>
        <v>8.1043036064701454E-4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4.9566871323740939E-3</v>
      </c>
      <c r="C137" s="268">
        <f t="shared" si="11"/>
        <v>4.9241676210989519E-3</v>
      </c>
      <c r="D137" s="268">
        <f t="shared" si="11"/>
        <v>4.9326135868044841E-3</v>
      </c>
      <c r="E137" s="268">
        <f t="shared" si="11"/>
        <v>5.0196504886199115E-3</v>
      </c>
      <c r="F137" s="268">
        <f t="shared" si="11"/>
        <v>5.1368196915235909E-3</v>
      </c>
      <c r="G137" s="268">
        <f t="shared" si="11"/>
        <v>4.9854544101831733E-3</v>
      </c>
      <c r="H137" s="268">
        <f t="shared" si="11"/>
        <v>5.0482640263230212E-3</v>
      </c>
      <c r="I137" s="268">
        <f t="shared" si="11"/>
        <v>5.0232693139947576E-3</v>
      </c>
      <c r="J137" s="268">
        <f t="shared" si="11"/>
        <v>5.3195415252902016E-3</v>
      </c>
      <c r="K137" s="268">
        <f t="shared" si="11"/>
        <v>5.8283240687806281E-3</v>
      </c>
      <c r="L137" s="268">
        <f t="shared" si="11"/>
        <v>5.7622327315753116E-3</v>
      </c>
      <c r="M137" s="268">
        <f t="shared" si="11"/>
        <v>5.6552909805551253E-3</v>
      </c>
      <c r="N137" s="268">
        <f t="shared" si="11"/>
        <v>8.2455198701531975E-3</v>
      </c>
      <c r="O137" s="268">
        <f t="shared" si="11"/>
        <v>6.4383340175436102E-3</v>
      </c>
      <c r="P137" s="268">
        <f t="shared" si="11"/>
        <v>6.7140889087630839E-3</v>
      </c>
      <c r="Q137" s="268">
        <f t="shared" si="11"/>
        <v>7.1669706508865182E-3</v>
      </c>
      <c r="R137" s="268">
        <f t="shared" si="11"/>
        <v>6.9724766888197495E-3</v>
      </c>
      <c r="S137" s="268">
        <f t="shared" si="11"/>
        <v>7.3111698663136529E-3</v>
      </c>
      <c r="T137" s="268">
        <f t="shared" si="11"/>
        <v>6.1189715374209072E-3</v>
      </c>
      <c r="U137" s="268">
        <f t="shared" si="11"/>
        <v>6.4209563750160514E-3</v>
      </c>
      <c r="V137" s="268">
        <f t="shared" si="11"/>
        <v>7.0513601789968404E-3</v>
      </c>
      <c r="W137" s="268">
        <f t="shared" si="11"/>
        <v>7.3122568520465813E-3</v>
      </c>
      <c r="X137" s="268">
        <f t="shared" si="11"/>
        <v>8.9769667243669339E-3</v>
      </c>
      <c r="Y137" s="268">
        <f t="shared" si="11"/>
        <v>1.0638969968964971E-2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3.3777765979303445E-2</v>
      </c>
      <c r="C138" s="269">
        <f t="shared" si="12"/>
        <v>3.4078984388095035E-2</v>
      </c>
      <c r="D138" s="269">
        <f t="shared" si="12"/>
        <v>3.3214549528279812E-2</v>
      </c>
      <c r="E138" s="269">
        <f t="shared" si="12"/>
        <v>3.1358656081046689E-2</v>
      </c>
      <c r="F138" s="269">
        <f t="shared" si="12"/>
        <v>3.4324878734039159E-2</v>
      </c>
      <c r="G138" s="269">
        <f t="shared" si="12"/>
        <v>3.0778776141772553E-2</v>
      </c>
      <c r="H138" s="269">
        <f t="shared" si="12"/>
        <v>3.3908601551539984E-2</v>
      </c>
      <c r="I138" s="269">
        <f t="shared" si="12"/>
        <v>3.2747132079207299E-2</v>
      </c>
      <c r="J138" s="269">
        <f t="shared" si="12"/>
        <v>3.8975873908678557E-2</v>
      </c>
      <c r="K138" s="269">
        <f t="shared" si="12"/>
        <v>4.5385118371747898E-2</v>
      </c>
      <c r="L138" s="269">
        <f t="shared" si="12"/>
        <v>4.4523898472348215E-2</v>
      </c>
      <c r="M138" s="269">
        <f t="shared" si="12"/>
        <v>4.3266353594633336E-2</v>
      </c>
      <c r="N138" s="269">
        <f t="shared" si="12"/>
        <v>7.0461389876661507E-2</v>
      </c>
      <c r="O138" s="269">
        <f t="shared" si="12"/>
        <v>5.865392473783046E-2</v>
      </c>
      <c r="P138" s="269">
        <f t="shared" si="12"/>
        <v>6.160901398297277E-2</v>
      </c>
      <c r="Q138" s="269">
        <f t="shared" si="12"/>
        <v>6.4597379170597088E-2</v>
      </c>
      <c r="R138" s="269">
        <f t="shared" si="12"/>
        <v>6.2926166304919248E-2</v>
      </c>
      <c r="S138" s="269">
        <f t="shared" si="12"/>
        <v>6.3813491088340113E-2</v>
      </c>
      <c r="T138" s="269">
        <f t="shared" si="12"/>
        <v>5.0243579320842245E-2</v>
      </c>
      <c r="U138" s="269">
        <f t="shared" si="12"/>
        <v>5.3073371379887865E-2</v>
      </c>
      <c r="V138" s="269">
        <f t="shared" si="12"/>
        <v>5.914339140023217E-2</v>
      </c>
      <c r="W138" s="269">
        <f t="shared" si="12"/>
        <v>6.1224418786159744E-2</v>
      </c>
      <c r="X138" s="269">
        <f t="shared" si="12"/>
        <v>6.3537650912850255E-2</v>
      </c>
      <c r="Y138" s="269">
        <f t="shared" si="12"/>
        <v>6.0285112394024565E-2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0.40433727944941728</v>
      </c>
      <c r="C139" s="269">
        <f t="shared" si="13"/>
        <v>0.40194370961772352</v>
      </c>
      <c r="D139" s="269">
        <f t="shared" si="13"/>
        <v>0.4083925135285566</v>
      </c>
      <c r="E139" s="269">
        <f t="shared" si="13"/>
        <v>0.40399277249242443</v>
      </c>
      <c r="F139" s="269">
        <f t="shared" si="13"/>
        <v>0.4031203171647666</v>
      </c>
      <c r="G139" s="269">
        <f t="shared" si="13"/>
        <v>0.40802780977364239</v>
      </c>
      <c r="H139" s="269">
        <f t="shared" si="13"/>
        <v>0.40135033307738777</v>
      </c>
      <c r="I139" s="269">
        <f t="shared" si="13"/>
        <v>0.40395429533985</v>
      </c>
      <c r="J139" s="269">
        <f t="shared" si="13"/>
        <v>0.39705053676304564</v>
      </c>
      <c r="K139" s="269">
        <f t="shared" si="13"/>
        <v>0.38947713716235782</v>
      </c>
      <c r="L139" s="269">
        <f t="shared" si="13"/>
        <v>0.38963088708810845</v>
      </c>
      <c r="M139" s="269">
        <f t="shared" si="13"/>
        <v>0.38914141656271489</v>
      </c>
      <c r="N139" s="269">
        <f t="shared" si="13"/>
        <v>0.36368305375962423</v>
      </c>
      <c r="O139" s="269">
        <f t="shared" si="13"/>
        <v>0.38027166598046686</v>
      </c>
      <c r="P139" s="269">
        <f t="shared" si="13"/>
        <v>0.37397246666820255</v>
      </c>
      <c r="Q139" s="269">
        <f t="shared" si="13"/>
        <v>0.36873126129095418</v>
      </c>
      <c r="R139" s="269">
        <f t="shared" si="13"/>
        <v>0.37222250426156828</v>
      </c>
      <c r="S139" s="269">
        <f t="shared" si="13"/>
        <v>0.36833461789425226</v>
      </c>
      <c r="T139" s="269">
        <f t="shared" si="13"/>
        <v>0.38312296017653985</v>
      </c>
      <c r="U139" s="269">
        <f t="shared" si="13"/>
        <v>0.37943771481465971</v>
      </c>
      <c r="V139" s="269">
        <f t="shared" si="13"/>
        <v>0.37133498339025761</v>
      </c>
      <c r="W139" s="269">
        <f t="shared" si="13"/>
        <v>0.36519616473387478</v>
      </c>
      <c r="X139" s="269">
        <f t="shared" si="13"/>
        <v>0.36213047454961</v>
      </c>
      <c r="Y139" s="269">
        <f t="shared" si="13"/>
        <v>0.36193926363994222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0.42315108749302127</v>
      </c>
      <c r="C140" s="269">
        <f t="shared" si="14"/>
        <v>0.42081910860055316</v>
      </c>
      <c r="D140" s="269">
        <f t="shared" si="14"/>
        <v>0.42917776422883835</v>
      </c>
      <c r="E140" s="269">
        <f t="shared" si="14"/>
        <v>0.42256282527395483</v>
      </c>
      <c r="F140" s="269">
        <f t="shared" si="14"/>
        <v>0.42880437725542264</v>
      </c>
      <c r="G140" s="269">
        <f t="shared" si="14"/>
        <v>0.43669510915903631</v>
      </c>
      <c r="H140" s="269">
        <f t="shared" si="14"/>
        <v>0.43337705819472211</v>
      </c>
      <c r="I140" s="269">
        <f t="shared" si="14"/>
        <v>0.43222292695192349</v>
      </c>
      <c r="J140" s="269">
        <f t="shared" si="14"/>
        <v>0.4256774534733645</v>
      </c>
      <c r="K140" s="269">
        <f t="shared" si="14"/>
        <v>0.41783930686401455</v>
      </c>
      <c r="L140" s="269">
        <f t="shared" si="14"/>
        <v>0.42065875816801901</v>
      </c>
      <c r="M140" s="269">
        <f t="shared" si="14"/>
        <v>0.42408585172379565</v>
      </c>
      <c r="N140" s="269">
        <f t="shared" si="14"/>
        <v>0.38712846072083024</v>
      </c>
      <c r="O140" s="269">
        <f t="shared" si="14"/>
        <v>0.39888648934024362</v>
      </c>
      <c r="P140" s="269">
        <f t="shared" si="14"/>
        <v>0.39764573340136289</v>
      </c>
      <c r="Q140" s="269">
        <f t="shared" si="14"/>
        <v>0.39578270482819916</v>
      </c>
      <c r="R140" s="269">
        <f t="shared" si="14"/>
        <v>0.39804699548736544</v>
      </c>
      <c r="S140" s="269">
        <f t="shared" si="14"/>
        <v>0.39836266024516176</v>
      </c>
      <c r="T140" s="269">
        <f t="shared" si="14"/>
        <v>0.41848299704048414</v>
      </c>
      <c r="U140" s="269">
        <f t="shared" si="14"/>
        <v>0.41597156523909706</v>
      </c>
      <c r="V140" s="269">
        <f t="shared" si="14"/>
        <v>0.40886918125528288</v>
      </c>
      <c r="W140" s="269">
        <f t="shared" si="14"/>
        <v>0.40969627714146206</v>
      </c>
      <c r="X140" s="269">
        <f t="shared" si="14"/>
        <v>0.40446701999473167</v>
      </c>
      <c r="Y140" s="269">
        <f t="shared" si="14"/>
        <v>0.40858335749205732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0.11983789715729143</v>
      </c>
      <c r="C141" s="269">
        <f t="shared" si="15"/>
        <v>0.12424431848582615</v>
      </c>
      <c r="D141" s="269">
        <f t="shared" si="15"/>
        <v>0.11046273703958273</v>
      </c>
      <c r="E141" s="269">
        <f t="shared" si="15"/>
        <v>0.12370634345067597</v>
      </c>
      <c r="F141" s="269">
        <f t="shared" si="15"/>
        <v>0.11445330715862989</v>
      </c>
      <c r="G141" s="269">
        <f t="shared" si="15"/>
        <v>0.10624002655063466</v>
      </c>
      <c r="H141" s="269">
        <f t="shared" si="15"/>
        <v>0.11225621291719586</v>
      </c>
      <c r="I141" s="269">
        <f t="shared" si="15"/>
        <v>0.11228294393878116</v>
      </c>
      <c r="J141" s="269">
        <f t="shared" si="15"/>
        <v>0.11762611418494308</v>
      </c>
      <c r="K141" s="269">
        <f t="shared" si="15"/>
        <v>0.12446758997617989</v>
      </c>
      <c r="L141" s="269">
        <f t="shared" si="15"/>
        <v>0.12262301863330083</v>
      </c>
      <c r="M141" s="269">
        <f t="shared" si="15"/>
        <v>0.12136787780022636</v>
      </c>
      <c r="N141" s="269">
        <f t="shared" si="15"/>
        <v>0.14712512691033844</v>
      </c>
      <c r="O141" s="269">
        <f t="shared" si="15"/>
        <v>0.13542043097411777</v>
      </c>
      <c r="P141" s="269">
        <f t="shared" si="15"/>
        <v>0.13898477736732776</v>
      </c>
      <c r="Q141" s="269">
        <f t="shared" si="15"/>
        <v>0.14186513459043171</v>
      </c>
      <c r="R141" s="269">
        <f t="shared" si="15"/>
        <v>0.13839087394628963</v>
      </c>
      <c r="S141" s="269">
        <f t="shared" si="15"/>
        <v>0.14056031763453908</v>
      </c>
      <c r="T141" s="269">
        <f t="shared" si="15"/>
        <v>0.12384833401983221</v>
      </c>
      <c r="U141" s="269">
        <f t="shared" si="15"/>
        <v>0.1261043213980193</v>
      </c>
      <c r="V141" s="269">
        <f t="shared" si="15"/>
        <v>0.13308269102736367</v>
      </c>
      <c r="W141" s="269">
        <f t="shared" si="15"/>
        <v>0.13551594430570099</v>
      </c>
      <c r="X141" s="269">
        <f t="shared" si="15"/>
        <v>0.13926774519190238</v>
      </c>
      <c r="Y141" s="269">
        <f t="shared" si="15"/>
        <v>0.13783241396934368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4.3290007130002063E-2</v>
      </c>
      <c r="C142" s="318">
        <f t="shared" si="16"/>
        <v>4.3676052408196768E-2</v>
      </c>
      <c r="D142" s="318">
        <f t="shared" si="16"/>
        <v>4.2568181885683468E-2</v>
      </c>
      <c r="E142" s="318">
        <f t="shared" si="16"/>
        <v>4.0189645643456152E-2</v>
      </c>
      <c r="F142" s="318">
        <f t="shared" si="16"/>
        <v>4.3991193675848139E-2</v>
      </c>
      <c r="G142" s="318">
        <f t="shared" si="16"/>
        <v>3.9446464264287856E-2</v>
      </c>
      <c r="H142" s="318">
        <f t="shared" si="16"/>
        <v>4.3457687634936799E-2</v>
      </c>
      <c r="I142" s="318">
        <f t="shared" si="16"/>
        <v>4.1969133839834756E-2</v>
      </c>
      <c r="J142" s="318">
        <f t="shared" si="16"/>
        <v>4.9951967233078404E-2</v>
      </c>
      <c r="K142" s="318">
        <f t="shared" si="16"/>
        <v>5.8166135057978477E-2</v>
      </c>
      <c r="L142" s="318">
        <f t="shared" si="16"/>
        <v>5.7062384868923434E-2</v>
      </c>
      <c r="M142" s="318">
        <f t="shared" si="16"/>
        <v>5.5450699633258903E-2</v>
      </c>
      <c r="N142" s="318">
        <f t="shared" si="16"/>
        <v>9.0304198093489024E-2</v>
      </c>
      <c r="O142" s="318">
        <f t="shared" si="16"/>
        <v>7.5171603168163292E-2</v>
      </c>
      <c r="P142" s="318">
        <f t="shared" si="16"/>
        <v>7.8958882485877416E-2</v>
      </c>
      <c r="Q142" s="318">
        <f t="shared" si="16"/>
        <v>8.2788808667454139E-2</v>
      </c>
      <c r="R142" s="318">
        <f t="shared" si="16"/>
        <v>8.0646961367213124E-2</v>
      </c>
      <c r="S142" s="318">
        <f t="shared" si="16"/>
        <v>8.1784167901963051E-2</v>
      </c>
      <c r="T142" s="318">
        <f t="shared" si="16"/>
        <v>6.4392799345249593E-2</v>
      </c>
      <c r="U142" s="318">
        <f t="shared" si="16"/>
        <v>6.8019496222940359E-2</v>
      </c>
      <c r="V142" s="318">
        <f t="shared" si="16"/>
        <v>7.5798909761448693E-2</v>
      </c>
      <c r="W142" s="318">
        <f t="shared" si="16"/>
        <v>7.8465980473873348E-2</v>
      </c>
      <c r="X142" s="318">
        <f t="shared" si="16"/>
        <v>8.1430647684817364E-2</v>
      </c>
      <c r="Y142" s="318">
        <f t="shared" si="16"/>
        <v>7.7262153659580654E-2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7.6547890027289373E-2</v>
      </c>
      <c r="C143" s="326">
        <f t="shared" si="17"/>
        <v>8.0568266077629389E-2</v>
      </c>
      <c r="D143" s="326">
        <f t="shared" si="17"/>
        <v>6.789455515389925E-2</v>
      </c>
      <c r="E143" s="326">
        <f t="shared" si="17"/>
        <v>8.3516697807219806E-2</v>
      </c>
      <c r="F143" s="326">
        <f t="shared" si="17"/>
        <v>7.0462113482781752E-2</v>
      </c>
      <c r="G143" s="326">
        <f t="shared" si="17"/>
        <v>6.6793562286346808E-2</v>
      </c>
      <c r="H143" s="326">
        <f t="shared" si="17"/>
        <v>6.8798525282259035E-2</v>
      </c>
      <c r="I143" s="326">
        <f t="shared" si="17"/>
        <v>7.0313810098946383E-2</v>
      </c>
      <c r="J143" s="326">
        <f t="shared" si="17"/>
        <v>6.7674146951864675E-2</v>
      </c>
      <c r="K143" s="326">
        <f t="shared" si="17"/>
        <v>6.6301454918201413E-2</v>
      </c>
      <c r="L143" s="326">
        <f t="shared" si="17"/>
        <v>6.5560633764377402E-2</v>
      </c>
      <c r="M143" s="326">
        <f t="shared" si="17"/>
        <v>6.5917178166967447E-2</v>
      </c>
      <c r="N143" s="326">
        <f t="shared" si="17"/>
        <v>5.6820928816849421E-2</v>
      </c>
      <c r="O143" s="326">
        <f t="shared" si="17"/>
        <v>6.0248827805954489E-2</v>
      </c>
      <c r="P143" s="326">
        <f t="shared" si="17"/>
        <v>6.0025894881450347E-2</v>
      </c>
      <c r="Q143" s="326">
        <f t="shared" si="17"/>
        <v>5.9076325922977575E-2</v>
      </c>
      <c r="R143" s="326">
        <f t="shared" si="17"/>
        <v>5.7743912579076496E-2</v>
      </c>
      <c r="S143" s="326">
        <f t="shared" si="17"/>
        <v>5.8776149732576E-2</v>
      </c>
      <c r="T143" s="326">
        <f t="shared" si="17"/>
        <v>5.9455534674582623E-2</v>
      </c>
      <c r="U143" s="326">
        <f t="shared" si="17"/>
        <v>5.8084825175078937E-2</v>
      </c>
      <c r="V143" s="326">
        <f t="shared" si="17"/>
        <v>5.7283781265914963E-2</v>
      </c>
      <c r="W143" s="326">
        <f t="shared" si="17"/>
        <v>5.7049963831827651E-2</v>
      </c>
      <c r="X143" s="326">
        <f t="shared" si="17"/>
        <v>5.7837097507085024E-2</v>
      </c>
      <c r="Y143" s="326">
        <f t="shared" si="17"/>
        <v>6.0570260309763035E-2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1.0000000000000002</v>
      </c>
      <c r="D146" s="232">
        <f t="shared" si="18"/>
        <v>1</v>
      </c>
      <c r="E146" s="232">
        <f t="shared" si="18"/>
        <v>1.0000000000000002</v>
      </c>
      <c r="F146" s="232">
        <f t="shared" si="18"/>
        <v>0.99999999999999989</v>
      </c>
      <c r="G146" s="232">
        <f t="shared" si="18"/>
        <v>0.99999999999999989</v>
      </c>
      <c r="H146" s="232">
        <f t="shared" si="18"/>
        <v>1.0000000000000002</v>
      </c>
      <c r="I146" s="232">
        <f t="shared" si="18"/>
        <v>0.99999999999999967</v>
      </c>
      <c r="J146" s="232">
        <f t="shared" si="18"/>
        <v>0.99999999999999967</v>
      </c>
      <c r="K146" s="232">
        <f t="shared" si="18"/>
        <v>1</v>
      </c>
      <c r="L146" s="232">
        <f t="shared" si="18"/>
        <v>0.99999999999999978</v>
      </c>
      <c r="M146" s="232">
        <f t="shared" si="18"/>
        <v>1</v>
      </c>
      <c r="N146" s="232">
        <f t="shared" si="18"/>
        <v>1.0000000000000002</v>
      </c>
      <c r="O146" s="232">
        <f t="shared" si="18"/>
        <v>1</v>
      </c>
      <c r="P146" s="232">
        <f t="shared" si="18"/>
        <v>1.0000000000000002</v>
      </c>
      <c r="Q146" s="232">
        <f t="shared" si="18"/>
        <v>1</v>
      </c>
      <c r="R146" s="232">
        <f t="shared" si="18"/>
        <v>1.0000000000000004</v>
      </c>
      <c r="S146" s="232">
        <f t="shared" si="18"/>
        <v>0.99999999999999944</v>
      </c>
      <c r="T146" s="232">
        <f t="shared" si="18"/>
        <v>1</v>
      </c>
      <c r="U146" s="232">
        <f t="shared" si="18"/>
        <v>0.99999999999999967</v>
      </c>
      <c r="V146" s="232">
        <f t="shared" si="18"/>
        <v>1</v>
      </c>
      <c r="W146" s="232">
        <f t="shared" si="18"/>
        <v>1.0000000000000002</v>
      </c>
      <c r="X146" s="232">
        <f t="shared" si="18"/>
        <v>1.0000000000000002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6.4294219391552096E-3</v>
      </c>
      <c r="C147" s="266">
        <f t="shared" si="19"/>
        <v>6.4054689748982612E-3</v>
      </c>
      <c r="D147" s="266">
        <f t="shared" si="19"/>
        <v>6.421708409298052E-3</v>
      </c>
      <c r="E147" s="266">
        <f t="shared" si="19"/>
        <v>6.4701982214233327E-3</v>
      </c>
      <c r="F147" s="266">
        <f t="shared" si="19"/>
        <v>6.4649101404714781E-3</v>
      </c>
      <c r="G147" s="266">
        <f t="shared" si="19"/>
        <v>6.4496211436096493E-3</v>
      </c>
      <c r="H147" s="266">
        <f t="shared" si="19"/>
        <v>6.4249248077391085E-3</v>
      </c>
      <c r="I147" s="266">
        <f t="shared" si="19"/>
        <v>6.4465398909165248E-3</v>
      </c>
      <c r="J147" s="266">
        <f t="shared" si="19"/>
        <v>6.4260353274572307E-3</v>
      </c>
      <c r="K147" s="266">
        <f t="shared" si="19"/>
        <v>6.4060865226204123E-3</v>
      </c>
      <c r="L147" s="266">
        <f t="shared" si="19"/>
        <v>6.3965234972585844E-3</v>
      </c>
      <c r="M147" s="266">
        <f t="shared" si="19"/>
        <v>6.3815639334298948E-3</v>
      </c>
      <c r="N147" s="266">
        <f t="shared" si="19"/>
        <v>6.3394510585245761E-3</v>
      </c>
      <c r="O147" s="266">
        <f t="shared" si="19"/>
        <v>6.3637897424401917E-3</v>
      </c>
      <c r="P147" s="266">
        <f t="shared" si="19"/>
        <v>6.3344665977550802E-3</v>
      </c>
      <c r="Q147" s="266">
        <f t="shared" si="19"/>
        <v>6.3314664701242893E-3</v>
      </c>
      <c r="R147" s="266">
        <f t="shared" si="19"/>
        <v>6.3405432340566626E-3</v>
      </c>
      <c r="S147" s="266">
        <f t="shared" si="19"/>
        <v>6.3298435211005645E-3</v>
      </c>
      <c r="T147" s="266">
        <f t="shared" si="19"/>
        <v>6.232335441422091E-3</v>
      </c>
      <c r="U147" s="266">
        <f t="shared" si="19"/>
        <v>6.3431306745613692E-3</v>
      </c>
      <c r="V147" s="266">
        <f t="shared" si="19"/>
        <v>6.3169709491181364E-3</v>
      </c>
      <c r="W147" s="266">
        <f t="shared" si="19"/>
        <v>6.2844373558612497E-3</v>
      </c>
      <c r="X147" s="266">
        <f t="shared" si="19"/>
        <v>6.2708554955251145E-3</v>
      </c>
      <c r="Y147" s="266">
        <f t="shared" si="19"/>
        <v>6.2534826379064623E-3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1.868690705102962E-3</v>
      </c>
      <c r="C148" s="267">
        <f t="shared" si="20"/>
        <v>1.8617288534636988E-3</v>
      </c>
      <c r="D148" s="267">
        <f t="shared" si="20"/>
        <v>1.8664487925820535E-3</v>
      </c>
      <c r="E148" s="267">
        <f t="shared" si="20"/>
        <v>1.8805421997449702E-3</v>
      </c>
      <c r="F148" s="267">
        <f t="shared" si="20"/>
        <v>1.8790052361087233E-3</v>
      </c>
      <c r="G148" s="267">
        <f t="shared" si="20"/>
        <v>1.8745615385887245E-3</v>
      </c>
      <c r="H148" s="267">
        <f t="shared" si="20"/>
        <v>1.8673836283927361E-3</v>
      </c>
      <c r="I148" s="267">
        <f t="shared" si="20"/>
        <v>1.8736659824528533E-3</v>
      </c>
      <c r="J148" s="267">
        <f t="shared" si="20"/>
        <v>1.8677063973593288E-3</v>
      </c>
      <c r="K148" s="267">
        <f t="shared" si="20"/>
        <v>1.8619083417130726E-3</v>
      </c>
      <c r="L148" s="267">
        <f t="shared" si="20"/>
        <v>1.8591288793017677E-3</v>
      </c>
      <c r="M148" s="267">
        <f t="shared" si="20"/>
        <v>1.8547809304280388E-3</v>
      </c>
      <c r="N148" s="267">
        <f t="shared" si="20"/>
        <v>1.8425409594562351E-3</v>
      </c>
      <c r="O148" s="267">
        <f t="shared" si="20"/>
        <v>1.8496149192675471E-3</v>
      </c>
      <c r="P148" s="267">
        <f t="shared" si="20"/>
        <v>1.8410922420446156E-3</v>
      </c>
      <c r="Q148" s="267">
        <f t="shared" si="20"/>
        <v>1.8402202646458953E-3</v>
      </c>
      <c r="R148" s="267">
        <f t="shared" si="20"/>
        <v>1.8428583967444508E-3</v>
      </c>
      <c r="S148" s="267">
        <f t="shared" si="20"/>
        <v>1.8397485597579297E-3</v>
      </c>
      <c r="T148" s="267">
        <f t="shared" si="20"/>
        <v>1.8503386951899312E-3</v>
      </c>
      <c r="U148" s="267">
        <f t="shared" si="20"/>
        <v>1.8436104279638827E-3</v>
      </c>
      <c r="V148" s="267">
        <f t="shared" si="20"/>
        <v>1.836007188318635E-3</v>
      </c>
      <c r="W148" s="267">
        <f t="shared" si="20"/>
        <v>1.8265514045952961E-3</v>
      </c>
      <c r="X148" s="267">
        <f t="shared" si="20"/>
        <v>1.8226038807885947E-3</v>
      </c>
      <c r="Y148" s="267">
        <f t="shared" si="20"/>
        <v>1.8175545158751888E-3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1.1495877032048926E-2</v>
      </c>
      <c r="C149" s="267">
        <f t="shared" si="21"/>
        <v>1.1617826245961173E-2</v>
      </c>
      <c r="D149" s="267">
        <f t="shared" si="21"/>
        <v>1.125925062314231E-2</v>
      </c>
      <c r="E149" s="267">
        <f t="shared" si="21"/>
        <v>1.0777944471849625E-2</v>
      </c>
      <c r="F149" s="267">
        <f t="shared" si="21"/>
        <v>1.1610385551904273E-2</v>
      </c>
      <c r="G149" s="267">
        <f t="shared" si="21"/>
        <v>1.0476673763977222E-2</v>
      </c>
      <c r="H149" s="267">
        <f t="shared" si="21"/>
        <v>1.1455452967184093E-2</v>
      </c>
      <c r="I149" s="267">
        <f t="shared" si="21"/>
        <v>1.1139642853477703E-2</v>
      </c>
      <c r="J149" s="267">
        <f t="shared" si="21"/>
        <v>1.308383022694776E-2</v>
      </c>
      <c r="K149" s="267">
        <f t="shared" si="21"/>
        <v>1.5104375665285335E-2</v>
      </c>
      <c r="L149" s="267">
        <f t="shared" si="21"/>
        <v>1.4852398257120111E-2</v>
      </c>
      <c r="M149" s="267">
        <f t="shared" si="21"/>
        <v>1.4440028134178284E-2</v>
      </c>
      <c r="N149" s="267">
        <f t="shared" si="21"/>
        <v>2.2411454607692265E-2</v>
      </c>
      <c r="O149" s="267">
        <f t="shared" si="21"/>
        <v>1.9076277130985801E-2</v>
      </c>
      <c r="P149" s="267">
        <f t="shared" si="21"/>
        <v>1.9825140040263454E-2</v>
      </c>
      <c r="Q149" s="267">
        <f t="shared" si="21"/>
        <v>2.0650235343823948E-2</v>
      </c>
      <c r="R149" s="267">
        <f t="shared" si="21"/>
        <v>2.018876247472556E-2</v>
      </c>
      <c r="S149" s="267">
        <f t="shared" si="21"/>
        <v>2.0398759581226399E-2</v>
      </c>
      <c r="T149" s="267">
        <f t="shared" si="21"/>
        <v>1.6232792734918101E-2</v>
      </c>
      <c r="U149" s="267">
        <f t="shared" si="21"/>
        <v>1.7241414431255386E-2</v>
      </c>
      <c r="V149" s="267">
        <f t="shared" si="21"/>
        <v>1.898824459577042E-2</v>
      </c>
      <c r="W149" s="267">
        <f t="shared" si="21"/>
        <v>1.9464355061854118E-2</v>
      </c>
      <c r="X149" s="267">
        <f t="shared" si="21"/>
        <v>2.0087110291925878E-2</v>
      </c>
      <c r="Y149" s="267">
        <f t="shared" si="21"/>
        <v>1.9376799956101157E-2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5.2441300284149809E-3</v>
      </c>
      <c r="C150" s="267">
        <f t="shared" si="22"/>
        <v>5.2245928973450101E-3</v>
      </c>
      <c r="D150" s="267">
        <f t="shared" si="22"/>
        <v>5.237838521350768E-3</v>
      </c>
      <c r="E150" s="267">
        <f t="shared" si="22"/>
        <v>5.2773890256176906E-3</v>
      </c>
      <c r="F150" s="267">
        <f t="shared" si="22"/>
        <v>5.2730758253992649E-3</v>
      </c>
      <c r="G150" s="267">
        <f t="shared" si="22"/>
        <v>5.2606054216357209E-3</v>
      </c>
      <c r="H150" s="267">
        <f t="shared" si="22"/>
        <v>5.2404619627437468E-3</v>
      </c>
      <c r="I150" s="267">
        <f t="shared" si="22"/>
        <v>5.258092211283984E-3</v>
      </c>
      <c r="J150" s="267">
        <f t="shared" si="22"/>
        <v>5.241367753319643E-3</v>
      </c>
      <c r="K150" s="267">
        <f t="shared" si="22"/>
        <v>5.225096597457457E-3</v>
      </c>
      <c r="L150" s="267">
        <f t="shared" si="22"/>
        <v>5.217296557432546E-3</v>
      </c>
      <c r="M150" s="267">
        <f t="shared" si="22"/>
        <v>5.2050948542890236E-3</v>
      </c>
      <c r="N150" s="267">
        <f t="shared" si="22"/>
        <v>5.1707456711176858E-3</v>
      </c>
      <c r="O150" s="267">
        <f t="shared" si="22"/>
        <v>5.1905974127488689E-3</v>
      </c>
      <c r="P150" s="267">
        <f t="shared" si="22"/>
        <v>5.1666801173798609E-3</v>
      </c>
      <c r="Q150" s="267">
        <f t="shared" si="22"/>
        <v>5.1642330763322208E-3</v>
      </c>
      <c r="R150" s="267">
        <f t="shared" si="22"/>
        <v>5.1716364993380634E-3</v>
      </c>
      <c r="S150" s="267">
        <f t="shared" si="22"/>
        <v>5.1629093250229376E-3</v>
      </c>
      <c r="T150" s="267">
        <f t="shared" si="22"/>
        <v>5.1932405764392054E-3</v>
      </c>
      <c r="U150" s="267">
        <f t="shared" si="22"/>
        <v>5.1737469339270285E-3</v>
      </c>
      <c r="V150" s="267">
        <f t="shared" si="22"/>
        <v>5.1524098676977177E-3</v>
      </c>
      <c r="W150" s="267">
        <f t="shared" si="22"/>
        <v>5.1258739839207274E-3</v>
      </c>
      <c r="X150" s="267">
        <f t="shared" si="22"/>
        <v>5.1147959986361218E-3</v>
      </c>
      <c r="Y150" s="267">
        <f t="shared" si="22"/>
        <v>5.1006259029137482E-3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1.066877706916769E-2</v>
      </c>
      <c r="C151" s="268">
        <f t="shared" si="23"/>
        <v>1.0616540179722321E-2</v>
      </c>
      <c r="D151" s="268">
        <f t="shared" si="23"/>
        <v>1.0574751261208222E-2</v>
      </c>
      <c r="E151" s="268">
        <f t="shared" si="23"/>
        <v>1.0910984146797999E-2</v>
      </c>
      <c r="F151" s="268">
        <f t="shared" si="23"/>
        <v>1.0988638799198423E-2</v>
      </c>
      <c r="G151" s="268">
        <f t="shared" si="23"/>
        <v>1.0732200286213734E-2</v>
      </c>
      <c r="H151" s="268">
        <f t="shared" si="23"/>
        <v>1.0785900120467493E-2</v>
      </c>
      <c r="I151" s="268">
        <f t="shared" si="23"/>
        <v>1.0806782348092535E-2</v>
      </c>
      <c r="J151" s="268">
        <f t="shared" si="23"/>
        <v>1.1293412418231367E-2</v>
      </c>
      <c r="K151" s="268">
        <f t="shared" si="23"/>
        <v>1.2267185819413395E-2</v>
      </c>
      <c r="L151" s="268">
        <f t="shared" si="23"/>
        <v>1.215643251740685E-2</v>
      </c>
      <c r="M151" s="268">
        <f t="shared" si="23"/>
        <v>1.1936710082466421E-2</v>
      </c>
      <c r="N151" s="268">
        <f t="shared" si="23"/>
        <v>1.6586273730751205E-2</v>
      </c>
      <c r="O151" s="268">
        <f t="shared" si="23"/>
        <v>1.3242866335640303E-2</v>
      </c>
      <c r="P151" s="268">
        <f t="shared" si="23"/>
        <v>1.366378562751162E-2</v>
      </c>
      <c r="Q151" s="268">
        <f t="shared" si="23"/>
        <v>1.4489642806157711E-2</v>
      </c>
      <c r="R151" s="268">
        <f t="shared" si="23"/>
        <v>1.4147426357854686E-2</v>
      </c>
      <c r="S151" s="268">
        <f t="shared" si="23"/>
        <v>1.4742326489037307E-2</v>
      </c>
      <c r="T151" s="268">
        <f t="shared" si="23"/>
        <v>1.2715736496702927E-2</v>
      </c>
      <c r="U151" s="268">
        <f t="shared" si="23"/>
        <v>1.3228777220414193E-2</v>
      </c>
      <c r="V151" s="268">
        <f t="shared" si="23"/>
        <v>1.4317376253979178E-2</v>
      </c>
      <c r="W151" s="268">
        <f t="shared" si="23"/>
        <v>1.4702078308139478E-2</v>
      </c>
      <c r="X151" s="268">
        <f t="shared" si="23"/>
        <v>1.7948488102576678E-2</v>
      </c>
      <c r="Y151" s="268">
        <f t="shared" si="23"/>
        <v>2.1331294327930309E-2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4.1634545021139044E-2</v>
      </c>
      <c r="C152" s="269">
        <f t="shared" si="24"/>
        <v>4.2076207716622564E-2</v>
      </c>
      <c r="D152" s="269">
        <f t="shared" si="24"/>
        <v>4.0777556655018962E-2</v>
      </c>
      <c r="E152" s="269">
        <f t="shared" si="24"/>
        <v>3.903441321593374E-2</v>
      </c>
      <c r="F152" s="269">
        <f t="shared" si="24"/>
        <v>4.2049259802093147E-2</v>
      </c>
      <c r="G152" s="269">
        <f t="shared" si="24"/>
        <v>3.794330300176784E-2</v>
      </c>
      <c r="H152" s="269">
        <f t="shared" si="24"/>
        <v>4.1488141441502598E-2</v>
      </c>
      <c r="I152" s="269">
        <f t="shared" si="24"/>
        <v>4.0344373953334157E-2</v>
      </c>
      <c r="J152" s="269">
        <f t="shared" si="24"/>
        <v>4.738562504749641E-2</v>
      </c>
      <c r="K152" s="269">
        <f t="shared" si="24"/>
        <v>5.4703421661464663E-2</v>
      </c>
      <c r="L152" s="269">
        <f t="shared" si="24"/>
        <v>5.3790836678577508E-2</v>
      </c>
      <c r="M152" s="269">
        <f t="shared" si="24"/>
        <v>5.2297358416664136E-2</v>
      </c>
      <c r="N152" s="269">
        <f t="shared" si="24"/>
        <v>8.1167423177183326E-2</v>
      </c>
      <c r="O152" s="269">
        <f t="shared" si="24"/>
        <v>6.9088432037985731E-2</v>
      </c>
      <c r="P152" s="269">
        <f t="shared" si="24"/>
        <v>7.1800584092505809E-2</v>
      </c>
      <c r="Q152" s="269">
        <f t="shared" si="24"/>
        <v>7.478882652647148E-2</v>
      </c>
      <c r="R152" s="269">
        <f t="shared" si="24"/>
        <v>7.3117513159866379E-2</v>
      </c>
      <c r="S152" s="269">
        <f t="shared" si="24"/>
        <v>7.3878058350158884E-2</v>
      </c>
      <c r="T152" s="269">
        <f t="shared" si="24"/>
        <v>5.8967313535566862E-2</v>
      </c>
      <c r="U152" s="269">
        <f t="shared" si="24"/>
        <v>6.2617601284126537E-2</v>
      </c>
      <c r="V152" s="269">
        <f t="shared" si="24"/>
        <v>6.876960516287807E-2</v>
      </c>
      <c r="W152" s="269">
        <f t="shared" si="24"/>
        <v>7.0493931421756348E-2</v>
      </c>
      <c r="X152" s="269">
        <f t="shared" si="24"/>
        <v>7.2749360093382523E-2</v>
      </c>
      <c r="Y152" s="269">
        <f t="shared" si="24"/>
        <v>7.0176833649908316E-2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0.12885792146784775</v>
      </c>
      <c r="C153" s="269">
        <f t="shared" si="25"/>
        <v>0.13022105149261076</v>
      </c>
      <c r="D153" s="269">
        <f t="shared" si="25"/>
        <v>0.12513039337052653</v>
      </c>
      <c r="E153" s="269">
        <f t="shared" si="25"/>
        <v>0.13188558519184124</v>
      </c>
      <c r="F153" s="269">
        <f t="shared" si="25"/>
        <v>0.12373244605110023</v>
      </c>
      <c r="G153" s="269">
        <f t="shared" si="25"/>
        <v>0.12178177156244155</v>
      </c>
      <c r="H153" s="269">
        <f t="shared" si="25"/>
        <v>0.12089120263042125</v>
      </c>
      <c r="I153" s="269">
        <f t="shared" si="25"/>
        <v>0.12180714834703246</v>
      </c>
      <c r="J153" s="269">
        <f t="shared" si="25"/>
        <v>0.11786843697088778</v>
      </c>
      <c r="K153" s="269">
        <f t="shared" si="25"/>
        <v>0.1124116282061443</v>
      </c>
      <c r="L153" s="269">
        <f t="shared" si="25"/>
        <v>0.11069453785324587</v>
      </c>
      <c r="M153" s="269">
        <f t="shared" si="25"/>
        <v>0.11059929481169643</v>
      </c>
      <c r="N153" s="269">
        <f t="shared" si="25"/>
        <v>9.7364101151461394E-2</v>
      </c>
      <c r="O153" s="269">
        <f t="shared" si="25"/>
        <v>0.10692520052260902</v>
      </c>
      <c r="P153" s="269">
        <f t="shared" si="25"/>
        <v>0.10589533973100812</v>
      </c>
      <c r="Q153" s="269">
        <f t="shared" si="25"/>
        <v>0.10293283591441073</v>
      </c>
      <c r="R153" s="269">
        <f t="shared" si="25"/>
        <v>0.10312749507971712</v>
      </c>
      <c r="S153" s="269">
        <f t="shared" si="25"/>
        <v>0.1032519641944018</v>
      </c>
      <c r="T153" s="269">
        <f t="shared" si="25"/>
        <v>0.10499445745346983</v>
      </c>
      <c r="U153" s="269">
        <f t="shared" si="25"/>
        <v>0.10380459425261877</v>
      </c>
      <c r="V153" s="269">
        <f t="shared" si="25"/>
        <v>0.10198324175864081</v>
      </c>
      <c r="W153" s="269">
        <f t="shared" si="25"/>
        <v>0.10092436117087376</v>
      </c>
      <c r="X153" s="269">
        <f t="shared" si="25"/>
        <v>0.10099677557985275</v>
      </c>
      <c r="Y153" s="269">
        <f t="shared" si="25"/>
        <v>0.10000387204191793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9.6223028322315066E-2</v>
      </c>
      <c r="C154" s="318">
        <f t="shared" si="26"/>
        <v>9.5813679559818052E-2</v>
      </c>
      <c r="D154" s="318">
        <f t="shared" si="26"/>
        <v>9.6301790228036491E-2</v>
      </c>
      <c r="E154" s="318">
        <f t="shared" si="26"/>
        <v>9.5926630126166659E-2</v>
      </c>
      <c r="F154" s="318">
        <f t="shared" si="26"/>
        <v>9.3877680133190033E-2</v>
      </c>
      <c r="G154" s="318">
        <f t="shared" si="26"/>
        <v>9.3303624662792239E-2</v>
      </c>
      <c r="H154" s="318">
        <f t="shared" si="26"/>
        <v>9.1777506822497371E-2</v>
      </c>
      <c r="I154" s="318">
        <f t="shared" si="26"/>
        <v>9.1845945379202376E-2</v>
      </c>
      <c r="J154" s="318">
        <f t="shared" si="26"/>
        <v>8.9412226186981511E-2</v>
      </c>
      <c r="K154" s="318">
        <f t="shared" si="26"/>
        <v>8.4772319409446253E-2</v>
      </c>
      <c r="L154" s="318">
        <f t="shared" si="26"/>
        <v>8.3300396740864757E-2</v>
      </c>
      <c r="M154" s="318">
        <f t="shared" si="26"/>
        <v>8.3042559442921562E-2</v>
      </c>
      <c r="N154" s="318">
        <f t="shared" si="26"/>
        <v>7.4727025482705045E-2</v>
      </c>
      <c r="O154" s="318">
        <f t="shared" si="26"/>
        <v>8.2381399063209862E-2</v>
      </c>
      <c r="P154" s="318">
        <f t="shared" si="26"/>
        <v>8.1701268341567088E-2</v>
      </c>
      <c r="Q154" s="318">
        <f t="shared" si="26"/>
        <v>7.9277924607040653E-2</v>
      </c>
      <c r="R154" s="318">
        <f t="shared" si="26"/>
        <v>7.9922912905745158E-2</v>
      </c>
      <c r="S154" s="318">
        <f t="shared" si="26"/>
        <v>7.9745651393615072E-2</v>
      </c>
      <c r="T154" s="318">
        <f t="shared" si="26"/>
        <v>8.058219622410602E-2</v>
      </c>
      <c r="U154" s="318">
        <f t="shared" si="26"/>
        <v>8.0121495339153428E-2</v>
      </c>
      <c r="V154" s="318">
        <f t="shared" si="26"/>
        <v>7.8947914529866506E-2</v>
      </c>
      <c r="W154" s="318">
        <f t="shared" si="26"/>
        <v>7.8207113061192005E-2</v>
      </c>
      <c r="X154" s="318">
        <f t="shared" si="26"/>
        <v>7.8094201768379515E-2</v>
      </c>
      <c r="Y154" s="318">
        <f t="shared" si="26"/>
        <v>7.5836263157485442E-2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3.2634893145532681E-2</v>
      </c>
      <c r="C155" s="318">
        <f t="shared" si="27"/>
        <v>3.4407371932792696E-2</v>
      </c>
      <c r="D155" s="318">
        <f t="shared" si="27"/>
        <v>2.8828603142490052E-2</v>
      </c>
      <c r="E155" s="318">
        <f t="shared" si="27"/>
        <v>3.5958955065674598E-2</v>
      </c>
      <c r="F155" s="318">
        <f t="shared" si="27"/>
        <v>2.9854765917910194E-2</v>
      </c>
      <c r="G155" s="318">
        <f t="shared" si="27"/>
        <v>2.8478146899649316E-2</v>
      </c>
      <c r="H155" s="318">
        <f t="shared" si="27"/>
        <v>2.9113695807923879E-2</v>
      </c>
      <c r="I155" s="318">
        <f t="shared" si="27"/>
        <v>2.9961202967830083E-2</v>
      </c>
      <c r="J155" s="318">
        <f t="shared" si="27"/>
        <v>2.8456210783906269E-2</v>
      </c>
      <c r="K155" s="318">
        <f t="shared" si="27"/>
        <v>2.7639308796698035E-2</v>
      </c>
      <c r="L155" s="318">
        <f t="shared" si="27"/>
        <v>2.7394141112381115E-2</v>
      </c>
      <c r="M155" s="318">
        <f t="shared" si="27"/>
        <v>2.7556735368774864E-2</v>
      </c>
      <c r="N155" s="318">
        <f t="shared" si="27"/>
        <v>2.2637075668756352E-2</v>
      </c>
      <c r="O155" s="318">
        <f t="shared" si="27"/>
        <v>2.4543801459399169E-2</v>
      </c>
      <c r="P155" s="318">
        <f t="shared" si="27"/>
        <v>2.4194071389441039E-2</v>
      </c>
      <c r="Q155" s="318">
        <f t="shared" si="27"/>
        <v>2.3654911307370064E-2</v>
      </c>
      <c r="R155" s="318">
        <f t="shared" si="27"/>
        <v>2.3204582173971974E-2</v>
      </c>
      <c r="S155" s="318">
        <f t="shared" si="27"/>
        <v>2.3506312800786733E-2</v>
      </c>
      <c r="T155" s="318">
        <f t="shared" si="27"/>
        <v>2.4412261229363796E-2</v>
      </c>
      <c r="U155" s="318">
        <f t="shared" si="27"/>
        <v>2.3683098913465341E-2</v>
      </c>
      <c r="V155" s="318">
        <f t="shared" si="27"/>
        <v>2.3035327228774303E-2</v>
      </c>
      <c r="W155" s="318">
        <f t="shared" si="27"/>
        <v>2.2717248109681749E-2</v>
      </c>
      <c r="X155" s="318">
        <f t="shared" si="27"/>
        <v>2.2902573811473235E-2</v>
      </c>
      <c r="Y155" s="318">
        <f t="shared" si="27"/>
        <v>2.4167608884432482E-2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0.69772661385127588</v>
      </c>
      <c r="C157" s="269">
        <f t="shared" si="29"/>
        <v>0.69569013571955873</v>
      </c>
      <c r="D157" s="269">
        <f t="shared" si="29"/>
        <v>0.7034738512907599</v>
      </c>
      <c r="E157" s="269">
        <f t="shared" si="29"/>
        <v>0.70046615907535958</v>
      </c>
      <c r="F157" s="269">
        <f t="shared" si="29"/>
        <v>0.70283500833878376</v>
      </c>
      <c r="G157" s="269">
        <f t="shared" si="29"/>
        <v>0.7147594228542975</v>
      </c>
      <c r="H157" s="269">
        <f t="shared" si="29"/>
        <v>0.70842725795758976</v>
      </c>
      <c r="I157" s="269">
        <f t="shared" si="29"/>
        <v>0.71001399675629273</v>
      </c>
      <c r="J157" s="269">
        <f t="shared" si="29"/>
        <v>0.69882865564499286</v>
      </c>
      <c r="K157" s="269">
        <f t="shared" si="29"/>
        <v>0.6892871399510776</v>
      </c>
      <c r="L157" s="269">
        <f t="shared" si="29"/>
        <v>0.69404608377878696</v>
      </c>
      <c r="M157" s="269">
        <f t="shared" si="29"/>
        <v>0.69794302373339678</v>
      </c>
      <c r="N157" s="269">
        <f t="shared" si="29"/>
        <v>0.64548675522602383</v>
      </c>
      <c r="O157" s="269">
        <f t="shared" si="29"/>
        <v>0.66243901713299347</v>
      </c>
      <c r="P157" s="269">
        <f t="shared" si="29"/>
        <v>0.65730989642887727</v>
      </c>
      <c r="Q157" s="269">
        <f t="shared" si="29"/>
        <v>0.65400694543690063</v>
      </c>
      <c r="R157" s="269">
        <f t="shared" si="29"/>
        <v>0.65758200215855511</v>
      </c>
      <c r="S157" s="269">
        <f t="shared" si="29"/>
        <v>0.65525118120164916</v>
      </c>
      <c r="T157" s="269">
        <f t="shared" si="29"/>
        <v>0.68793706717897318</v>
      </c>
      <c r="U157" s="269">
        <f t="shared" si="29"/>
        <v>0.68169324451453828</v>
      </c>
      <c r="V157" s="269">
        <f t="shared" si="29"/>
        <v>0.66906886226561113</v>
      </c>
      <c r="W157" s="269">
        <f t="shared" si="29"/>
        <v>0.66629813268137716</v>
      </c>
      <c r="X157" s="269">
        <f t="shared" si="29"/>
        <v>0.65792940740019845</v>
      </c>
      <c r="Y157" s="269">
        <f t="shared" si="29"/>
        <v>0.66271499690617297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0.6530230554449119</v>
      </c>
      <c r="C158" s="318">
        <f t="shared" si="30"/>
        <v>0.65051235827000753</v>
      </c>
      <c r="D158" s="318">
        <f t="shared" si="30"/>
        <v>0.65969045256090908</v>
      </c>
      <c r="E158" s="318">
        <f t="shared" si="30"/>
        <v>0.65855439637516289</v>
      </c>
      <c r="F158" s="318">
        <f t="shared" si="30"/>
        <v>0.65768616521937795</v>
      </c>
      <c r="G158" s="318">
        <f t="shared" si="30"/>
        <v>0.67401919953712941</v>
      </c>
      <c r="H158" s="318">
        <f t="shared" si="30"/>
        <v>0.66388089499961744</v>
      </c>
      <c r="I158" s="318">
        <f t="shared" si="30"/>
        <v>0.6666957119887913</v>
      </c>
      <c r="J158" s="318">
        <f t="shared" si="30"/>
        <v>0.64795008699827672</v>
      </c>
      <c r="K158" s="318">
        <f t="shared" si="30"/>
        <v>0.63055135686446961</v>
      </c>
      <c r="L158" s="318">
        <f t="shared" si="30"/>
        <v>0.63629015518710741</v>
      </c>
      <c r="M158" s="318">
        <f t="shared" si="30"/>
        <v>0.64179066238800708</v>
      </c>
      <c r="N158" s="318">
        <f t="shared" si="30"/>
        <v>0.55833622575937536</v>
      </c>
      <c r="O158" s="318">
        <f t="shared" si="30"/>
        <v>0.58825785926886687</v>
      </c>
      <c r="P158" s="318">
        <f t="shared" si="30"/>
        <v>0.58021666524403537</v>
      </c>
      <c r="Q158" s="318">
        <f t="shared" si="30"/>
        <v>0.57370519906085549</v>
      </c>
      <c r="R158" s="318">
        <f t="shared" si="30"/>
        <v>0.57907476691890958</v>
      </c>
      <c r="S158" s="318">
        <f t="shared" si="30"/>
        <v>0.57592733859142575</v>
      </c>
      <c r="T158" s="318">
        <f t="shared" si="30"/>
        <v>0.62333467257483921</v>
      </c>
      <c r="U158" s="318">
        <f t="shared" si="30"/>
        <v>0.61445990271027184</v>
      </c>
      <c r="V158" s="318">
        <f t="shared" si="30"/>
        <v>0.59523003300927069</v>
      </c>
      <c r="W158" s="318">
        <f t="shared" si="30"/>
        <v>0.59060787164918183</v>
      </c>
      <c r="X158" s="318">
        <f t="shared" si="30"/>
        <v>0.57981746294856773</v>
      </c>
      <c r="Y158" s="318">
        <f t="shared" si="30"/>
        <v>0.58736520792085944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4.4703558406363968E-2</v>
      </c>
      <c r="C159" s="318">
        <f t="shared" si="31"/>
        <v>4.5177777449551197E-2</v>
      </c>
      <c r="D159" s="318">
        <f t="shared" si="31"/>
        <v>4.3783398729850813E-2</v>
      </c>
      <c r="E159" s="318">
        <f t="shared" si="31"/>
        <v>4.1911762700196774E-2</v>
      </c>
      <c r="F159" s="318">
        <f t="shared" si="31"/>
        <v>4.5148843119405771E-2</v>
      </c>
      <c r="G159" s="318">
        <f t="shared" si="31"/>
        <v>4.0740223317168103E-2</v>
      </c>
      <c r="H159" s="318">
        <f t="shared" si="31"/>
        <v>4.4546362957972367E-2</v>
      </c>
      <c r="I159" s="318">
        <f t="shared" si="31"/>
        <v>4.3318284767501512E-2</v>
      </c>
      <c r="J159" s="318">
        <f t="shared" si="31"/>
        <v>5.087856864671618E-2</v>
      </c>
      <c r="K159" s="318">
        <f t="shared" si="31"/>
        <v>5.8735783086608075E-2</v>
      </c>
      <c r="L159" s="318">
        <f t="shared" si="31"/>
        <v>5.7755928591679592E-2</v>
      </c>
      <c r="M159" s="318">
        <f t="shared" si="31"/>
        <v>5.6152361345389722E-2</v>
      </c>
      <c r="N159" s="318">
        <f t="shared" si="31"/>
        <v>8.7150529466648363E-2</v>
      </c>
      <c r="O159" s="318">
        <f t="shared" si="31"/>
        <v>7.4181157864126615E-2</v>
      </c>
      <c r="P159" s="318">
        <f t="shared" si="31"/>
        <v>7.709323118484189E-2</v>
      </c>
      <c r="Q159" s="318">
        <f t="shared" si="31"/>
        <v>8.0301746376045091E-2</v>
      </c>
      <c r="R159" s="318">
        <f t="shared" si="31"/>
        <v>7.8507235239645493E-2</v>
      </c>
      <c r="S159" s="318">
        <f t="shared" si="31"/>
        <v>7.9323842610223377E-2</v>
      </c>
      <c r="T159" s="318">
        <f t="shared" si="31"/>
        <v>6.4602394604133903E-2</v>
      </c>
      <c r="U159" s="318">
        <f t="shared" si="31"/>
        <v>6.7233341804266461E-2</v>
      </c>
      <c r="V159" s="318">
        <f t="shared" si="31"/>
        <v>7.3838829256340568E-2</v>
      </c>
      <c r="W159" s="318">
        <f t="shared" si="31"/>
        <v>7.5690261032195297E-2</v>
      </c>
      <c r="X159" s="318">
        <f t="shared" si="31"/>
        <v>7.8111944451630708E-2</v>
      </c>
      <c r="Y159" s="318">
        <f t="shared" si="31"/>
        <v>7.534978898531354E-2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9.6074022885847668E-2</v>
      </c>
      <c r="C160" s="269">
        <f t="shared" si="32"/>
        <v>9.6286447919817816E-2</v>
      </c>
      <c r="D160" s="269">
        <f t="shared" si="32"/>
        <v>9.5258201076113228E-2</v>
      </c>
      <c r="E160" s="269">
        <f t="shared" si="32"/>
        <v>9.329678445143183E-2</v>
      </c>
      <c r="F160" s="269">
        <f t="shared" si="32"/>
        <v>9.5167270254940511E-2</v>
      </c>
      <c r="G160" s="269">
        <f t="shared" si="32"/>
        <v>9.0721840427468003E-2</v>
      </c>
      <c r="H160" s="269">
        <f t="shared" si="32"/>
        <v>9.3419274483959397E-2</v>
      </c>
      <c r="I160" s="269">
        <f t="shared" si="32"/>
        <v>9.2309757657116534E-2</v>
      </c>
      <c r="J160" s="269">
        <f t="shared" si="32"/>
        <v>9.8004930213307362E-2</v>
      </c>
      <c r="K160" s="269">
        <f t="shared" si="32"/>
        <v>0.10273315723482367</v>
      </c>
      <c r="L160" s="269">
        <f t="shared" si="32"/>
        <v>0.10098676198086959</v>
      </c>
      <c r="M160" s="269">
        <f t="shared" si="32"/>
        <v>9.934214510345106E-2</v>
      </c>
      <c r="N160" s="269">
        <f t="shared" si="32"/>
        <v>0.12363125441778983</v>
      </c>
      <c r="O160" s="269">
        <f t="shared" si="32"/>
        <v>0.11582420476532911</v>
      </c>
      <c r="P160" s="269">
        <f t="shared" si="32"/>
        <v>0.11816301512265431</v>
      </c>
      <c r="Q160" s="269">
        <f t="shared" si="32"/>
        <v>0.1197955941611332</v>
      </c>
      <c r="R160" s="269">
        <f t="shared" si="32"/>
        <v>0.11848176263914235</v>
      </c>
      <c r="S160" s="269">
        <f t="shared" si="32"/>
        <v>0.11914520877764444</v>
      </c>
      <c r="T160" s="269">
        <f t="shared" si="32"/>
        <v>0.10587671788731794</v>
      </c>
      <c r="U160" s="269">
        <f t="shared" si="32"/>
        <v>0.10805388026059426</v>
      </c>
      <c r="V160" s="269">
        <f t="shared" si="32"/>
        <v>0.11356728195798584</v>
      </c>
      <c r="W160" s="269">
        <f t="shared" si="32"/>
        <v>0.11488027861162207</v>
      </c>
      <c r="X160" s="269">
        <f t="shared" si="32"/>
        <v>0.11708060315711406</v>
      </c>
      <c r="Y160" s="269">
        <f t="shared" si="32"/>
        <v>0.11322454006127412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5.4280892878345401E-2</v>
      </c>
      <c r="C161" s="318">
        <f t="shared" si="33"/>
        <v>5.404997293418657E-2</v>
      </c>
      <c r="D161" s="318">
        <f t="shared" si="33"/>
        <v>5.4325323682924094E-2</v>
      </c>
      <c r="E161" s="318">
        <f t="shared" si="33"/>
        <v>5.4113690089002985E-2</v>
      </c>
      <c r="F161" s="318">
        <f t="shared" si="33"/>
        <v>5.2957845827800706E-2</v>
      </c>
      <c r="G161" s="318">
        <f t="shared" si="33"/>
        <v>5.2634012291918691E-2</v>
      </c>
      <c r="H161" s="318">
        <f t="shared" si="33"/>
        <v>5.1773105703827406E-2</v>
      </c>
      <c r="I161" s="318">
        <f t="shared" si="33"/>
        <v>5.1811712948164071E-2</v>
      </c>
      <c r="J161" s="318">
        <f t="shared" si="33"/>
        <v>5.043881445315504E-2</v>
      </c>
      <c r="K161" s="318">
        <f t="shared" si="33"/>
        <v>4.7821371548393644E-2</v>
      </c>
      <c r="L161" s="318">
        <f t="shared" si="33"/>
        <v>4.6991037291703557E-2</v>
      </c>
      <c r="M161" s="318">
        <f t="shared" si="33"/>
        <v>4.6845587299183908E-2</v>
      </c>
      <c r="N161" s="318">
        <f t="shared" si="33"/>
        <v>4.2154666466711233E-2</v>
      </c>
      <c r="O161" s="318">
        <f t="shared" si="33"/>
        <v>4.6472616541847894E-2</v>
      </c>
      <c r="P161" s="318">
        <f t="shared" si="33"/>
        <v>4.6088944322334104E-2</v>
      </c>
      <c r="Q161" s="318">
        <f t="shared" si="33"/>
        <v>4.4721898782875295E-2</v>
      </c>
      <c r="R161" s="318">
        <f t="shared" si="33"/>
        <v>4.5085746620136175E-2</v>
      </c>
      <c r="S161" s="318">
        <f t="shared" si="33"/>
        <v>4.4985750669903173E-2</v>
      </c>
      <c r="T161" s="318">
        <f t="shared" si="33"/>
        <v>4.5457658498242438E-2</v>
      </c>
      <c r="U161" s="318">
        <f t="shared" si="33"/>
        <v>4.519777003057434E-2</v>
      </c>
      <c r="V161" s="318">
        <f t="shared" si="33"/>
        <v>4.4535735013555358E-2</v>
      </c>
      <c r="W161" s="318">
        <f t="shared" si="33"/>
        <v>4.411783749082774E-2</v>
      </c>
      <c r="X161" s="318">
        <f t="shared" si="33"/>
        <v>4.4054142490818182E-2</v>
      </c>
      <c r="Y161" s="318">
        <f t="shared" si="33"/>
        <v>4.2780404530157898E-2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4.1793130007502267E-2</v>
      </c>
      <c r="C162" s="326">
        <f t="shared" si="34"/>
        <v>4.2236474985631253E-2</v>
      </c>
      <c r="D162" s="326">
        <f t="shared" si="34"/>
        <v>4.0932877393189133E-2</v>
      </c>
      <c r="E162" s="326">
        <f t="shared" si="34"/>
        <v>3.9183094362428846E-2</v>
      </c>
      <c r="F162" s="326">
        <f t="shared" si="34"/>
        <v>4.2209424427139805E-2</v>
      </c>
      <c r="G162" s="326">
        <f t="shared" si="34"/>
        <v>3.8087828135549312E-2</v>
      </c>
      <c r="H162" s="326">
        <f t="shared" si="34"/>
        <v>4.1646168780132005E-2</v>
      </c>
      <c r="I162" s="326">
        <f t="shared" si="34"/>
        <v>4.0498044708952463E-2</v>
      </c>
      <c r="J162" s="326">
        <f t="shared" si="34"/>
        <v>4.7566115760152329E-2</v>
      </c>
      <c r="K162" s="326">
        <f t="shared" si="34"/>
        <v>5.4911785686430029E-2</v>
      </c>
      <c r="L162" s="326">
        <f t="shared" si="34"/>
        <v>5.3995724689166046E-2</v>
      </c>
      <c r="M162" s="326">
        <f t="shared" si="34"/>
        <v>5.2496557804267138E-2</v>
      </c>
      <c r="N162" s="326">
        <f t="shared" si="34"/>
        <v>8.1476587951078594E-2</v>
      </c>
      <c r="O162" s="326">
        <f t="shared" si="34"/>
        <v>6.9351588223481198E-2</v>
      </c>
      <c r="P162" s="326">
        <f t="shared" si="34"/>
        <v>7.2074070800320203E-2</v>
      </c>
      <c r="Q162" s="326">
        <f t="shared" si="34"/>
        <v>7.5073695378257907E-2</v>
      </c>
      <c r="R162" s="326">
        <f t="shared" si="34"/>
        <v>7.3396016019006166E-2</v>
      </c>
      <c r="S162" s="326">
        <f t="shared" si="34"/>
        <v>7.4159458107741272E-2</v>
      </c>
      <c r="T162" s="326">
        <f t="shared" si="34"/>
        <v>6.0419059389075498E-2</v>
      </c>
      <c r="U162" s="326">
        <f t="shared" si="34"/>
        <v>6.2856110230019913E-2</v>
      </c>
      <c r="V162" s="326">
        <f t="shared" si="34"/>
        <v>6.9031546944430477E-2</v>
      </c>
      <c r="W162" s="326">
        <f t="shared" si="34"/>
        <v>7.0762441120794342E-2</v>
      </c>
      <c r="X162" s="326">
        <f t="shared" si="34"/>
        <v>7.3026460666295881E-2</v>
      </c>
      <c r="Y162" s="326">
        <f t="shared" si="34"/>
        <v>7.0444135531116225E-2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0.99999999999999978</v>
      </c>
      <c r="C165" s="232">
        <f t="shared" si="35"/>
        <v>1</v>
      </c>
      <c r="D165" s="232">
        <f t="shared" si="35"/>
        <v>0.99999999999999989</v>
      </c>
      <c r="E165" s="232">
        <f t="shared" si="35"/>
        <v>0.99999999999999989</v>
      </c>
      <c r="F165" s="232">
        <f t="shared" si="35"/>
        <v>1</v>
      </c>
      <c r="G165" s="232">
        <f t="shared" si="35"/>
        <v>0.99999999999999989</v>
      </c>
      <c r="H165" s="232">
        <f t="shared" si="35"/>
        <v>0.99999999999999978</v>
      </c>
      <c r="I165" s="232">
        <f t="shared" si="35"/>
        <v>1.0000000000000002</v>
      </c>
      <c r="J165" s="232">
        <f t="shared" si="35"/>
        <v>0.99999999999999967</v>
      </c>
      <c r="K165" s="232">
        <f t="shared" si="35"/>
        <v>0.99999999999999989</v>
      </c>
      <c r="L165" s="232">
        <f t="shared" si="35"/>
        <v>1.0000000000000002</v>
      </c>
      <c r="M165" s="232">
        <f t="shared" si="35"/>
        <v>1.0000000000000002</v>
      </c>
      <c r="N165" s="232">
        <f t="shared" si="35"/>
        <v>1.0000000000000004</v>
      </c>
      <c r="O165" s="232">
        <f t="shared" si="35"/>
        <v>1</v>
      </c>
      <c r="P165" s="232">
        <f t="shared" si="35"/>
        <v>0.99999999999999989</v>
      </c>
      <c r="Q165" s="232">
        <f t="shared" si="35"/>
        <v>1</v>
      </c>
      <c r="R165" s="232">
        <f t="shared" si="35"/>
        <v>0.99999999999999967</v>
      </c>
      <c r="S165" s="232">
        <f t="shared" si="35"/>
        <v>1.0000000000000002</v>
      </c>
      <c r="T165" s="232">
        <f t="shared" si="35"/>
        <v>0.99999999999999989</v>
      </c>
      <c r="U165" s="232">
        <f t="shared" si="35"/>
        <v>0.99999999999999989</v>
      </c>
      <c r="V165" s="232">
        <f t="shared" si="35"/>
        <v>0.99999999999999989</v>
      </c>
      <c r="W165" s="232">
        <f t="shared" si="35"/>
        <v>1</v>
      </c>
      <c r="X165" s="232">
        <f t="shared" si="35"/>
        <v>1.0000000000000002</v>
      </c>
      <c r="Y165" s="232">
        <f t="shared" si="35"/>
        <v>0.99999999999999989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8.3568632032546518E-3</v>
      </c>
      <c r="C166" s="266">
        <f t="shared" si="36"/>
        <v>8.3282210337816322E-3</v>
      </c>
      <c r="D166" s="266">
        <f t="shared" si="36"/>
        <v>8.3274737513598842E-3</v>
      </c>
      <c r="E166" s="266">
        <f t="shared" si="36"/>
        <v>8.3802017631691185E-3</v>
      </c>
      <c r="F166" s="266">
        <f t="shared" si="36"/>
        <v>8.4147434236722402E-3</v>
      </c>
      <c r="G166" s="266">
        <f t="shared" si="36"/>
        <v>8.417778145531846E-3</v>
      </c>
      <c r="H166" s="266">
        <f t="shared" si="36"/>
        <v>8.3897162301776653E-3</v>
      </c>
      <c r="I166" s="266">
        <f t="shared" si="36"/>
        <v>8.3859477279285503E-3</v>
      </c>
      <c r="J166" s="266">
        <f t="shared" si="36"/>
        <v>8.2989517356774813E-3</v>
      </c>
      <c r="K166" s="266">
        <f t="shared" si="36"/>
        <v>8.1223925999748467E-3</v>
      </c>
      <c r="L166" s="266">
        <f t="shared" si="36"/>
        <v>8.0912076923178606E-3</v>
      </c>
      <c r="M166" s="266">
        <f t="shared" si="36"/>
        <v>8.1089429324479895E-3</v>
      </c>
      <c r="N166" s="266">
        <f t="shared" si="36"/>
        <v>7.8365991964961471E-3</v>
      </c>
      <c r="O166" s="266">
        <f t="shared" si="36"/>
        <v>7.8909810447207445E-3</v>
      </c>
      <c r="P166" s="266">
        <f t="shared" si="36"/>
        <v>7.8821412456928988E-3</v>
      </c>
      <c r="Q166" s="266">
        <f t="shared" si="36"/>
        <v>7.870406672229685E-3</v>
      </c>
      <c r="R166" s="266">
        <f t="shared" si="36"/>
        <v>7.8610440002641838E-3</v>
      </c>
      <c r="S166" s="266">
        <f t="shared" si="36"/>
        <v>7.8847086733493249E-3</v>
      </c>
      <c r="T166" s="266">
        <f t="shared" si="36"/>
        <v>7.9679433245859119E-3</v>
      </c>
      <c r="U166" s="266">
        <f t="shared" si="36"/>
        <v>7.9226365235853056E-3</v>
      </c>
      <c r="V166" s="266">
        <f t="shared" si="36"/>
        <v>7.8788855724144999E-3</v>
      </c>
      <c r="W166" s="266">
        <f t="shared" si="36"/>
        <v>7.8441979838949523E-3</v>
      </c>
      <c r="X166" s="266">
        <f t="shared" si="36"/>
        <v>7.821925397913973E-3</v>
      </c>
      <c r="Y166" s="266">
        <f t="shared" si="36"/>
        <v>7.742999441343535E-3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2.4319948318569725E-3</v>
      </c>
      <c r="C167" s="267">
        <f t="shared" si="37"/>
        <v>2.4236594545225172E-3</v>
      </c>
      <c r="D167" s="267">
        <f t="shared" si="37"/>
        <v>2.4234419821356386E-3</v>
      </c>
      <c r="E167" s="267">
        <f t="shared" si="37"/>
        <v>2.438786765111649E-3</v>
      </c>
      <c r="F167" s="267">
        <f t="shared" si="37"/>
        <v>2.4488389985614731E-3</v>
      </c>
      <c r="G167" s="267">
        <f t="shared" si="37"/>
        <v>2.4497221562366869E-3</v>
      </c>
      <c r="H167" s="267">
        <f t="shared" si="37"/>
        <v>2.4415556431020948E-3</v>
      </c>
      <c r="I167" s="267">
        <f t="shared" si="37"/>
        <v>2.4404589423699195E-3</v>
      </c>
      <c r="J167" s="267">
        <f t="shared" si="37"/>
        <v>2.4151415716769957E-3</v>
      </c>
      <c r="K167" s="267">
        <f t="shared" si="37"/>
        <v>2.3637597439382439E-3</v>
      </c>
      <c r="L167" s="267">
        <f t="shared" si="37"/>
        <v>2.3546843848700001E-3</v>
      </c>
      <c r="M167" s="267">
        <f t="shared" si="37"/>
        <v>2.3598456530742481E-3</v>
      </c>
      <c r="N167" s="267">
        <f t="shared" si="37"/>
        <v>2.2805888144478191E-3</v>
      </c>
      <c r="O167" s="267">
        <f t="shared" si="37"/>
        <v>2.2964148930388322E-3</v>
      </c>
      <c r="P167" s="267">
        <f t="shared" si="37"/>
        <v>2.2938423553500501E-3</v>
      </c>
      <c r="Q167" s="267">
        <f t="shared" si="37"/>
        <v>2.2904273871589384E-3</v>
      </c>
      <c r="R167" s="267">
        <f t="shared" si="37"/>
        <v>2.2877026842077629E-3</v>
      </c>
      <c r="S167" s="267">
        <f t="shared" si="37"/>
        <v>2.2945895221565091E-3</v>
      </c>
      <c r="T167" s="267">
        <f t="shared" si="37"/>
        <v>2.3188122761630559E-3</v>
      </c>
      <c r="U167" s="267">
        <f t="shared" si="37"/>
        <v>2.3056271966420058E-3</v>
      </c>
      <c r="V167" s="267">
        <f t="shared" si="37"/>
        <v>2.2928948969084409E-3</v>
      </c>
      <c r="W167" s="267">
        <f t="shared" si="37"/>
        <v>2.2828001958277466E-3</v>
      </c>
      <c r="X167" s="267">
        <f t="shared" si="37"/>
        <v>2.2763184798201492E-3</v>
      </c>
      <c r="Y167" s="267">
        <f t="shared" si="37"/>
        <v>2.2766552210273165E-3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2.1411777543067733E-2</v>
      </c>
      <c r="C168" s="267">
        <f t="shared" si="38"/>
        <v>2.1640029803606461E-2</v>
      </c>
      <c r="D168" s="267">
        <f t="shared" si="38"/>
        <v>2.1087347494186913E-2</v>
      </c>
      <c r="E168" s="267">
        <f t="shared" si="38"/>
        <v>2.0480021018298371E-2</v>
      </c>
      <c r="F168" s="267">
        <f t="shared" si="38"/>
        <v>2.1926073459544778E-2</v>
      </c>
      <c r="G168" s="267">
        <f t="shared" si="38"/>
        <v>2.0466165279984801E-2</v>
      </c>
      <c r="H168" s="267">
        <f t="shared" si="38"/>
        <v>2.2068649886185746E-2</v>
      </c>
      <c r="I168" s="267">
        <f t="shared" si="38"/>
        <v>2.1625478379094794E-2</v>
      </c>
      <c r="J168" s="267">
        <f t="shared" si="38"/>
        <v>2.4598136553335172E-2</v>
      </c>
      <c r="K168" s="267">
        <f t="shared" si="38"/>
        <v>2.7905394284721222E-2</v>
      </c>
      <c r="L168" s="267">
        <f t="shared" si="38"/>
        <v>2.7916213501579339E-2</v>
      </c>
      <c r="M168" s="267">
        <f t="shared" si="38"/>
        <v>2.7484811164768995E-2</v>
      </c>
      <c r="N168" s="267">
        <f t="shared" si="38"/>
        <v>3.7209420545905564E-2</v>
      </c>
      <c r="O168" s="267">
        <f t="shared" si="38"/>
        <v>3.2579645610644879E-2</v>
      </c>
      <c r="P168" s="267">
        <f t="shared" si="38"/>
        <v>3.3423025170460169E-2</v>
      </c>
      <c r="Q168" s="267">
        <f t="shared" si="38"/>
        <v>3.4692155868018631E-2</v>
      </c>
      <c r="R168" s="267">
        <f t="shared" si="38"/>
        <v>3.4139936989443308E-2</v>
      </c>
      <c r="S168" s="267">
        <f t="shared" si="38"/>
        <v>3.434918921751267E-2</v>
      </c>
      <c r="T168" s="267">
        <f t="shared" si="38"/>
        <v>3.0476365433885089E-2</v>
      </c>
      <c r="U168" s="267">
        <f t="shared" si="38"/>
        <v>3.1278533652797202E-2</v>
      </c>
      <c r="V168" s="267">
        <f t="shared" si="38"/>
        <v>3.3221518994518882E-2</v>
      </c>
      <c r="W168" s="267">
        <f t="shared" si="38"/>
        <v>3.3836653108571278E-2</v>
      </c>
      <c r="X168" s="267">
        <f t="shared" si="38"/>
        <v>3.4333085955278626E-2</v>
      </c>
      <c r="Y168" s="267">
        <f t="shared" si="38"/>
        <v>3.3661660634744156E-2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7.4311432215724239E-3</v>
      </c>
      <c r="C169" s="267">
        <f t="shared" si="39"/>
        <v>7.4056738488719499E-3</v>
      </c>
      <c r="D169" s="267">
        <f t="shared" si="39"/>
        <v>7.4050093456285784E-3</v>
      </c>
      <c r="E169" s="267">
        <f t="shared" si="39"/>
        <v>7.4518964847396464E-3</v>
      </c>
      <c r="F169" s="267">
        <f t="shared" si="39"/>
        <v>7.482611840497741E-3</v>
      </c>
      <c r="G169" s="267">
        <f t="shared" si="39"/>
        <v>7.4853103952338676E-3</v>
      </c>
      <c r="H169" s="267">
        <f t="shared" si="39"/>
        <v>7.4603569998034714E-3</v>
      </c>
      <c r="I169" s="267">
        <f t="shared" si="39"/>
        <v>7.4570059481872258E-3</v>
      </c>
      <c r="J169" s="267">
        <f t="shared" si="39"/>
        <v>7.3796468168484848E-3</v>
      </c>
      <c r="K169" s="267">
        <f t="shared" si="39"/>
        <v>7.2226457755998575E-3</v>
      </c>
      <c r="L169" s="267">
        <f t="shared" si="39"/>
        <v>7.1949153330265782E-3</v>
      </c>
      <c r="M169" s="267">
        <f t="shared" si="39"/>
        <v>7.2106859764211788E-3</v>
      </c>
      <c r="N169" s="267">
        <f t="shared" si="39"/>
        <v>6.9685107417508246E-3</v>
      </c>
      <c r="O169" s="267">
        <f t="shared" si="39"/>
        <v>7.0168685158320636E-3</v>
      </c>
      <c r="P169" s="267">
        <f t="shared" si="39"/>
        <v>7.009007933335005E-3</v>
      </c>
      <c r="Q169" s="267">
        <f t="shared" si="39"/>
        <v>6.9985732410433737E-3</v>
      </c>
      <c r="R169" s="267">
        <f t="shared" si="39"/>
        <v>6.9902477061363081E-3</v>
      </c>
      <c r="S169" s="267">
        <f t="shared" si="39"/>
        <v>7.0112909577380502E-3</v>
      </c>
      <c r="T169" s="267">
        <f t="shared" si="39"/>
        <v>7.0853054054192998E-3</v>
      </c>
      <c r="U169" s="267">
        <f t="shared" si="39"/>
        <v>7.045017402737188E-3</v>
      </c>
      <c r="V169" s="267">
        <f t="shared" si="39"/>
        <v>7.0061129027683845E-3</v>
      </c>
      <c r="W169" s="267">
        <f t="shared" si="39"/>
        <v>6.9752677839683879E-3</v>
      </c>
      <c r="X169" s="267">
        <f t="shared" si="39"/>
        <v>6.9554624129441224E-3</v>
      </c>
      <c r="Y169" s="267">
        <f t="shared" si="39"/>
        <v>6.9564913510431299E-3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1.165037520314067E-2</v>
      </c>
      <c r="C170" s="268">
        <f t="shared" si="40"/>
        <v>1.1593929203860986E-2</v>
      </c>
      <c r="D170" s="268">
        <f t="shared" si="40"/>
        <v>1.1611739598057978E-2</v>
      </c>
      <c r="E170" s="268">
        <f t="shared" si="40"/>
        <v>1.2155505936688323E-2</v>
      </c>
      <c r="F170" s="268">
        <f t="shared" si="40"/>
        <v>1.2166699449923961E-2</v>
      </c>
      <c r="G170" s="268">
        <f t="shared" si="40"/>
        <v>1.2291828276039227E-2</v>
      </c>
      <c r="H170" s="268">
        <f t="shared" si="40"/>
        <v>1.2182447578101828E-2</v>
      </c>
      <c r="I170" s="268">
        <f t="shared" si="40"/>
        <v>1.2300011559848188E-2</v>
      </c>
      <c r="J170" s="268">
        <f t="shared" si="40"/>
        <v>1.2448217128317066E-2</v>
      </c>
      <c r="K170" s="268">
        <f t="shared" si="40"/>
        <v>1.3287552310912398E-2</v>
      </c>
      <c r="L170" s="268">
        <f t="shared" si="40"/>
        <v>1.3396172383111063E-2</v>
      </c>
      <c r="M170" s="268">
        <f t="shared" si="40"/>
        <v>1.3320607224489116E-2</v>
      </c>
      <c r="N170" s="268">
        <f t="shared" si="40"/>
        <v>1.6145308542341433E-2</v>
      </c>
      <c r="O170" s="268">
        <f t="shared" si="40"/>
        <v>1.3260179017288268E-2</v>
      </c>
      <c r="P170" s="268">
        <f t="shared" si="40"/>
        <v>1.3505640669846837E-2</v>
      </c>
      <c r="Q170" s="268">
        <f t="shared" si="40"/>
        <v>1.4271795750672089E-2</v>
      </c>
      <c r="R170" s="268">
        <f t="shared" si="40"/>
        <v>1.4026364397710824E-2</v>
      </c>
      <c r="S170" s="268">
        <f t="shared" si="40"/>
        <v>1.4554370114563111E-2</v>
      </c>
      <c r="T170" s="268">
        <f t="shared" si="40"/>
        <v>1.3671248556629713E-2</v>
      </c>
      <c r="U170" s="268">
        <f t="shared" si="40"/>
        <v>1.4031239351000148E-2</v>
      </c>
      <c r="V170" s="268">
        <f t="shared" si="40"/>
        <v>1.468631251341012E-2</v>
      </c>
      <c r="W170" s="268">
        <f t="shared" si="40"/>
        <v>1.4984448766853712E-2</v>
      </c>
      <c r="X170" s="268">
        <f t="shared" si="40"/>
        <v>1.7986137406653134E-2</v>
      </c>
      <c r="Y170" s="268">
        <f t="shared" si="40"/>
        <v>2.2000918486997659E-2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0.72714195369733159</v>
      </c>
      <c r="C171" s="269">
        <f t="shared" si="41"/>
        <v>0.72547966113077689</v>
      </c>
      <c r="D171" s="269">
        <f t="shared" si="41"/>
        <v>0.72975487821241669</v>
      </c>
      <c r="E171" s="269">
        <f t="shared" si="41"/>
        <v>0.73386257252759701</v>
      </c>
      <c r="F171" s="269">
        <f t="shared" si="41"/>
        <v>0.72255814041403832</v>
      </c>
      <c r="G171" s="269">
        <f t="shared" si="41"/>
        <v>0.73376915113622798</v>
      </c>
      <c r="H171" s="269">
        <f t="shared" si="41"/>
        <v>0.72148715628461013</v>
      </c>
      <c r="I171" s="269">
        <f t="shared" si="41"/>
        <v>0.72482651855744484</v>
      </c>
      <c r="J171" s="269">
        <f t="shared" si="41"/>
        <v>0.70178986873185079</v>
      </c>
      <c r="K171" s="269">
        <f t="shared" si="41"/>
        <v>0.67569932279958778</v>
      </c>
      <c r="L171" s="269">
        <f t="shared" si="41"/>
        <v>0.67557792645831727</v>
      </c>
      <c r="M171" s="269">
        <f t="shared" si="41"/>
        <v>0.67896060320729001</v>
      </c>
      <c r="N171" s="269">
        <f t="shared" si="41"/>
        <v>0.60142035394897497</v>
      </c>
      <c r="O171" s="269">
        <f t="shared" si="41"/>
        <v>0.63990592269462676</v>
      </c>
      <c r="P171" s="269">
        <f t="shared" si="41"/>
        <v>0.63315102241279408</v>
      </c>
      <c r="Q171" s="269">
        <f t="shared" si="41"/>
        <v>0.62261761882096522</v>
      </c>
      <c r="R171" s="269">
        <f t="shared" si="41"/>
        <v>0.62714894282578881</v>
      </c>
      <c r="S171" s="269">
        <f t="shared" si="41"/>
        <v>0.62499092480463514</v>
      </c>
      <c r="T171" s="269">
        <f t="shared" si="41"/>
        <v>0.65569928368014785</v>
      </c>
      <c r="U171" s="269">
        <f t="shared" si="41"/>
        <v>0.64923203023500453</v>
      </c>
      <c r="V171" s="269">
        <f t="shared" si="41"/>
        <v>0.63363449523279969</v>
      </c>
      <c r="W171" s="269">
        <f t="shared" si="41"/>
        <v>0.62865470628817322</v>
      </c>
      <c r="X171" s="269">
        <f t="shared" si="41"/>
        <v>0.62208181631286119</v>
      </c>
      <c r="Y171" s="269">
        <f t="shared" si="41"/>
        <v>0.62075690089147617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0.63336532457628736</v>
      </c>
      <c r="C172" s="318">
        <f t="shared" si="42"/>
        <v>0.63070336126593152</v>
      </c>
      <c r="D172" s="318">
        <f t="shared" si="42"/>
        <v>0.63739914730070724</v>
      </c>
      <c r="E172" s="318">
        <f t="shared" si="42"/>
        <v>0.64416673426469884</v>
      </c>
      <c r="F172" s="318">
        <f t="shared" si="42"/>
        <v>0.62652906226951022</v>
      </c>
      <c r="G172" s="318">
        <f t="shared" si="42"/>
        <v>0.64413399650552328</v>
      </c>
      <c r="H172" s="318">
        <f t="shared" si="42"/>
        <v>0.62483363971335071</v>
      </c>
      <c r="I172" s="318">
        <f t="shared" si="42"/>
        <v>0.63011394920431762</v>
      </c>
      <c r="J172" s="318">
        <f t="shared" si="42"/>
        <v>0.59405802236873839</v>
      </c>
      <c r="K172" s="318">
        <f t="shared" si="42"/>
        <v>0.55348276207494818</v>
      </c>
      <c r="L172" s="318">
        <f t="shared" si="42"/>
        <v>0.55331398107891738</v>
      </c>
      <c r="M172" s="318">
        <f t="shared" si="42"/>
        <v>0.55858605990390386</v>
      </c>
      <c r="N172" s="318">
        <f t="shared" si="42"/>
        <v>0.43845518100507497</v>
      </c>
      <c r="O172" s="318">
        <f t="shared" si="42"/>
        <v>0.4972176597898193</v>
      </c>
      <c r="P172" s="318">
        <f t="shared" si="42"/>
        <v>0.4867690310433605</v>
      </c>
      <c r="Q172" s="318">
        <f t="shared" si="42"/>
        <v>0.47067724732677635</v>
      </c>
      <c r="R172" s="318">
        <f t="shared" si="42"/>
        <v>0.47762711060820312</v>
      </c>
      <c r="S172" s="318">
        <f t="shared" si="42"/>
        <v>0.47455263581250345</v>
      </c>
      <c r="T172" s="318">
        <f t="shared" si="42"/>
        <v>0.52222270461041298</v>
      </c>
      <c r="U172" s="318">
        <f t="shared" si="42"/>
        <v>0.51224221498455991</v>
      </c>
      <c r="V172" s="318">
        <f t="shared" si="42"/>
        <v>0.48813503544622211</v>
      </c>
      <c r="W172" s="318">
        <f t="shared" si="42"/>
        <v>0.48046115893426677</v>
      </c>
      <c r="X172" s="318">
        <f t="shared" si="42"/>
        <v>0.4717140543774917</v>
      </c>
      <c r="Y172" s="318">
        <f t="shared" si="42"/>
        <v>0.47146615229934191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9.3776629121044272E-2</v>
      </c>
      <c r="C173" s="318">
        <f t="shared" si="43"/>
        <v>9.4776299864845329E-2</v>
      </c>
      <c r="D173" s="318">
        <f t="shared" si="43"/>
        <v>9.2355730911709497E-2</v>
      </c>
      <c r="E173" s="318">
        <f t="shared" si="43"/>
        <v>8.969583826289812E-2</v>
      </c>
      <c r="F173" s="318">
        <f t="shared" si="43"/>
        <v>9.6029078144528046E-2</v>
      </c>
      <c r="G173" s="318">
        <f t="shared" si="43"/>
        <v>8.9635154630704747E-2</v>
      </c>
      <c r="H173" s="318">
        <f t="shared" si="43"/>
        <v>9.6653516571259396E-2</v>
      </c>
      <c r="I173" s="318">
        <f t="shared" si="43"/>
        <v>9.4712569353127218E-2</v>
      </c>
      <c r="J173" s="318">
        <f t="shared" si="43"/>
        <v>0.10773184636311244</v>
      </c>
      <c r="K173" s="318">
        <f t="shared" si="43"/>
        <v>0.1222165607246395</v>
      </c>
      <c r="L173" s="318">
        <f t="shared" si="43"/>
        <v>0.12226394537939987</v>
      </c>
      <c r="M173" s="318">
        <f t="shared" si="43"/>
        <v>0.12037454330338618</v>
      </c>
      <c r="N173" s="318">
        <f t="shared" si="43"/>
        <v>0.16296517294390009</v>
      </c>
      <c r="O173" s="318">
        <f t="shared" si="43"/>
        <v>0.14268826290480752</v>
      </c>
      <c r="P173" s="318">
        <f t="shared" si="43"/>
        <v>0.14638199136943356</v>
      </c>
      <c r="Q173" s="318">
        <f t="shared" si="43"/>
        <v>0.1519403714941889</v>
      </c>
      <c r="R173" s="318">
        <f t="shared" si="43"/>
        <v>0.14952183221758575</v>
      </c>
      <c r="S173" s="318">
        <f t="shared" si="43"/>
        <v>0.15043828899213169</v>
      </c>
      <c r="T173" s="318">
        <f t="shared" si="43"/>
        <v>0.13347657906973492</v>
      </c>
      <c r="U173" s="318">
        <f t="shared" si="43"/>
        <v>0.13698981525044454</v>
      </c>
      <c r="V173" s="318">
        <f t="shared" si="43"/>
        <v>0.14549945978657752</v>
      </c>
      <c r="W173" s="318">
        <f t="shared" si="43"/>
        <v>0.14819354735390639</v>
      </c>
      <c r="X173" s="318">
        <f t="shared" si="43"/>
        <v>0.15036776193536946</v>
      </c>
      <c r="Y173" s="318">
        <f t="shared" si="43"/>
        <v>0.14929074859213429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7.5172658161794137E-2</v>
      </c>
      <c r="C174" s="269">
        <f t="shared" si="44"/>
        <v>7.5974008218865408E-2</v>
      </c>
      <c r="D174" s="269">
        <f t="shared" si="44"/>
        <v>7.4033646273926446E-2</v>
      </c>
      <c r="E174" s="269">
        <f t="shared" si="44"/>
        <v>7.19014391055703E-2</v>
      </c>
      <c r="F174" s="269">
        <f t="shared" si="44"/>
        <v>7.6978252818546575E-2</v>
      </c>
      <c r="G174" s="269">
        <f t="shared" si="44"/>
        <v>7.185279425683086E-2</v>
      </c>
      <c r="H174" s="269">
        <f t="shared" si="44"/>
        <v>7.7478811399460973E-2</v>
      </c>
      <c r="I174" s="269">
        <f t="shared" si="44"/>
        <v>7.5922920948862604E-2</v>
      </c>
      <c r="J174" s="269">
        <f t="shared" si="44"/>
        <v>8.6359355584640085E-2</v>
      </c>
      <c r="K174" s="269">
        <f t="shared" si="44"/>
        <v>9.7970505307934608E-2</v>
      </c>
      <c r="L174" s="269">
        <f t="shared" si="44"/>
        <v>9.8008489510265154E-2</v>
      </c>
      <c r="M174" s="269">
        <f t="shared" si="44"/>
        <v>9.6493918366883286E-2</v>
      </c>
      <c r="N174" s="269">
        <f t="shared" si="44"/>
        <v>0.13063516307647216</v>
      </c>
      <c r="O174" s="269">
        <f t="shared" si="44"/>
        <v>0.11438090824525322</v>
      </c>
      <c r="P174" s="269">
        <f t="shared" si="44"/>
        <v>0.11734185267049396</v>
      </c>
      <c r="Q174" s="269">
        <f t="shared" si="44"/>
        <v>0.12179752795939999</v>
      </c>
      <c r="R174" s="269">
        <f t="shared" si="44"/>
        <v>0.11985879303157181</v>
      </c>
      <c r="S174" s="269">
        <f t="shared" si="44"/>
        <v>0.12059343760643779</v>
      </c>
      <c r="T174" s="269">
        <f t="shared" si="44"/>
        <v>0.10699669357984208</v>
      </c>
      <c r="U174" s="269">
        <f t="shared" si="44"/>
        <v>0.10981295286458605</v>
      </c>
      <c r="V174" s="269">
        <f t="shared" si="44"/>
        <v>0.11663440300401681</v>
      </c>
      <c r="W174" s="269">
        <f t="shared" si="44"/>
        <v>0.11879402129756146</v>
      </c>
      <c r="X174" s="269">
        <f t="shared" si="44"/>
        <v>0.12053690213082054</v>
      </c>
      <c r="Y174" s="269">
        <f t="shared" si="44"/>
        <v>0.11967355316375322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7.7462839088746266E-2</v>
      </c>
      <c r="C175" s="269">
        <f t="shared" si="45"/>
        <v>7.7479508913541037E-2</v>
      </c>
      <c r="D175" s="269">
        <f t="shared" si="45"/>
        <v>7.746064928081503E-2</v>
      </c>
      <c r="E175" s="269">
        <f t="shared" si="45"/>
        <v>7.7389196774657068E-2</v>
      </c>
      <c r="F175" s="269">
        <f t="shared" si="45"/>
        <v>7.7428344488975231E-2</v>
      </c>
      <c r="G175" s="269">
        <f t="shared" si="45"/>
        <v>7.7371482629487662E-2</v>
      </c>
      <c r="H175" s="269">
        <f t="shared" si="45"/>
        <v>7.743595159255641E-2</v>
      </c>
      <c r="I175" s="269">
        <f t="shared" si="45"/>
        <v>7.741320137376001E-2</v>
      </c>
      <c r="J175" s="269">
        <f t="shared" si="45"/>
        <v>7.751103355088533E-2</v>
      </c>
      <c r="K175" s="269">
        <f t="shared" si="45"/>
        <v>7.7580262907746528E-2</v>
      </c>
      <c r="L175" s="269">
        <f t="shared" si="45"/>
        <v>7.7577391382226871E-2</v>
      </c>
      <c r="M175" s="269">
        <f t="shared" si="45"/>
        <v>7.7566590254398007E-2</v>
      </c>
      <c r="N175" s="269">
        <f t="shared" si="45"/>
        <v>7.7699328654077165E-2</v>
      </c>
      <c r="O175" s="269">
        <f t="shared" si="45"/>
        <v>7.7771033357093511E-2</v>
      </c>
      <c r="P175" s="269">
        <f t="shared" si="45"/>
        <v>7.777995650318914E-2</v>
      </c>
      <c r="Q175" s="269">
        <f t="shared" si="45"/>
        <v>7.7761710112104782E-2</v>
      </c>
      <c r="R175" s="269">
        <f t="shared" si="45"/>
        <v>7.7765186379511977E-2</v>
      </c>
      <c r="S175" s="269">
        <f t="shared" si="45"/>
        <v>7.77259689739426E-2</v>
      </c>
      <c r="T175" s="269">
        <f t="shared" si="45"/>
        <v>7.7658320212411577E-2</v>
      </c>
      <c r="U175" s="269">
        <f t="shared" si="45"/>
        <v>7.7663160702108228E-2</v>
      </c>
      <c r="V175" s="269">
        <f t="shared" si="45"/>
        <v>7.7680663700846669E-2</v>
      </c>
      <c r="W175" s="269">
        <f t="shared" si="45"/>
        <v>7.7682618376616122E-2</v>
      </c>
      <c r="X175" s="269">
        <f t="shared" si="45"/>
        <v>7.7464680120485713E-2</v>
      </c>
      <c r="Y175" s="269">
        <f t="shared" si="45"/>
        <v>7.7178921198753594E-2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5.4436726866296421E-2</v>
      </c>
      <c r="C176" s="318">
        <f t="shared" si="46"/>
        <v>5.4207935418405108E-2</v>
      </c>
      <c r="D176" s="318">
        <f t="shared" si="46"/>
        <v>5.4783427415498728E-2</v>
      </c>
      <c r="E176" s="318">
        <f t="shared" si="46"/>
        <v>5.536509058651172E-2</v>
      </c>
      <c r="F176" s="318">
        <f t="shared" si="46"/>
        <v>5.3849161160470387E-2</v>
      </c>
      <c r="G176" s="318">
        <f t="shared" si="46"/>
        <v>5.5362276828976702E-2</v>
      </c>
      <c r="H176" s="318">
        <f t="shared" si="46"/>
        <v>5.370344232959761E-2</v>
      </c>
      <c r="I176" s="318">
        <f t="shared" si="46"/>
        <v>5.4157276403513151E-2</v>
      </c>
      <c r="J176" s="318">
        <f t="shared" si="46"/>
        <v>5.1058327716398538E-2</v>
      </c>
      <c r="K176" s="318">
        <f t="shared" si="46"/>
        <v>4.7570949616532458E-2</v>
      </c>
      <c r="L176" s="318">
        <f t="shared" si="46"/>
        <v>4.7556443162477188E-2</v>
      </c>
      <c r="M176" s="318">
        <f t="shared" si="46"/>
        <v>4.8009569823942867E-2</v>
      </c>
      <c r="N176" s="318">
        <f t="shared" si="46"/>
        <v>3.7684514774239064E-2</v>
      </c>
      <c r="O176" s="318">
        <f t="shared" si="46"/>
        <v>4.2735054934030139E-2</v>
      </c>
      <c r="P176" s="318">
        <f t="shared" si="46"/>
        <v>4.1837012166092376E-2</v>
      </c>
      <c r="Q176" s="318">
        <f t="shared" si="46"/>
        <v>4.0453949341241267E-2</v>
      </c>
      <c r="R176" s="318">
        <f t="shared" si="46"/>
        <v>4.1051278867391489E-2</v>
      </c>
      <c r="S176" s="318">
        <f t="shared" si="46"/>
        <v>4.0787032723473227E-2</v>
      </c>
      <c r="T176" s="318">
        <f t="shared" si="46"/>
        <v>4.4884198157317264E-2</v>
      </c>
      <c r="U176" s="318">
        <f t="shared" si="46"/>
        <v>4.4026391190827671E-2</v>
      </c>
      <c r="V176" s="318">
        <f t="shared" si="46"/>
        <v>4.1954418038645448E-2</v>
      </c>
      <c r="W176" s="318">
        <f t="shared" si="46"/>
        <v>4.1294860744493816E-2</v>
      </c>
      <c r="X176" s="318">
        <f t="shared" si="46"/>
        <v>4.0543061232977073E-2</v>
      </c>
      <c r="Y176" s="318">
        <f t="shared" si="46"/>
        <v>4.0521754449681258E-2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2.3026112222449845E-2</v>
      </c>
      <c r="C177" s="318">
        <f t="shared" si="47"/>
        <v>2.3271573495135933E-2</v>
      </c>
      <c r="D177" s="318">
        <f t="shared" si="47"/>
        <v>2.2677221865316302E-2</v>
      </c>
      <c r="E177" s="318">
        <f t="shared" si="47"/>
        <v>2.2024106188145352E-2</v>
      </c>
      <c r="F177" s="318">
        <f t="shared" si="47"/>
        <v>2.3579183328504835E-2</v>
      </c>
      <c r="G177" s="318">
        <f t="shared" si="47"/>
        <v>2.2009205800510957E-2</v>
      </c>
      <c r="H177" s="318">
        <f t="shared" si="47"/>
        <v>2.3732509262958796E-2</v>
      </c>
      <c r="I177" s="318">
        <f t="shared" si="47"/>
        <v>2.3255924970246852E-2</v>
      </c>
      <c r="J177" s="318">
        <f t="shared" si="47"/>
        <v>2.6452705834486796E-2</v>
      </c>
      <c r="K177" s="318">
        <f t="shared" si="47"/>
        <v>3.0009313291214069E-2</v>
      </c>
      <c r="L177" s="318">
        <f t="shared" si="47"/>
        <v>3.0020948219749675E-2</v>
      </c>
      <c r="M177" s="318">
        <f t="shared" si="47"/>
        <v>2.9557020430455137E-2</v>
      </c>
      <c r="N177" s="318">
        <f t="shared" si="47"/>
        <v>4.0014813879838095E-2</v>
      </c>
      <c r="O177" s="318">
        <f t="shared" si="47"/>
        <v>3.5035978423063364E-2</v>
      </c>
      <c r="P177" s="318">
        <f t="shared" si="47"/>
        <v>3.5942944337096772E-2</v>
      </c>
      <c r="Q177" s="318">
        <f t="shared" si="47"/>
        <v>3.7307760770863514E-2</v>
      </c>
      <c r="R177" s="318">
        <f t="shared" si="47"/>
        <v>3.6713907512120489E-2</v>
      </c>
      <c r="S177" s="318">
        <f t="shared" si="47"/>
        <v>3.6938936250469366E-2</v>
      </c>
      <c r="T177" s="318">
        <f t="shared" si="47"/>
        <v>3.2774122055094314E-2</v>
      </c>
      <c r="U177" s="318">
        <f t="shared" si="47"/>
        <v>3.3636769511280556E-2</v>
      </c>
      <c r="V177" s="318">
        <f t="shared" si="47"/>
        <v>3.5726245662201228E-2</v>
      </c>
      <c r="W177" s="318">
        <f t="shared" si="47"/>
        <v>3.6387757632122313E-2</v>
      </c>
      <c r="X177" s="318">
        <f t="shared" si="47"/>
        <v>3.6921618887508632E-2</v>
      </c>
      <c r="Y177" s="318">
        <f t="shared" si="47"/>
        <v>3.665716674907233E-2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6.894039504923527E-2</v>
      </c>
      <c r="C178" s="319">
        <f t="shared" si="48"/>
        <v>6.9675308392173271E-2</v>
      </c>
      <c r="D178" s="319">
        <f t="shared" si="48"/>
        <v>6.7895814061472839E-2</v>
      </c>
      <c r="E178" s="319">
        <f t="shared" si="48"/>
        <v>6.5940379624168419E-2</v>
      </c>
      <c r="F178" s="319">
        <f t="shared" si="48"/>
        <v>7.0596295106239854E-2</v>
      </c>
      <c r="G178" s="319">
        <f t="shared" si="48"/>
        <v>6.5895767724427068E-2</v>
      </c>
      <c r="H178" s="319">
        <f t="shared" si="48"/>
        <v>7.1055354386001482E-2</v>
      </c>
      <c r="I178" s="319">
        <f t="shared" si="48"/>
        <v>6.9628456562504035E-2</v>
      </c>
      <c r="J178" s="319">
        <f t="shared" si="48"/>
        <v>7.9199648326768374E-2</v>
      </c>
      <c r="K178" s="319">
        <f t="shared" si="48"/>
        <v>8.9848164269584627E-2</v>
      </c>
      <c r="L178" s="319">
        <f t="shared" si="48"/>
        <v>8.9882999354286092E-2</v>
      </c>
      <c r="M178" s="319">
        <f t="shared" si="48"/>
        <v>8.8493995220227314E-2</v>
      </c>
      <c r="N178" s="319">
        <f t="shared" si="48"/>
        <v>0.11980472647953412</v>
      </c>
      <c r="O178" s="319">
        <f t="shared" si="48"/>
        <v>0.10489804662150162</v>
      </c>
      <c r="P178" s="319">
        <f t="shared" si="48"/>
        <v>0.10761351103883779</v>
      </c>
      <c r="Q178" s="319">
        <f t="shared" si="48"/>
        <v>0.1116997841884072</v>
      </c>
      <c r="R178" s="319">
        <f t="shared" si="48"/>
        <v>0.10992178198536469</v>
      </c>
      <c r="S178" s="319">
        <f t="shared" si="48"/>
        <v>0.11059552012966496</v>
      </c>
      <c r="T178" s="319">
        <f t="shared" si="48"/>
        <v>9.8126027530915219E-2</v>
      </c>
      <c r="U178" s="319">
        <f t="shared" si="48"/>
        <v>0.10070880207153933</v>
      </c>
      <c r="V178" s="319">
        <f t="shared" si="48"/>
        <v>0.10696471318231653</v>
      </c>
      <c r="W178" s="319">
        <f t="shared" si="48"/>
        <v>0.10894528619853307</v>
      </c>
      <c r="X178" s="319">
        <f t="shared" si="48"/>
        <v>0.11054367178322282</v>
      </c>
      <c r="Y178" s="319">
        <f t="shared" si="48"/>
        <v>0.10975189961086106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0.50005824006724475</v>
      </c>
      <c r="C183" s="320">
        <f>IF(C$5=0,0,C$5/NMM_fec!C$5)</f>
        <v>0.50261980114071059</v>
      </c>
      <c r="D183" s="320">
        <f>IF(D$5=0,0,D$5/NMM_fec!D$5)</f>
        <v>0.49769186766452844</v>
      </c>
      <c r="E183" s="320">
        <f>IF(E$5=0,0,E$5/NMM_fec!E$5)</f>
        <v>0.49617740675950678</v>
      </c>
      <c r="F183" s="320">
        <f>IF(F$5=0,0,F$5/NMM_fec!F$5)</f>
        <v>0.49252562107721459</v>
      </c>
      <c r="G183" s="320">
        <f>IF(G$5=0,0,G$5/NMM_fec!G$5)</f>
        <v>0.49438836042097739</v>
      </c>
      <c r="H183" s="320">
        <f>IF(H$5=0,0,H$5/NMM_fec!H$5)</f>
        <v>0.49985877161705167</v>
      </c>
      <c r="I183" s="320">
        <f>IF(I$5=0,0,I$5/NMM_fec!I$5)</f>
        <v>0.49911877229961954</v>
      </c>
      <c r="J183" s="320">
        <f>IF(J$5=0,0,J$5/NMM_fec!J$5)</f>
        <v>0.50073269847641244</v>
      </c>
      <c r="K183" s="320">
        <f>IF(K$5=0,0,K$5/NMM_fec!K$5)</f>
        <v>0.50004268381856198</v>
      </c>
      <c r="L183" s="320">
        <f>IF(L$5=0,0,L$5/NMM_fec!L$5)</f>
        <v>0.49821244653127206</v>
      </c>
      <c r="M183" s="320">
        <f>IF(M$5=0,0,M$5/NMM_fec!M$5)</f>
        <v>0.49777723658400669</v>
      </c>
      <c r="N183" s="320">
        <f>IF(N$5=0,0,N$5/NMM_fec!N$5)</f>
        <v>0.50770538299078316</v>
      </c>
      <c r="O183" s="320">
        <f>IF(O$5=0,0,O$5/NMM_fec!O$5)</f>
        <v>0.50745585468441501</v>
      </c>
      <c r="P183" s="320">
        <f>IF(P$5=0,0,P$5/NMM_fec!P$5)</f>
        <v>0.50876043904842938</v>
      </c>
      <c r="Q183" s="320">
        <f>IF(Q$5=0,0,Q$5/NMM_fec!Q$5)</f>
        <v>0.50723889588631332</v>
      </c>
      <c r="R183" s="320">
        <f>IF(R$5=0,0,R$5/NMM_fec!R$5)</f>
        <v>0.50596638534570826</v>
      </c>
      <c r="S183" s="320">
        <f>IF(S$5=0,0,S$5/NMM_fec!S$5)</f>
        <v>0.51982134620158305</v>
      </c>
      <c r="T183" s="320">
        <f>IF(T$5=0,0,T$5/NMM_fec!T$5)</f>
        <v>0.52506531751962138</v>
      </c>
      <c r="U183" s="320">
        <f>IF(U$5=0,0,U$5/NMM_fec!U$5)</f>
        <v>0.52575117994791043</v>
      </c>
      <c r="V183" s="320">
        <f>IF(V$5=0,0,V$5/NMM_fec!V$5)</f>
        <v>0.52883111146606987</v>
      </c>
      <c r="W183" s="320">
        <f>IF(W$5=0,0,W$5/NMM_fec!W$5)</f>
        <v>0.52858001743979044</v>
      </c>
      <c r="X183" s="320">
        <f>IF(X$5=0,0,X$5/NMM_fec!X$5)</f>
        <v>0.5314028544994801</v>
      </c>
      <c r="Y183" s="320">
        <f>IF(Y$5=0,0,Y$5/NMM_fec!Y$5)</f>
        <v>0.54573862818491714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0.43345104845198201</v>
      </c>
      <c r="C184" s="273">
        <f>IF(C$6=0,0,C$6/NMM_fec!C$6)</f>
        <v>0.43345104845198196</v>
      </c>
      <c r="D184" s="273">
        <f>IF(D$6=0,0,D$6/NMM_fec!D$6)</f>
        <v>0.43345104845198212</v>
      </c>
      <c r="E184" s="273">
        <f>IF(E$6=0,0,E$6/NMM_fec!E$6)</f>
        <v>0.43345104845198201</v>
      </c>
      <c r="F184" s="273">
        <f>IF(F$6=0,0,F$6/NMM_fec!F$6)</f>
        <v>0.43345104845198207</v>
      </c>
      <c r="G184" s="273">
        <f>IF(G$6=0,0,G$6/NMM_fec!G$6)</f>
        <v>0.43691792012534741</v>
      </c>
      <c r="H184" s="273">
        <f>IF(H$6=0,0,H$6/NMM_fec!H$6)</f>
        <v>0.44040191503029974</v>
      </c>
      <c r="I184" s="273">
        <f>IF(I$6=0,0,I$6/NMM_fec!I$6)</f>
        <v>0.44040191503029974</v>
      </c>
      <c r="J184" s="273">
        <f>IF(J$6=0,0,J$6/NMM_fec!J$6)</f>
        <v>0.4404019150302998</v>
      </c>
      <c r="K184" s="273">
        <f>IF(K$6=0,0,K$6/NMM_fec!K$6)</f>
        <v>0.44040191503029991</v>
      </c>
      <c r="L184" s="273">
        <f>IF(L$6=0,0,L$6/NMM_fec!L$6)</f>
        <v>0.4404019150302998</v>
      </c>
      <c r="M184" s="273">
        <f>IF(M$6=0,0,M$6/NMM_fec!M$6)</f>
        <v>0.4404019150302998</v>
      </c>
      <c r="N184" s="273">
        <f>IF(N$6=0,0,N$6/NMM_fec!N$6)</f>
        <v>0.44040191503029974</v>
      </c>
      <c r="O184" s="273">
        <f>IF(O$6=0,0,O$6/NMM_fec!O$6)</f>
        <v>0.44040191503029985</v>
      </c>
      <c r="P184" s="273">
        <f>IF(P$6=0,0,P$6/NMM_fec!P$6)</f>
        <v>0.44040191503029991</v>
      </c>
      <c r="Q184" s="273">
        <f>IF(Q$6=0,0,Q$6/NMM_fec!Q$6)</f>
        <v>0.44040191503029985</v>
      </c>
      <c r="R184" s="273">
        <f>IF(R$6=0,0,R$6/NMM_fec!R$6)</f>
        <v>0.44040191503029963</v>
      </c>
      <c r="S184" s="273">
        <f>IF(S$6=0,0,S$6/NMM_fec!S$6)</f>
        <v>0.45136172352727005</v>
      </c>
      <c r="T184" s="273">
        <f>IF(T$6=0,0,T$6/NMM_fec!T$6)</f>
        <v>0.46122555117454272</v>
      </c>
      <c r="U184" s="273">
        <f>IF(U$6=0,0,U$6/NMM_fec!U$6)</f>
        <v>0.46448618622414961</v>
      </c>
      <c r="V184" s="273">
        <f>IF(V$6=0,0,V$6/NMM_fec!V$6)</f>
        <v>0.46448618622414961</v>
      </c>
      <c r="W184" s="273">
        <f>IF(W$6=0,0,W$6/NMM_fec!W$6)</f>
        <v>0.46448618622414978</v>
      </c>
      <c r="X184" s="273">
        <f>IF(X$6=0,0,X$6/NMM_fec!X$6)</f>
        <v>0.46448618622414956</v>
      </c>
      <c r="Y184" s="273">
        <f>IF(Y$6=0,0,Y$6/NMM_fec!Y$6)</f>
        <v>0.47303756760173454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0.11228220883815301</v>
      </c>
      <c r="C185" s="274">
        <f>IF(C$7=0,0,C$7/NMM_fec!C$7)</f>
        <v>0.11228220883815301</v>
      </c>
      <c r="D185" s="274">
        <f>IF(D$7=0,0,D$7/NMM_fec!D$7)</f>
        <v>0.11228220883815303</v>
      </c>
      <c r="E185" s="274">
        <f>IF(E$7=0,0,E$7/NMM_fec!E$7)</f>
        <v>0.11228220883815304</v>
      </c>
      <c r="F185" s="274">
        <f>IF(F$7=0,0,F$7/NMM_fec!F$7)</f>
        <v>0.11228220883815304</v>
      </c>
      <c r="G185" s="274">
        <f>IF(G$7=0,0,G$7/NMM_fec!G$7)</f>
        <v>0.11318027566861549</v>
      </c>
      <c r="H185" s="274">
        <f>IF(H$7=0,0,H$7/NMM_fec!H$7)</f>
        <v>0.11408277814243811</v>
      </c>
      <c r="I185" s="274">
        <f>IF(I$7=0,0,I$7/NMM_fec!I$7)</f>
        <v>0.11408277814243807</v>
      </c>
      <c r="J185" s="274">
        <f>IF(J$7=0,0,J$7/NMM_fec!J$7)</f>
        <v>0.11408277814243807</v>
      </c>
      <c r="K185" s="274">
        <f>IF(K$7=0,0,K$7/NMM_fec!K$7)</f>
        <v>0.11408277814243808</v>
      </c>
      <c r="L185" s="274">
        <f>IF(L$7=0,0,L$7/NMM_fec!L$7)</f>
        <v>0.11408277814243811</v>
      </c>
      <c r="M185" s="274">
        <f>IF(M$7=0,0,M$7/NMM_fec!M$7)</f>
        <v>0.1140827781424381</v>
      </c>
      <c r="N185" s="274">
        <f>IF(N$7=0,0,N$7/NMM_fec!N$7)</f>
        <v>0.1140827781424381</v>
      </c>
      <c r="O185" s="274">
        <f>IF(O$7=0,0,O$7/NMM_fec!O$7)</f>
        <v>0.1140827781424381</v>
      </c>
      <c r="P185" s="274">
        <f>IF(P$7=0,0,P$7/NMM_fec!P$7)</f>
        <v>0.11408277814243813</v>
      </c>
      <c r="Q185" s="274">
        <f>IF(Q$7=0,0,Q$7/NMM_fec!Q$7)</f>
        <v>0.11408277814243811</v>
      </c>
      <c r="R185" s="274">
        <f>IF(R$7=0,0,R$7/NMM_fec!R$7)</f>
        <v>0.11408277814243808</v>
      </c>
      <c r="S185" s="274">
        <f>IF(S$7=0,0,S$7/NMM_fec!S$7)</f>
        <v>0.11725097830768393</v>
      </c>
      <c r="T185" s="274">
        <f>IF(T$7=0,0,T$7/NMM_fec!T$7)</f>
        <v>0.12032162605285472</v>
      </c>
      <c r="U185" s="274">
        <f>IF(U$7=0,0,U$7/NMM_fec!U$7)</f>
        <v>0.12032162605285475</v>
      </c>
      <c r="V185" s="274">
        <f>IF(V$7=0,0,V$7/NMM_fec!V$7)</f>
        <v>0.12032162605285475</v>
      </c>
      <c r="W185" s="274">
        <f>IF(W$7=0,0,W$7/NMM_fec!W$7)</f>
        <v>0.12032162605285476</v>
      </c>
      <c r="X185" s="274">
        <f>IF(X$7=0,0,X$7/NMM_fec!X$7)</f>
        <v>0.12032162605285476</v>
      </c>
      <c r="Y185" s="274">
        <f>IF(Y$7=0,0,Y$7/NMM_fec!Y$7)</f>
        <v>0.12425823960307265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0.61548454732565128</v>
      </c>
      <c r="C186" s="274">
        <f>IF(C$8=0,0,C$8/NMM_fec!C$8)</f>
        <v>0.61548454732565105</v>
      </c>
      <c r="D186" s="274">
        <f>IF(D$8=0,0,D$8/NMM_fec!D$8)</f>
        <v>0.61548454732565105</v>
      </c>
      <c r="E186" s="274">
        <f>IF(E$8=0,0,E$8/NMM_fec!E$8)</f>
        <v>0.61548454732565128</v>
      </c>
      <c r="F186" s="274">
        <f>IF(F$8=0,0,F$8/NMM_fec!F$8)</f>
        <v>0.61548454732565128</v>
      </c>
      <c r="G186" s="274">
        <f>IF(G$8=0,0,G$8/NMM_fec!G$8)</f>
        <v>0.62040737759711573</v>
      </c>
      <c r="H186" s="274">
        <f>IF(H$8=0,0,H$8/NMM_fec!H$8)</f>
        <v>0.62535452222767507</v>
      </c>
      <c r="I186" s="274">
        <f>IF(I$8=0,0,I$8/NMM_fec!I$8)</f>
        <v>0.62535452222767529</v>
      </c>
      <c r="J186" s="274">
        <f>IF(J$8=0,0,J$8/NMM_fec!J$8)</f>
        <v>0.62535452222767507</v>
      </c>
      <c r="K186" s="274">
        <f>IF(K$8=0,0,K$8/NMM_fec!K$8)</f>
        <v>0.62535452222767518</v>
      </c>
      <c r="L186" s="274">
        <f>IF(L$8=0,0,L$8/NMM_fec!L$8)</f>
        <v>0.62535452222767474</v>
      </c>
      <c r="M186" s="274">
        <f>IF(M$8=0,0,M$8/NMM_fec!M$8)</f>
        <v>0.62535452222767485</v>
      </c>
      <c r="N186" s="274">
        <f>IF(N$8=0,0,N$8/NMM_fec!N$8)</f>
        <v>0.62535452222767496</v>
      </c>
      <c r="O186" s="274">
        <f>IF(O$8=0,0,O$8/NMM_fec!O$8)</f>
        <v>0.62535452222767529</v>
      </c>
      <c r="P186" s="274">
        <f>IF(P$8=0,0,P$8/NMM_fec!P$8)</f>
        <v>0.62535452222767496</v>
      </c>
      <c r="Q186" s="274">
        <f>IF(Q$8=0,0,Q$8/NMM_fec!Q$8)</f>
        <v>0.62535452222767518</v>
      </c>
      <c r="R186" s="274">
        <f>IF(R$8=0,0,R$8/NMM_fec!R$8)</f>
        <v>0.62535452222767507</v>
      </c>
      <c r="S186" s="274">
        <f>IF(S$8=0,0,S$8/NMM_fec!S$8)</f>
        <v>0.63943507192064064</v>
      </c>
      <c r="T186" s="274">
        <f>IF(T$8=0,0,T$8/NMM_fec!T$8)</f>
        <v>0.65210756664430936</v>
      </c>
      <c r="U186" s="274">
        <f>IF(U$8=0,0,U$8/NMM_fec!U$8)</f>
        <v>0.65955330155086567</v>
      </c>
      <c r="V186" s="274">
        <f>IF(V$8=0,0,V$8/NMM_fec!V$8)</f>
        <v>0.65955330155086589</v>
      </c>
      <c r="W186" s="274">
        <f>IF(W$8=0,0,W$8/NMM_fec!W$8)</f>
        <v>0.65955330155086567</v>
      </c>
      <c r="X186" s="274">
        <f>IF(X$8=0,0,X$8/NMM_fec!X$8)</f>
        <v>0.65955330155086556</v>
      </c>
      <c r="Y186" s="274">
        <f>IF(Y$8=0,0,Y$8/NMM_fec!Y$8)</f>
        <v>0.67021397331151189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0.42842291713127079</v>
      </c>
      <c r="C187" s="274">
        <f>IF(C$9=0,0,C$9/NMM_fec!C$9)</f>
        <v>0.42842291713127084</v>
      </c>
      <c r="D187" s="274">
        <f>IF(D$9=0,0,D$9/NMM_fec!D$9)</f>
        <v>0.42842291713127073</v>
      </c>
      <c r="E187" s="274">
        <f>IF(E$9=0,0,E$9/NMM_fec!E$9)</f>
        <v>0.42842291713127056</v>
      </c>
      <c r="F187" s="274">
        <f>IF(F$9=0,0,F$9/NMM_fec!F$9)</f>
        <v>0.42842291713127062</v>
      </c>
      <c r="G187" s="274">
        <f>IF(G$9=0,0,G$9/NMM_fec!G$9)</f>
        <v>0.43184957230012422</v>
      </c>
      <c r="H187" s="274">
        <f>IF(H$9=0,0,H$9/NMM_fec!H$9)</f>
        <v>0.43529315206716113</v>
      </c>
      <c r="I187" s="274">
        <f>IF(I$9=0,0,I$9/NMM_fec!I$9)</f>
        <v>0.43529315206716124</v>
      </c>
      <c r="J187" s="274">
        <f>IF(J$9=0,0,J$9/NMM_fec!J$9)</f>
        <v>0.43529315206716118</v>
      </c>
      <c r="K187" s="274">
        <f>IF(K$9=0,0,K$9/NMM_fec!K$9)</f>
        <v>0.43529315206716113</v>
      </c>
      <c r="L187" s="274">
        <f>IF(L$9=0,0,L$9/NMM_fec!L$9)</f>
        <v>0.43529315206716129</v>
      </c>
      <c r="M187" s="274">
        <f>IF(M$9=0,0,M$9/NMM_fec!M$9)</f>
        <v>0.43529315206716124</v>
      </c>
      <c r="N187" s="274">
        <f>IF(N$9=0,0,N$9/NMM_fec!N$9)</f>
        <v>0.43529315206716157</v>
      </c>
      <c r="O187" s="274">
        <f>IF(O$9=0,0,O$9/NMM_fec!O$9)</f>
        <v>0.43529315206716124</v>
      </c>
      <c r="P187" s="274">
        <f>IF(P$9=0,0,P$9/NMM_fec!P$9)</f>
        <v>0.43529315206716146</v>
      </c>
      <c r="Q187" s="274">
        <f>IF(Q$9=0,0,Q$9/NMM_fec!Q$9)</f>
        <v>0.43529315206716135</v>
      </c>
      <c r="R187" s="274">
        <f>IF(R$9=0,0,R$9/NMM_fec!R$9)</f>
        <v>0.43529315206716129</v>
      </c>
      <c r="S187" s="274">
        <f>IF(S$9=0,0,S$9/NMM_fec!S$9)</f>
        <v>0.44738170617466783</v>
      </c>
      <c r="T187" s="274">
        <f>IF(T$9=0,0,T$9/NMM_fec!T$9)</f>
        <v>0.45909804020551082</v>
      </c>
      <c r="U187" s="274">
        <f>IF(U$9=0,0,U$9/NMM_fec!U$9)</f>
        <v>0.45909804020551082</v>
      </c>
      <c r="V187" s="274">
        <f>IF(V$9=0,0,V$9/NMM_fec!V$9)</f>
        <v>0.45909804020551076</v>
      </c>
      <c r="W187" s="274">
        <f>IF(W$9=0,0,W$9/NMM_fec!W$9)</f>
        <v>0.45909804020551082</v>
      </c>
      <c r="X187" s="274">
        <f>IF(X$9=0,0,X$9/NMM_fec!X$9)</f>
        <v>0.4590980402055107</v>
      </c>
      <c r="Y187" s="274">
        <f>IF(Y$9=0,0,Y$9/NMM_fec!Y$9)</f>
        <v>0.47411854504108863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0.63687022271245153</v>
      </c>
      <c r="C188" s="275">
        <f>IF(C$10=0,0,C$10/NMM_fec!C$10)</f>
        <v>0.63652899640588112</v>
      </c>
      <c r="D188" s="275">
        <f>IF(D$10=0,0,D$10/NMM_fec!D$10)</f>
        <v>0.63617592191662464</v>
      </c>
      <c r="E188" s="275">
        <f>IF(E$10=0,0,E$10/NMM_fec!E$10)</f>
        <v>0.64034828958080392</v>
      </c>
      <c r="F188" s="275">
        <f>IF(F$10=0,0,F$10/NMM_fec!F$10)</f>
        <v>0.64674750723078434</v>
      </c>
      <c r="G188" s="275">
        <f>IF(G$10=0,0,G$10/NMM_fec!G$10)</f>
        <v>0.64887000181515386</v>
      </c>
      <c r="H188" s="275">
        <f>IF(H$10=0,0,H$10/NMM_fec!H$10)</f>
        <v>0.65961044126182089</v>
      </c>
      <c r="I188" s="275">
        <f>IF(I$10=0,0,I$10/NMM_fec!I$10)</f>
        <v>0.65994862489307515</v>
      </c>
      <c r="J188" s="275">
        <f>IF(J$10=0,0,J$10/NMM_fec!J$10)</f>
        <v>0.67414054795565503</v>
      </c>
      <c r="K188" s="275">
        <f>IF(K$10=0,0,K$10/NMM_fec!K$10)</f>
        <v>0.6971004780943717</v>
      </c>
      <c r="L188" s="275">
        <f>IF(L$10=0,0,L$10/NMM_fec!L$10)</f>
        <v>0.69993669699473171</v>
      </c>
      <c r="M188" s="275">
        <f>IF(M$10=0,0,M$10/NMM_fec!M$10)</f>
        <v>0.69646641625189543</v>
      </c>
      <c r="N188" s="275">
        <f>IF(N$10=0,0,N$10/NMM_fec!N$10)</f>
        <v>0.74560388660042587</v>
      </c>
      <c r="O188" s="275">
        <f>IF(O$10=0,0,O$10/NMM_fec!O$10)</f>
        <v>0.71798501501032952</v>
      </c>
      <c r="P188" s="275">
        <f>IF(P$10=0,0,P$10/NMM_fec!P$10)</f>
        <v>0.72236371697658142</v>
      </c>
      <c r="Q188" s="275">
        <f>IF(Q$10=0,0,Q$10/NMM_fec!Q$10)</f>
        <v>0.73226479819130974</v>
      </c>
      <c r="R188" s="275">
        <f>IF(R$10=0,0,R$10/NMM_fec!R$10)</f>
        <v>0.7295261583547985</v>
      </c>
      <c r="S188" s="275">
        <f>IF(S$10=0,0,S$10/NMM_fec!S$10)</f>
        <v>0.7572181297191829</v>
      </c>
      <c r="T188" s="275">
        <f>IF(T$10=0,0,T$10/NMM_fec!T$10)</f>
        <v>0.75722114759421844</v>
      </c>
      <c r="U188" s="275">
        <f>IF(U$10=0,0,U$10/NMM_fec!U$10)</f>
        <v>0.76253156182977699</v>
      </c>
      <c r="V188" s="275">
        <f>IF(V$10=0,0,V$10/NMM_fec!V$10)</f>
        <v>0.77962552535132457</v>
      </c>
      <c r="W188" s="275">
        <f>IF(W$10=0,0,W$10/NMM_fec!W$10)</f>
        <v>0.78419172480799437</v>
      </c>
      <c r="X188" s="275">
        <f>IF(X$10=0,0,X$10/NMM_fec!X$10)</f>
        <v>0.82070852955177365</v>
      </c>
      <c r="Y188" s="275">
        <f>IF(Y$10=0,0,Y$10/NMM_fec!Y$10)</f>
        <v>0.88007278143891887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0.6053299620595386</v>
      </c>
      <c r="C189" s="276">
        <f>IF(C$16=0,0,C$16/NMM_fec!C$16)</f>
        <v>0.6053299620595386</v>
      </c>
      <c r="D189" s="276">
        <f>IF(D$16=0,0,D$16/NMM_fec!D$16)</f>
        <v>0.60532996205953848</v>
      </c>
      <c r="E189" s="276">
        <f>IF(E$16=0,0,E$16/NMM_fec!E$16)</f>
        <v>0.60532996205953848</v>
      </c>
      <c r="F189" s="276">
        <f>IF(F$16=0,0,F$16/NMM_fec!F$16)</f>
        <v>0.6053299620595386</v>
      </c>
      <c r="G189" s="276">
        <f>IF(G$16=0,0,G$16/NMM_fec!G$16)</f>
        <v>0.61017157290809587</v>
      </c>
      <c r="H189" s="276">
        <f>IF(H$16=0,0,H$16/NMM_fec!H$16)</f>
        <v>0.61503709696476228</v>
      </c>
      <c r="I189" s="276">
        <f>IF(I$16=0,0,I$16/NMM_fec!I$16)</f>
        <v>0.61503709696476228</v>
      </c>
      <c r="J189" s="276">
        <f>IF(J$16=0,0,J$16/NMM_fec!J$16)</f>
        <v>0.61503709696476228</v>
      </c>
      <c r="K189" s="276">
        <f>IF(K$16=0,0,K$16/NMM_fec!K$16)</f>
        <v>0.61503709696476239</v>
      </c>
      <c r="L189" s="276">
        <f>IF(L$16=0,0,L$16/NMM_fec!L$16)</f>
        <v>0.6150370969647625</v>
      </c>
      <c r="M189" s="276">
        <f>IF(M$16=0,0,M$16/NMM_fec!M$16)</f>
        <v>0.61503709696476239</v>
      </c>
      <c r="N189" s="276">
        <f>IF(N$16=0,0,N$16/NMM_fec!N$16)</f>
        <v>0.61503709696476228</v>
      </c>
      <c r="O189" s="276">
        <f>IF(O$16=0,0,O$16/NMM_fec!O$16)</f>
        <v>0.61503709696476228</v>
      </c>
      <c r="P189" s="276">
        <f>IF(P$16=0,0,P$16/NMM_fec!P$16)</f>
        <v>0.61503709696476228</v>
      </c>
      <c r="Q189" s="276">
        <f>IF(Q$16=0,0,Q$16/NMM_fec!Q$16)</f>
        <v>0.6150370969647625</v>
      </c>
      <c r="R189" s="276">
        <f>IF(R$16=0,0,R$16/NMM_fec!R$16)</f>
        <v>0.61503709696476205</v>
      </c>
      <c r="S189" s="276">
        <f>IF(S$16=0,0,S$16/NMM_fec!S$16)</f>
        <v>0.6304833872682859</v>
      </c>
      <c r="T189" s="276">
        <f>IF(T$16=0,0,T$16/NMM_fec!T$16)</f>
        <v>0.64438504854145739</v>
      </c>
      <c r="U189" s="276">
        <f>IF(U$16=0,0,U$16/NMM_fec!U$16)</f>
        <v>0.64867164697928315</v>
      </c>
      <c r="V189" s="276">
        <f>IF(V$16=0,0,V$16/NMM_fec!V$16)</f>
        <v>0.64867164697928315</v>
      </c>
      <c r="W189" s="276">
        <f>IF(W$16=0,0,W$16/NMM_fec!W$16)</f>
        <v>0.64867164697928326</v>
      </c>
      <c r="X189" s="276">
        <f>IF(X$16=0,0,X$16/NMM_fec!X$16)</f>
        <v>0.64867164697928315</v>
      </c>
      <c r="Y189" s="276">
        <f>IF(Y$16=0,0,Y$16/NMM_fec!Y$16)</f>
        <v>0.66075448228135492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0.41292764738747501</v>
      </c>
      <c r="C190" s="276">
        <f>IF(C$17=0,0,C$17/NMM_fec!C$17)</f>
        <v>0.41443598212877103</v>
      </c>
      <c r="D190" s="276">
        <f>IF(D$17=0,0,D$17/NMM_fec!D$17)</f>
        <v>0.41161092686452727</v>
      </c>
      <c r="E190" s="276">
        <f>IF(E$17=0,0,E$17/NMM_fec!E$17)</f>
        <v>0.40904558497735932</v>
      </c>
      <c r="F190" s="276">
        <f>IF(F$17=0,0,F$17/NMM_fec!F$17)</f>
        <v>0.4037052547041286</v>
      </c>
      <c r="G190" s="276">
        <f>IF(G$17=0,0,G$17/NMM_fec!G$17)</f>
        <v>0.40563183552311033</v>
      </c>
      <c r="H190" s="276">
        <f>IF(H$17=0,0,H$17/NMM_fec!H$17)</f>
        <v>0.40706189965107231</v>
      </c>
      <c r="I190" s="276">
        <f>IF(I$17=0,0,I$17/NMM_fec!I$17)</f>
        <v>0.40840210145639655</v>
      </c>
      <c r="J190" s="276">
        <f>IF(J$17=0,0,J$17/NMM_fec!J$17)</f>
        <v>0.40797157772869208</v>
      </c>
      <c r="K190" s="276">
        <f>IF(K$17=0,0,K$17/NMM_fec!K$17)</f>
        <v>0.40535773695540783</v>
      </c>
      <c r="L190" s="276">
        <f>IF(L$17=0,0,L$17/NMM_fec!L$17)</f>
        <v>0.40278915356006634</v>
      </c>
      <c r="M190" s="276">
        <f>IF(M$17=0,0,M$17/NMM_fec!M$17)</f>
        <v>0.40078080343537237</v>
      </c>
      <c r="N190" s="276">
        <f>IF(N$17=0,0,N$17/NMM_fec!N$17)</f>
        <v>0.40734697296674738</v>
      </c>
      <c r="O190" s="276">
        <f>IF(O$17=0,0,O$17/NMM_fec!O$17)</f>
        <v>0.41365890846522785</v>
      </c>
      <c r="P190" s="276">
        <f>IF(P$17=0,0,P$17/NMM_fec!P$17)</f>
        <v>0.41104528941046337</v>
      </c>
      <c r="Q190" s="276">
        <f>IF(Q$17=0,0,Q$17/NMM_fec!Q$17)</f>
        <v>0.40680731234882572</v>
      </c>
      <c r="R190" s="276">
        <f>IF(R$17=0,0,R$17/NMM_fec!R$17)</f>
        <v>0.40724723448468947</v>
      </c>
      <c r="S190" s="276">
        <f>IF(S$17=0,0,S$17/NMM_fec!S$17)</f>
        <v>0.41557819666748436</v>
      </c>
      <c r="T190" s="276">
        <f>IF(T$17=0,0,T$17/NMM_fec!T$17)</f>
        <v>0.42153447385469667</v>
      </c>
      <c r="U190" s="276">
        <f>IF(U$17=0,0,U$17/NMM_fec!U$17)</f>
        <v>0.42021956540586453</v>
      </c>
      <c r="V190" s="276">
        <f>IF(V$17=0,0,V$17/NMM_fec!V$17)</f>
        <v>0.42000463769465007</v>
      </c>
      <c r="W190" s="276">
        <f>IF(W$17=0,0,W$17/NMM_fec!W$17)</f>
        <v>0.41495106551454153</v>
      </c>
      <c r="X190" s="276">
        <f>IF(X$17=0,0,X$17/NMM_fec!X$17)</f>
        <v>0.41706652337088024</v>
      </c>
      <c r="Y190" s="276">
        <f>IF(Y$17=0,0,Y$17/NMM_fec!Y$17)</f>
        <v>0.42659615250246097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0.57226504291248004</v>
      </c>
      <c r="C191" s="276">
        <f>IF(C$25=0,0,C$25/NMM_fec!C$25)</f>
        <v>0.57459156921913934</v>
      </c>
      <c r="D191" s="276">
        <f>IF(D$25=0,0,D$25/NMM_fec!D$25)</f>
        <v>0.57281966002087215</v>
      </c>
      <c r="E191" s="276">
        <f>IF(E$25=0,0,E$25/NMM_fec!E$25)</f>
        <v>0.56657966147732908</v>
      </c>
      <c r="F191" s="276">
        <f>IF(F$25=0,0,F$25/NMM_fec!F$25)</f>
        <v>0.56867024430074375</v>
      </c>
      <c r="G191" s="276">
        <f>IF(G$25=0,0,G$25/NMM_fec!G$25)</f>
        <v>0.57489982402219841</v>
      </c>
      <c r="H191" s="276">
        <f>IF(H$25=0,0,H$25/NMM_fec!H$25)</f>
        <v>0.58206880361259816</v>
      </c>
      <c r="I191" s="276">
        <f>IF(I$25=0,0,I$25/NMM_fec!I$25)</f>
        <v>0.57867552822649637</v>
      </c>
      <c r="J191" s="276">
        <f>IF(J$25=0,0,J$25/NMM_fec!J$25)</f>
        <v>0.57921039503148442</v>
      </c>
      <c r="K191" s="276">
        <f>IF(K$25=0,0,K$25/NMM_fec!K$25)</f>
        <v>0.57588712487687621</v>
      </c>
      <c r="L191" s="276">
        <f>IF(L$25=0,0,L$25/NMM_fec!L$25)</f>
        <v>0.5758719226170822</v>
      </c>
      <c r="M191" s="276">
        <f>IF(M$25=0,0,M$25/NMM_fec!M$25)</f>
        <v>0.5783953849000304</v>
      </c>
      <c r="N191" s="276">
        <f>IF(N$25=0,0,N$25/NMM_fec!N$25)</f>
        <v>0.57420650497060322</v>
      </c>
      <c r="O191" s="276">
        <f>IF(O$25=0,0,O$25/NMM_fec!O$25)</f>
        <v>0.57460489312184548</v>
      </c>
      <c r="P191" s="276">
        <f>IF(P$25=0,0,P$25/NMM_fec!P$25)</f>
        <v>0.57878591351787978</v>
      </c>
      <c r="Q191" s="276">
        <f>IF(Q$25=0,0,Q$25/NMM_fec!Q$25)</f>
        <v>0.57823873806989767</v>
      </c>
      <c r="R191" s="276">
        <f>IF(R$25=0,0,R$25/NMM_fec!R$25)</f>
        <v>0.57671526438257859</v>
      </c>
      <c r="S191" s="276">
        <f>IF(S$25=0,0,S$25/NMM_fec!S$25)</f>
        <v>0.59519656932342746</v>
      </c>
      <c r="T191" s="276">
        <f>IF(T$25=0,0,T$25/NMM_fec!T$25)</f>
        <v>0.60973947797456574</v>
      </c>
      <c r="U191" s="276">
        <f>IF(U$25=0,0,U$25/NMM_fec!U$25)</f>
        <v>0.61005781742964149</v>
      </c>
      <c r="V191" s="276">
        <f>IF(V$25=0,0,V$25/NMM_fec!V$25)</f>
        <v>0.61241268207221389</v>
      </c>
      <c r="W191" s="276">
        <f>IF(W$25=0,0,W$25/NMM_fec!W$25)</f>
        <v>0.61645910701138018</v>
      </c>
      <c r="X191" s="276">
        <f>IF(X$25=0,0,X$25/NMM_fec!X$25)</f>
        <v>0.6168718500770386</v>
      </c>
      <c r="Y191" s="276">
        <f>IF(Y$25=0,0,Y$25/NMM_fec!Y$25)</f>
        <v>0.63772506639117066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0.63568122408470251</v>
      </c>
      <c r="C192" s="277">
        <f>IF(C$33=0,0,C$33/NMM_fec!C$33)</f>
        <v>0.63971293019430742</v>
      </c>
      <c r="D192" s="277">
        <f>IF(D$33=0,0,D$33/NMM_fec!D$33)</f>
        <v>0.62634450159039123</v>
      </c>
      <c r="E192" s="277">
        <f>IF(E$33=0,0,E$33/NMM_fec!E$33)</f>
        <v>0.63713811898866901</v>
      </c>
      <c r="F192" s="277">
        <f>IF(F$33=0,0,F$33/NMM_fec!F$33)</f>
        <v>0.62334128412449064</v>
      </c>
      <c r="G192" s="277">
        <f>IF(G$33=0,0,G$33/NMM_fec!G$33)</f>
        <v>0.62052201069707602</v>
      </c>
      <c r="H192" s="277">
        <f>IF(H$33=0,0,H$33/NMM_fec!H$33)</f>
        <v>0.62927249644869365</v>
      </c>
      <c r="I192" s="277">
        <f>IF(I$33=0,0,I$33/NMM_fec!I$33)</f>
        <v>0.62999162566261158</v>
      </c>
      <c r="J192" s="277">
        <f>IF(J$33=0,0,J$33/NMM_fec!J$33)</f>
        <v>0.62993921742203451</v>
      </c>
      <c r="K192" s="277">
        <f>IF(K$33=0,0,K$33/NMM_fec!K$33)</f>
        <v>0.62952197528092602</v>
      </c>
      <c r="L192" s="277">
        <f>IF(L$33=0,0,L$33/NMM_fec!L$33)</f>
        <v>0.6273328096247579</v>
      </c>
      <c r="M192" s="277">
        <f>IF(M$33=0,0,M$33/NMM_fec!M$33)</f>
        <v>0.62716612409026151</v>
      </c>
      <c r="N192" s="277">
        <f>IF(N$33=0,0,N$33/NMM_fec!N$33)</f>
        <v>0.6304234480617058</v>
      </c>
      <c r="O192" s="277">
        <f>IF(O$33=0,0,O$33/NMM_fec!O$33)</f>
        <v>0.63281550604319914</v>
      </c>
      <c r="P192" s="277">
        <f>IF(P$33=0,0,P$33/NMM_fec!P$33)</f>
        <v>0.63383884506948984</v>
      </c>
      <c r="Q192" s="277">
        <f>IF(Q$33=0,0,Q$33/NMM_fec!Q$33)</f>
        <v>0.63184240012257864</v>
      </c>
      <c r="R192" s="277">
        <f>IF(R$33=0,0,R$33/NMM_fec!R$33)</f>
        <v>0.62975866579504858</v>
      </c>
      <c r="S192" s="277">
        <f>IF(S$33=0,0,S$33/NMM_fec!S$33)</f>
        <v>0.64677263641796756</v>
      </c>
      <c r="T192" s="277">
        <f>IF(T$33=0,0,T$33/NMM_fec!T$33)</f>
        <v>0.65408625312782709</v>
      </c>
      <c r="U192" s="277">
        <f>IF(U$33=0,0,U$33/NMM_fec!U$33)</f>
        <v>0.65637473503277166</v>
      </c>
      <c r="V192" s="277">
        <f>IF(V$33=0,0,V$33/NMM_fec!V$33)</f>
        <v>0.6593679173478586</v>
      </c>
      <c r="W192" s="277">
        <f>IF(W$33=0,0,W$33/NMM_fec!W$33)</f>
        <v>0.65946180848392044</v>
      </c>
      <c r="X192" s="277">
        <f>IF(X$33=0,0,X$33/NMM_fec!X$33)</f>
        <v>0.66262113301460013</v>
      </c>
      <c r="Y192" s="277">
        <f>IF(Y$33=0,0,Y$33/NMM_fec!Y$33)</f>
        <v>0.67830437161067236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0.48000236015319597</v>
      </c>
      <c r="C194" s="320">
        <f>IF(C$48=0,0,C$48/NMM_fec!C$48)</f>
        <v>0.48449033252441875</v>
      </c>
      <c r="D194" s="320">
        <f>IF(D$48=0,0,D$48/NMM_fec!D$48)</f>
        <v>0.48386610651253414</v>
      </c>
      <c r="E194" s="320">
        <f>IF(E$48=0,0,E$48/NMM_fec!E$48)</f>
        <v>0.48530417472902038</v>
      </c>
      <c r="F194" s="320">
        <f>IF(F$48=0,0,F$48/NMM_fec!F$48)</f>
        <v>0.4857011373637028</v>
      </c>
      <c r="G194" s="320">
        <f>IF(G$48=0,0,G$48/NMM_fec!G$48)</f>
        <v>0.48685250470752339</v>
      </c>
      <c r="H194" s="320">
        <f>IF(H$48=0,0,H$48/NMM_fec!H$48)</f>
        <v>0.48872388427001717</v>
      </c>
      <c r="I194" s="320">
        <f>IF(I$48=0,0,I$48/NMM_fec!I$48)</f>
        <v>0.48708520560082785</v>
      </c>
      <c r="J194" s="320">
        <f>IF(J$48=0,0,J$48/NMM_fec!J$48)</f>
        <v>0.4886394251155769</v>
      </c>
      <c r="K194" s="320">
        <f>IF(K$48=0,0,K$48/NMM_fec!K$48)</f>
        <v>0.49016106746191612</v>
      </c>
      <c r="L194" s="320">
        <f>IF(L$48=0,0,L$48/NMM_fec!L$48)</f>
        <v>0.49089387532573442</v>
      </c>
      <c r="M194" s="320">
        <f>IF(M$48=0,0,M$48/NMM_fec!M$48)</f>
        <v>0.49204462118331027</v>
      </c>
      <c r="N194" s="320">
        <f>IF(N$48=0,0,N$48/NMM_fec!N$48)</f>
        <v>0.49531326595838587</v>
      </c>
      <c r="O194" s="320">
        <f>IF(O$48=0,0,O$48/NMM_fec!O$48)</f>
        <v>0.49341891157093398</v>
      </c>
      <c r="P194" s="320">
        <f>IF(P$48=0,0,P$48/NMM_fec!P$48)</f>
        <v>0.49570301772430347</v>
      </c>
      <c r="Q194" s="320">
        <f>IF(Q$48=0,0,Q$48/NMM_fec!Q$48)</f>
        <v>0.49593790364323703</v>
      </c>
      <c r="R194" s="320">
        <f>IF(R$48=0,0,R$48/NMM_fec!R$48)</f>
        <v>0.49522794692340116</v>
      </c>
      <c r="S194" s="320">
        <f>IF(S$48=0,0,S$48/NMM_fec!S$48)</f>
        <v>0.49606506033101899</v>
      </c>
      <c r="T194" s="320">
        <f>IF(T$48=0,0,T$48/NMM_fec!T$48)</f>
        <v>0.51694394183455328</v>
      </c>
      <c r="U194" s="320">
        <f>IF(U$48=0,0,U$48/NMM_fec!U$48)</f>
        <v>0.51889168310009159</v>
      </c>
      <c r="V194" s="320">
        <f>IF(V$48=0,0,V$48/NMM_fec!V$48)</f>
        <v>0.52685367207310208</v>
      </c>
      <c r="W194" s="320">
        <f>IF(W$48=0,0,W$48/NMM_fec!W$48)</f>
        <v>0.52958111481815795</v>
      </c>
      <c r="X194" s="320">
        <f>IF(X$48=0,0,X$48/NMM_fec!X$48)</f>
        <v>0.53072811888214799</v>
      </c>
      <c r="Y194" s="320">
        <f>IF(Y$48=0,0,Y$48/NMM_fec!Y$48)</f>
        <v>0.53911737471268428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0.42889530435716211</v>
      </c>
      <c r="C195" s="273">
        <f>IF(C$49=0,0,C$49/NMM_fec!C$49)</f>
        <v>0.43129263157476389</v>
      </c>
      <c r="D195" s="273">
        <f>IF(D$49=0,0,D$49/NMM_fec!D$49)</f>
        <v>0.4318289702035093</v>
      </c>
      <c r="E195" s="273">
        <f>IF(E$49=0,0,E$49/NMM_fec!E$49)</f>
        <v>0.43638277942938286</v>
      </c>
      <c r="F195" s="273">
        <f>IF(F$49=0,0,F$49/NMM_fec!F$49)</f>
        <v>0.43638277942938303</v>
      </c>
      <c r="G195" s="273">
        <f>IF(G$49=0,0,G$49/NMM_fec!G$49)</f>
        <v>0.43638277942938297</v>
      </c>
      <c r="H195" s="273">
        <f>IF(H$49=0,0,H$49/NMM_fec!H$49)</f>
        <v>0.43638277942938297</v>
      </c>
      <c r="I195" s="273">
        <f>IF(I$49=0,0,I$49/NMM_fec!I$49)</f>
        <v>0.43638277942938292</v>
      </c>
      <c r="J195" s="273">
        <f>IF(J$49=0,0,J$49/NMM_fec!J$49)</f>
        <v>0.43638277942938297</v>
      </c>
      <c r="K195" s="273">
        <f>IF(K$49=0,0,K$49/NMM_fec!K$49)</f>
        <v>0.43638277942938281</v>
      </c>
      <c r="L195" s="273">
        <f>IF(L$49=0,0,L$49/NMM_fec!L$49)</f>
        <v>0.43638277942938292</v>
      </c>
      <c r="M195" s="273">
        <f>IF(M$49=0,0,M$49/NMM_fec!M$49)</f>
        <v>0.43638277942938297</v>
      </c>
      <c r="N195" s="273">
        <f>IF(N$49=0,0,N$49/NMM_fec!N$49)</f>
        <v>0.43638277942938292</v>
      </c>
      <c r="O195" s="273">
        <f>IF(O$49=0,0,O$49/NMM_fec!O$49)</f>
        <v>0.43638277942938297</v>
      </c>
      <c r="P195" s="273">
        <f>IF(P$49=0,0,P$49/NMM_fec!P$49)</f>
        <v>0.43638277942938303</v>
      </c>
      <c r="Q195" s="273">
        <f>IF(Q$49=0,0,Q$49/NMM_fec!Q$49)</f>
        <v>0.43638277942938303</v>
      </c>
      <c r="R195" s="273">
        <f>IF(R$49=0,0,R$49/NMM_fec!R$49)</f>
        <v>0.43638277942938281</v>
      </c>
      <c r="S195" s="273">
        <f>IF(S$49=0,0,S$49/NMM_fec!S$49)</f>
        <v>0.43638277942938281</v>
      </c>
      <c r="T195" s="273">
        <f>IF(T$49=0,0,T$49/NMM_fec!T$49)</f>
        <v>0.44774450148644473</v>
      </c>
      <c r="U195" s="273">
        <f>IF(U$49=0,0,U$49/NMM_fec!U$49)</f>
        <v>0.45742127389626491</v>
      </c>
      <c r="V195" s="273">
        <f>IF(V$49=0,0,V$49/NMM_fec!V$49)</f>
        <v>0.4625246486083634</v>
      </c>
      <c r="W195" s="273">
        <f>IF(W$49=0,0,W$49/NMM_fec!W$49)</f>
        <v>0.46252464860836329</v>
      </c>
      <c r="X195" s="273">
        <f>IF(X$49=0,0,X$49/NMM_fec!X$49)</f>
        <v>0.46252464860836323</v>
      </c>
      <c r="Y195" s="273">
        <f>IF(Y$49=0,0,Y$49/NMM_fec!Y$49)</f>
        <v>0.46853416841783091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0.11133651077041126</v>
      </c>
      <c r="C196" s="274">
        <f>IF(C$50=0,0,C$50/NMM_fec!C$50)</f>
        <v>0.11195883058802455</v>
      </c>
      <c r="D196" s="274">
        <f>IF(D$50=0,0,D$50/NMM_fec!D$50)</f>
        <v>0.11209805820583542</v>
      </c>
      <c r="E196" s="274">
        <f>IF(E$50=0,0,E$50/NMM_fec!E$50)</f>
        <v>0.11328017706974507</v>
      </c>
      <c r="F196" s="274">
        <f>IF(F$50=0,0,F$50/NMM_fec!F$50)</f>
        <v>0.11328017706974501</v>
      </c>
      <c r="G196" s="274">
        <f>IF(G$50=0,0,G$50/NMM_fec!G$50)</f>
        <v>0.11328017706974501</v>
      </c>
      <c r="H196" s="274">
        <f>IF(H$50=0,0,H$50/NMM_fec!H$50)</f>
        <v>0.11328017706974505</v>
      </c>
      <c r="I196" s="274">
        <f>IF(I$50=0,0,I$50/NMM_fec!I$50)</f>
        <v>0.11328017706974501</v>
      </c>
      <c r="J196" s="274">
        <f>IF(J$50=0,0,J$50/NMM_fec!J$50)</f>
        <v>0.11328017706974507</v>
      </c>
      <c r="K196" s="274">
        <f>IF(K$50=0,0,K$50/NMM_fec!K$50)</f>
        <v>0.11328017706974504</v>
      </c>
      <c r="L196" s="274">
        <f>IF(L$50=0,0,L$50/NMM_fec!L$50)</f>
        <v>0.11328017706974509</v>
      </c>
      <c r="M196" s="274">
        <f>IF(M$50=0,0,M$50/NMM_fec!M$50)</f>
        <v>0.11328017706974507</v>
      </c>
      <c r="N196" s="274">
        <f>IF(N$50=0,0,N$50/NMM_fec!N$50)</f>
        <v>0.11328017706974491</v>
      </c>
      <c r="O196" s="274">
        <f>IF(O$50=0,0,O$50/NMM_fec!O$50)</f>
        <v>0.11328017706974508</v>
      </c>
      <c r="P196" s="274">
        <f>IF(P$50=0,0,P$50/NMM_fec!P$50)</f>
        <v>0.11328017706974505</v>
      </c>
      <c r="Q196" s="274">
        <f>IF(Q$50=0,0,Q$50/NMM_fec!Q$50)</f>
        <v>0.11328017706974502</v>
      </c>
      <c r="R196" s="274">
        <f>IF(R$50=0,0,R$50/NMM_fec!R$50)</f>
        <v>0.11328017706974504</v>
      </c>
      <c r="S196" s="274">
        <f>IF(S$50=0,0,S$50/NMM_fec!S$50)</f>
        <v>0.113280177069745</v>
      </c>
      <c r="T196" s="274">
        <f>IF(T$50=0,0,T$50/NMM_fec!T$50)</f>
        <v>0.11872754551802792</v>
      </c>
      <c r="U196" s="274">
        <f>IF(U$50=0,0,U$50/NMM_fec!U$50)</f>
        <v>0.11874153918308411</v>
      </c>
      <c r="V196" s="274">
        <f>IF(V$50=0,0,V$50/NMM_fec!V$50)</f>
        <v>0.12006631921174547</v>
      </c>
      <c r="W196" s="274">
        <f>IF(W$50=0,0,W$50/NMM_fec!W$50)</f>
        <v>0.12006631921174545</v>
      </c>
      <c r="X196" s="274">
        <f>IF(X$50=0,0,X$50/NMM_fec!X$50)</f>
        <v>0.12006631921174547</v>
      </c>
      <c r="Y196" s="274">
        <f>IF(Y$50=0,0,Y$50/NMM_fec!Y$50)</f>
        <v>0.12162632455616072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0.60806876522744835</v>
      </c>
      <c r="C197" s="274">
        <f>IF(C$51=0,0,C$51/NMM_fec!C$51)</f>
        <v>0.61146758957046188</v>
      </c>
      <c r="D197" s="274">
        <f>IF(D$51=0,0,D$51/NMM_fec!D$51)</f>
        <v>0.61222798672196244</v>
      </c>
      <c r="E197" s="274">
        <f>IF(E$51=0,0,E$51/NMM_fec!E$51)</f>
        <v>0.61868417573808721</v>
      </c>
      <c r="F197" s="274">
        <f>IF(F$51=0,0,F$51/NMM_fec!F$51)</f>
        <v>0.61868417573808698</v>
      </c>
      <c r="G197" s="274">
        <f>IF(G$51=0,0,G$51/NMM_fec!G$51)</f>
        <v>0.61868417573808687</v>
      </c>
      <c r="H197" s="274">
        <f>IF(H$51=0,0,H$51/NMM_fec!H$51)</f>
        <v>0.61868417573808698</v>
      </c>
      <c r="I197" s="274">
        <f>IF(I$51=0,0,I$51/NMM_fec!I$51)</f>
        <v>0.61868417573808732</v>
      </c>
      <c r="J197" s="274">
        <f>IF(J$51=0,0,J$51/NMM_fec!J$51)</f>
        <v>0.61868417573808743</v>
      </c>
      <c r="K197" s="274">
        <f>IF(K$51=0,0,K$51/NMM_fec!K$51)</f>
        <v>0.61868417573808709</v>
      </c>
      <c r="L197" s="274">
        <f>IF(L$51=0,0,L$51/NMM_fec!L$51)</f>
        <v>0.61868417573808743</v>
      </c>
      <c r="M197" s="274">
        <f>IF(M$51=0,0,M$51/NMM_fec!M$51)</f>
        <v>0.61868417573808743</v>
      </c>
      <c r="N197" s="274">
        <f>IF(N$51=0,0,N$51/NMM_fec!N$51)</f>
        <v>0.61868417573808709</v>
      </c>
      <c r="O197" s="274">
        <f>IF(O$51=0,0,O$51/NMM_fec!O$51)</f>
        <v>0.61868417573808698</v>
      </c>
      <c r="P197" s="274">
        <f>IF(P$51=0,0,P$51/NMM_fec!P$51)</f>
        <v>0.61868417573808732</v>
      </c>
      <c r="Q197" s="274">
        <f>IF(Q$51=0,0,Q$51/NMM_fec!Q$51)</f>
        <v>0.61868417573808732</v>
      </c>
      <c r="R197" s="274">
        <f>IF(R$51=0,0,R$51/NMM_fec!R$51)</f>
        <v>0.61868417573808721</v>
      </c>
      <c r="S197" s="274">
        <f>IF(S$51=0,0,S$51/NMM_fec!S$51)</f>
        <v>0.61868417573808709</v>
      </c>
      <c r="T197" s="274">
        <f>IF(T$51=0,0,T$51/NMM_fec!T$51)</f>
        <v>0.63343176008001145</v>
      </c>
      <c r="U197" s="274">
        <f>IF(U$51=0,0,U$51/NMM_fec!U$51)</f>
        <v>0.64670458598774339</v>
      </c>
      <c r="V197" s="274">
        <f>IF(V$51=0,0,V$51/NMM_fec!V$51)</f>
        <v>0.65574695994418963</v>
      </c>
      <c r="W197" s="274">
        <f>IF(W$51=0,0,W$51/NMM_fec!W$51)</f>
        <v>0.65574695994418952</v>
      </c>
      <c r="X197" s="274">
        <f>IF(X$51=0,0,X$51/NMM_fec!X$51)</f>
        <v>0.65574695994418963</v>
      </c>
      <c r="Y197" s="274">
        <f>IF(Y$51=0,0,Y$51/NMM_fec!Y$51)</f>
        <v>0.66426699094716268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0.4247972173362925</v>
      </c>
      <c r="C198" s="274">
        <f>IF(C$52=0,0,C$52/NMM_fec!C$52)</f>
        <v>0.42717163813487913</v>
      </c>
      <c r="D198" s="274">
        <f>IF(D$52=0,0,D$52/NMM_fec!D$52)</f>
        <v>0.42770285205754616</v>
      </c>
      <c r="E198" s="274">
        <f>IF(E$52=0,0,E$52/NMM_fec!E$52)</f>
        <v>0.43221314971709002</v>
      </c>
      <c r="F198" s="274">
        <f>IF(F$52=0,0,F$52/NMM_fec!F$52)</f>
        <v>0.43221314971709013</v>
      </c>
      <c r="G198" s="274">
        <f>IF(G$52=0,0,G$52/NMM_fec!G$52)</f>
        <v>0.43221314971709013</v>
      </c>
      <c r="H198" s="274">
        <f>IF(H$52=0,0,H$52/NMM_fec!H$52)</f>
        <v>0.43221314971708991</v>
      </c>
      <c r="I198" s="274">
        <f>IF(I$52=0,0,I$52/NMM_fec!I$52)</f>
        <v>0.43221314971709018</v>
      </c>
      <c r="J198" s="274">
        <f>IF(J$52=0,0,J$52/NMM_fec!J$52)</f>
        <v>0.43221314971708996</v>
      </c>
      <c r="K198" s="274">
        <f>IF(K$52=0,0,K$52/NMM_fec!K$52)</f>
        <v>0.43221314971709007</v>
      </c>
      <c r="L198" s="274">
        <f>IF(L$52=0,0,L$52/NMM_fec!L$52)</f>
        <v>0.43221314971709007</v>
      </c>
      <c r="M198" s="274">
        <f>IF(M$52=0,0,M$52/NMM_fec!M$52)</f>
        <v>0.43221314971708996</v>
      </c>
      <c r="N198" s="274">
        <f>IF(N$52=0,0,N$52/NMM_fec!N$52)</f>
        <v>0.43221314971709007</v>
      </c>
      <c r="O198" s="274">
        <f>IF(O$52=0,0,O$52/NMM_fec!O$52)</f>
        <v>0.43221314971709013</v>
      </c>
      <c r="P198" s="274">
        <f>IF(P$52=0,0,P$52/NMM_fec!P$52)</f>
        <v>0.43221314971709013</v>
      </c>
      <c r="Q198" s="274">
        <f>IF(Q$52=0,0,Q$52/NMM_fec!Q$52)</f>
        <v>0.43221314971709002</v>
      </c>
      <c r="R198" s="274">
        <f>IF(R$52=0,0,R$52/NMM_fec!R$52)</f>
        <v>0.43221314971709002</v>
      </c>
      <c r="S198" s="274">
        <f>IF(S$52=0,0,S$52/NMM_fec!S$52)</f>
        <v>0.43221314971709018</v>
      </c>
      <c r="T198" s="274">
        <f>IF(T$52=0,0,T$52/NMM_fec!T$52)</f>
        <v>0.4530506217427433</v>
      </c>
      <c r="U198" s="274">
        <f>IF(U$52=0,0,U$52/NMM_fec!U$52)</f>
        <v>0.45305062174274352</v>
      </c>
      <c r="V198" s="274">
        <f>IF(V$52=0,0,V$52/NMM_fec!V$52)</f>
        <v>0.45810523380004514</v>
      </c>
      <c r="W198" s="274">
        <f>IF(W$52=0,0,W$52/NMM_fec!W$52)</f>
        <v>0.4581052338000452</v>
      </c>
      <c r="X198" s="274">
        <f>IF(X$52=0,0,X$52/NMM_fec!X$52)</f>
        <v>0.45810523380004542</v>
      </c>
      <c r="Y198" s="274">
        <f>IF(Y$52=0,0,Y$52/NMM_fec!Y$52)</f>
        <v>0.46405733275439354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0.62931328506607487</v>
      </c>
      <c r="C199" s="275">
        <f>IF(C$53=0,0,C$53/NMM_fec!C$53)</f>
        <v>0.63249179442082315</v>
      </c>
      <c r="D199" s="275">
        <f>IF(D$53=0,0,D$53/NMM_fec!D$53)</f>
        <v>0.63292706506046736</v>
      </c>
      <c r="E199" s="275">
        <f>IF(E$53=0,0,E$53/NMM_fec!E$53)</f>
        <v>0.6437963687218331</v>
      </c>
      <c r="F199" s="275">
        <f>IF(F$53=0,0,F$53/NMM_fec!F$53)</f>
        <v>0.65023004419618302</v>
      </c>
      <c r="G199" s="275">
        <f>IF(G$53=0,0,G$53/NMM_fec!G$53)</f>
        <v>0.64718756721629611</v>
      </c>
      <c r="H199" s="275">
        <f>IF(H$53=0,0,H$53/NMM_fec!H$53)</f>
        <v>0.6526955467808534</v>
      </c>
      <c r="I199" s="275">
        <f>IF(I$53=0,0,I$53/NMM_fec!I$53)</f>
        <v>0.65303018513147071</v>
      </c>
      <c r="J199" s="275">
        <f>IF(J$53=0,0,J$53/NMM_fec!J$53)</f>
        <v>0.66707332999964841</v>
      </c>
      <c r="K199" s="275">
        <f>IF(K$53=0,0,K$53/NMM_fec!K$53)</f>
        <v>0.68979256429083446</v>
      </c>
      <c r="L199" s="275">
        <f>IF(L$53=0,0,L$53/NMM_fec!L$53)</f>
        <v>0.69259905025612556</v>
      </c>
      <c r="M199" s="275">
        <f>IF(M$53=0,0,M$53/NMM_fec!M$53)</f>
        <v>0.68916514950920005</v>
      </c>
      <c r="N199" s="275">
        <f>IF(N$53=0,0,N$53/NMM_fec!N$53)</f>
        <v>0.73778749698934265</v>
      </c>
      <c r="O199" s="275">
        <f>IF(O$53=0,0,O$53/NMM_fec!O$53)</f>
        <v>0.71045816233011005</v>
      </c>
      <c r="P199" s="275">
        <f>IF(P$53=0,0,P$53/NMM_fec!P$53)</f>
        <v>0.71479096104776862</v>
      </c>
      <c r="Q199" s="275">
        <f>IF(Q$53=0,0,Q$53/NMM_fec!Q$53)</f>
        <v>0.72458824625266338</v>
      </c>
      <c r="R199" s="275">
        <f>IF(R$53=0,0,R$53/NMM_fec!R$53)</f>
        <v>0.72187831640057054</v>
      </c>
      <c r="S199" s="275">
        <f>IF(S$53=0,0,S$53/NMM_fec!S$53)</f>
        <v>0.72903393620129175</v>
      </c>
      <c r="T199" s="275">
        <f>IF(T$53=0,0,T$53/NMM_fec!T$53)</f>
        <v>0.74468226911289814</v>
      </c>
      <c r="U199" s="275">
        <f>IF(U$53=0,0,U$53/NMM_fec!U$53)</f>
        <v>0.74990474782394467</v>
      </c>
      <c r="V199" s="275">
        <f>IF(V$53=0,0,V$53/NMM_fec!V$53)</f>
        <v>0.77526977294088317</v>
      </c>
      <c r="W199" s="275">
        <f>IF(W$53=0,0,W$53/NMM_fec!W$53)</f>
        <v>0.77981046113138319</v>
      </c>
      <c r="X199" s="275">
        <f>IF(X$53=0,0,X$53/NMM_fec!X$53)</f>
        <v>0.81612324720836382</v>
      </c>
      <c r="Y199" s="275">
        <f>IF(Y$53=0,0,Y$53/NMM_fec!Y$53)</f>
        <v>0.85844064694072131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0.51642764792116835</v>
      </c>
      <c r="C200" s="276">
        <f>IF(C$59=0,0,C$59/NMM_fec!C$59)</f>
        <v>0.51931424062504294</v>
      </c>
      <c r="D200" s="276">
        <f>IF(D$59=0,0,D$59/NMM_fec!D$59)</f>
        <v>0.51996003948019121</v>
      </c>
      <c r="E200" s="276">
        <f>IF(E$59=0,0,E$59/NMM_fec!E$59)</f>
        <v>0.52544322608472716</v>
      </c>
      <c r="F200" s="276">
        <f>IF(F$59=0,0,F$59/NMM_fec!F$59)</f>
        <v>0.52544322608472716</v>
      </c>
      <c r="G200" s="276">
        <f>IF(G$59=0,0,G$59/NMM_fec!G$59)</f>
        <v>0.52544322608472727</v>
      </c>
      <c r="H200" s="276">
        <f>IF(H$59=0,0,H$59/NMM_fec!H$59)</f>
        <v>0.52544322608472716</v>
      </c>
      <c r="I200" s="276">
        <f>IF(I$59=0,0,I$59/NMM_fec!I$59)</f>
        <v>0.52544322608472716</v>
      </c>
      <c r="J200" s="276">
        <f>IF(J$59=0,0,J$59/NMM_fec!J$59)</f>
        <v>0.52544322608472727</v>
      </c>
      <c r="K200" s="276">
        <f>IF(K$59=0,0,K$59/NMM_fec!K$59)</f>
        <v>0.52544322608472704</v>
      </c>
      <c r="L200" s="276">
        <f>IF(L$59=0,0,L$59/NMM_fec!L$59)</f>
        <v>0.52544322608472716</v>
      </c>
      <c r="M200" s="276">
        <f>IF(M$59=0,0,M$59/NMM_fec!M$59)</f>
        <v>0.52544322608472716</v>
      </c>
      <c r="N200" s="276">
        <f>IF(N$59=0,0,N$59/NMM_fec!N$59)</f>
        <v>0.52544322608472693</v>
      </c>
      <c r="O200" s="276">
        <f>IF(O$59=0,0,O$59/NMM_fec!O$59)</f>
        <v>0.52544322608472716</v>
      </c>
      <c r="P200" s="276">
        <f>IF(P$59=0,0,P$59/NMM_fec!P$59)</f>
        <v>0.52544322608472738</v>
      </c>
      <c r="Q200" s="276">
        <f>IF(Q$59=0,0,Q$59/NMM_fec!Q$59)</f>
        <v>0.52544322608472738</v>
      </c>
      <c r="R200" s="276">
        <f>IF(R$59=0,0,R$59/NMM_fec!R$59)</f>
        <v>0.52544322608472727</v>
      </c>
      <c r="S200" s="276">
        <f>IF(S$59=0,0,S$59/NMM_fec!S$59)</f>
        <v>0.52544322608472704</v>
      </c>
      <c r="T200" s="276">
        <f>IF(T$59=0,0,T$59/NMM_fec!T$59)</f>
        <v>0.53958890347625454</v>
      </c>
      <c r="U200" s="276">
        <f>IF(U$59=0,0,U$59/NMM_fec!U$59)</f>
        <v>0.55077542278391656</v>
      </c>
      <c r="V200" s="276">
        <f>IF(V$59=0,0,V$59/NMM_fec!V$59)</f>
        <v>0.55692033454269563</v>
      </c>
      <c r="W200" s="276">
        <f>IF(W$59=0,0,W$59/NMM_fec!W$59)</f>
        <v>0.55692033454269552</v>
      </c>
      <c r="X200" s="276">
        <f>IF(X$59=0,0,X$59/NMM_fec!X$59)</f>
        <v>0.55692033454269529</v>
      </c>
      <c r="Y200" s="276">
        <f>IF(Y$59=0,0,Y$59/NMM_fec!Y$59)</f>
        <v>0.56415632465219467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0.38294233954689877</v>
      </c>
      <c r="C201" s="276">
        <f>IF(C$60=0,0,C$60/NMM_fec!C$60)</f>
        <v>0.3881378038933001</v>
      </c>
      <c r="D201" s="276">
        <f>IF(D$60=0,0,D$60/NMM_fec!D$60)</f>
        <v>0.38343813024843698</v>
      </c>
      <c r="E201" s="276">
        <f>IF(E$60=0,0,E$60/NMM_fec!E$60)</f>
        <v>0.39203485094275498</v>
      </c>
      <c r="F201" s="276">
        <f>IF(F$60=0,0,F$60/NMM_fec!F$60)</f>
        <v>0.38221332201783914</v>
      </c>
      <c r="G201" s="276">
        <f>IF(G$60=0,0,G$60/NMM_fec!G$60)</f>
        <v>0.38208759097500111</v>
      </c>
      <c r="H201" s="276">
        <f>IF(H$60=0,0,H$60/NMM_fec!H$60)</f>
        <v>0.38240133262753057</v>
      </c>
      <c r="I201" s="276">
        <f>IF(I$60=0,0,I$60/NMM_fec!I$60)</f>
        <v>0.38389427850031832</v>
      </c>
      <c r="J201" s="276">
        <f>IF(J$60=0,0,J$60/NMM_fec!J$60)</f>
        <v>0.38310609874585877</v>
      </c>
      <c r="K201" s="276">
        <f>IF(K$60=0,0,K$60/NMM_fec!K$60)</f>
        <v>0.38738288308241248</v>
      </c>
      <c r="L201" s="276">
        <f>IF(L$60=0,0,L$60/NMM_fec!L$60)</f>
        <v>0.38875846768631683</v>
      </c>
      <c r="M201" s="276">
        <f>IF(M$60=0,0,M$60/NMM_fec!M$60)</f>
        <v>0.38861287211991591</v>
      </c>
      <c r="N201" s="276">
        <f>IF(N$60=0,0,N$60/NMM_fec!N$60)</f>
        <v>0.38613832524225256</v>
      </c>
      <c r="O201" s="276">
        <f>IF(O$60=0,0,O$60/NMM_fec!O$60)</f>
        <v>0.39275349504504342</v>
      </c>
      <c r="P201" s="276">
        <f>IF(P$60=0,0,P$60/NMM_fec!P$60)</f>
        <v>0.39190549336455255</v>
      </c>
      <c r="Q201" s="276">
        <f>IF(Q$60=0,0,Q$60/NMM_fec!Q$60)</f>
        <v>0.38963298876642422</v>
      </c>
      <c r="R201" s="276">
        <f>IF(R$60=0,0,R$60/NMM_fec!R$60)</f>
        <v>0.39041129356968612</v>
      </c>
      <c r="S201" s="276">
        <f>IF(S$60=0,0,S$60/NMM_fec!S$60)</f>
        <v>0.38866639357715943</v>
      </c>
      <c r="T201" s="276">
        <f>IF(T$60=0,0,T$60/NMM_fec!T$60)</f>
        <v>0.407568028369793</v>
      </c>
      <c r="U201" s="276">
        <f>IF(U$60=0,0,U$60/NMM_fec!U$60)</f>
        <v>0.40868918428805068</v>
      </c>
      <c r="V201" s="276">
        <f>IF(V$60=0,0,V$60/NMM_fec!V$60)</f>
        <v>0.41286540367865443</v>
      </c>
      <c r="W201" s="276">
        <f>IF(W$60=0,0,W$60/NMM_fec!W$60)</f>
        <v>0.4139790738464818</v>
      </c>
      <c r="X201" s="276">
        <f>IF(X$60=0,0,X$60/NMM_fec!X$60)</f>
        <v>0.41452535614334979</v>
      </c>
      <c r="Y201" s="276">
        <f>IF(Y$60=0,0,Y$60/NMM_fec!Y$60)</f>
        <v>0.42080124778203315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0.51344243211795071</v>
      </c>
      <c r="C202" s="276">
        <f>IF(C$79=0,0,C$79/NMM_fec!C$79)</f>
        <v>0.51832626034377172</v>
      </c>
      <c r="D202" s="276">
        <f>IF(D$79=0,0,D$79/NMM_fec!D$79)</f>
        <v>0.51734214013732038</v>
      </c>
      <c r="E202" s="276">
        <f>IF(E$79=0,0,E$79/NMM_fec!E$79)</f>
        <v>0.51730178971396013</v>
      </c>
      <c r="F202" s="276">
        <f>IF(F$79=0,0,F$79/NMM_fec!F$79)</f>
        <v>0.51932412018117935</v>
      </c>
      <c r="G202" s="276">
        <f>IF(G$79=0,0,G$79/NMM_fec!G$79)</f>
        <v>0.52040943894134406</v>
      </c>
      <c r="H202" s="276">
        <f>IF(H$79=0,0,H$79/NMM_fec!H$79)</f>
        <v>0.52288102921668678</v>
      </c>
      <c r="I202" s="276">
        <f>IF(I$79=0,0,I$79/NMM_fec!I$79)</f>
        <v>0.51991647873247993</v>
      </c>
      <c r="J202" s="276">
        <f>IF(J$79=0,0,J$79/NMM_fec!J$79)</f>
        <v>0.52094100855563541</v>
      </c>
      <c r="K202" s="276">
        <f>IF(K$79=0,0,K$79/NMM_fec!K$79)</f>
        <v>0.51878234412296487</v>
      </c>
      <c r="L202" s="276">
        <f>IF(L$79=0,0,L$79/NMM_fec!L$79)</f>
        <v>0.51866782494680796</v>
      </c>
      <c r="M202" s="276">
        <f>IF(M$79=0,0,M$79/NMM_fec!M$79)</f>
        <v>0.52063213138696696</v>
      </c>
      <c r="N202" s="276">
        <f>IF(N$79=0,0,N$79/NMM_fec!N$79)</f>
        <v>0.52000282777330387</v>
      </c>
      <c r="O202" s="276">
        <f>IF(O$79=0,0,O$79/NMM_fec!O$79)</f>
        <v>0.51911227112686265</v>
      </c>
      <c r="P202" s="276">
        <f>IF(P$79=0,0,P$79/NMM_fec!P$79)</f>
        <v>0.52276249639814842</v>
      </c>
      <c r="Q202" s="276">
        <f>IF(Q$79=0,0,Q$79/NMM_fec!Q$79)</f>
        <v>0.52259415945225363</v>
      </c>
      <c r="R202" s="276">
        <f>IF(R$79=0,0,R$79/NMM_fec!R$79)</f>
        <v>0.52119943731278195</v>
      </c>
      <c r="S202" s="276">
        <f>IF(S$79=0,0,S$79/NMM_fec!S$79)</f>
        <v>0.52321152316075759</v>
      </c>
      <c r="T202" s="276">
        <f>IF(T$79=0,0,T$79/NMM_fec!T$79)</f>
        <v>0.54602480814491094</v>
      </c>
      <c r="U202" s="276">
        <f>IF(U$79=0,0,U$79/NMM_fec!U$79)</f>
        <v>0.54669555722202834</v>
      </c>
      <c r="V202" s="276">
        <f>IF(V$79=0,0,V$79/NMM_fec!V$79)</f>
        <v>0.5553278775369993</v>
      </c>
      <c r="W202" s="276">
        <f>IF(W$79=0,0,W$79/NMM_fec!W$79)</f>
        <v>0.55877629268452655</v>
      </c>
      <c r="X202" s="276">
        <f>IF(X$79=0,0,X$79/NMM_fec!X$79)</f>
        <v>0.55935268954685324</v>
      </c>
      <c r="Y202" s="276">
        <f>IF(Y$79=0,0,Y$79/NMM_fec!Y$79)</f>
        <v>0.56691388501996132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0.42265422324325252</v>
      </c>
      <c r="C203" s="277">
        <f>IF(C$89=0,0,C$89/NMM_fec!C$89)</f>
        <v>0.42638991662745762</v>
      </c>
      <c r="D203" s="277">
        <f>IF(D$89=0,0,D$89/NMM_fec!D$89)</f>
        <v>0.42664122466254129</v>
      </c>
      <c r="E203" s="277">
        <f>IF(E$89=0,0,E$89/NMM_fec!E$89)</f>
        <v>0.42840120947320898</v>
      </c>
      <c r="F203" s="277">
        <f>IF(F$89=0,0,F$89/NMM_fec!F$89)</f>
        <v>0.4277297017049092</v>
      </c>
      <c r="G203" s="277">
        <f>IF(G$89=0,0,G$89/NMM_fec!G$89)</f>
        <v>0.42672708491791261</v>
      </c>
      <c r="H203" s="277">
        <f>IF(H$89=0,0,H$89/NMM_fec!H$89)</f>
        <v>0.42887766234219804</v>
      </c>
      <c r="I203" s="277">
        <f>IF(I$89=0,0,I$89/NMM_fec!I$89)</f>
        <v>0.42876816691931058</v>
      </c>
      <c r="J203" s="277">
        <f>IF(J$89=0,0,J$89/NMM_fec!J$89)</f>
        <v>0.43411105270357858</v>
      </c>
      <c r="K203" s="277">
        <f>IF(K$89=0,0,K$89/NMM_fec!K$89)</f>
        <v>0.44322054248175219</v>
      </c>
      <c r="L203" s="277">
        <f>IF(L$89=0,0,L$89/NMM_fec!L$89)</f>
        <v>0.44456645214173862</v>
      </c>
      <c r="M203" s="277">
        <f>IF(M$89=0,0,M$89/NMM_fec!M$89)</f>
        <v>0.443616766137017</v>
      </c>
      <c r="N203" s="277">
        <f>IF(N$89=0,0,N$89/NMM_fec!N$89)</f>
        <v>0.45869808022662051</v>
      </c>
      <c r="O203" s="277">
        <f>IF(O$89=0,0,O$89/NMM_fec!O$89)</f>
        <v>0.45519261092706498</v>
      </c>
      <c r="P203" s="277">
        <f>IF(P$89=0,0,P$89/NMM_fec!P$89)</f>
        <v>0.45583531476226435</v>
      </c>
      <c r="Q203" s="277">
        <f>IF(Q$89=0,0,Q$89/NMM_fec!Q$89)</f>
        <v>0.45666261472031422</v>
      </c>
      <c r="R203" s="277">
        <f>IF(R$89=0,0,R$89/NMM_fec!R$89)</f>
        <v>0.45692323071392971</v>
      </c>
      <c r="S203" s="277">
        <f>IF(S$89=0,0,S$89/NMM_fec!S$89)</f>
        <v>0.45586944677463548</v>
      </c>
      <c r="T203" s="277">
        <f>IF(T$89=0,0,T$89/NMM_fec!T$89)</f>
        <v>0.47270223229064023</v>
      </c>
      <c r="U203" s="277">
        <f>IF(U$89=0,0,U$89/NMM_fec!U$89)</f>
        <v>0.47506143236036219</v>
      </c>
      <c r="V203" s="277">
        <f>IF(V$89=0,0,V$89/NMM_fec!V$89)</f>
        <v>0.48300483066924643</v>
      </c>
      <c r="W203" s="277">
        <f>IF(W$89=0,0,W$89/NMM_fec!W$89)</f>
        <v>0.48479549478140954</v>
      </c>
      <c r="X203" s="277">
        <f>IF(X$89=0,0,X$89/NMM_fec!X$89)</f>
        <v>0.48546865518068183</v>
      </c>
      <c r="Y203" s="277">
        <f>IF(Y$89=0,0,Y$89/NMM_fec!Y$89)</f>
        <v>0.49110229756670881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0.36061161278600168</v>
      </c>
      <c r="C205" s="320">
        <f>IF(C$99=0,0,C$99/NMM_fec!C$99)</f>
        <v>0.36193329516443651</v>
      </c>
      <c r="D205" s="320">
        <f>IF(D$99=0,0,D$99/NMM_fec!D$99)</f>
        <v>0.36228242202889188</v>
      </c>
      <c r="E205" s="320">
        <f>IF(E$99=0,0,E$99/NMM_fec!E$99)</f>
        <v>0.3602527558160542</v>
      </c>
      <c r="F205" s="320">
        <f>IF(F$99=0,0,F$99/NMM_fec!F$99)</f>
        <v>0.35942891813851441</v>
      </c>
      <c r="G205" s="320">
        <f>IF(G$99=0,0,G$99/NMM_fec!G$99)</f>
        <v>0.3613378148928158</v>
      </c>
      <c r="H205" s="320">
        <f>IF(H$99=0,0,H$99/NMM_fec!H$99)</f>
        <v>0.36254641729354764</v>
      </c>
      <c r="I205" s="320">
        <f>IF(I$99=0,0,I$99/NMM_fec!I$99)</f>
        <v>0.36527050808879791</v>
      </c>
      <c r="J205" s="320">
        <f>IF(J$99=0,0,J$99/NMM_fec!J$99)</f>
        <v>0.37230072443841805</v>
      </c>
      <c r="K205" s="320">
        <f>IF(K$99=0,0,K$99/NMM_fec!K$99)</f>
        <v>0.38039354848121015</v>
      </c>
      <c r="L205" s="320">
        <f>IF(L$99=0,0,L$99/NMM_fec!L$99)</f>
        <v>0.38555446283709466</v>
      </c>
      <c r="M205" s="320">
        <f>IF(M$99=0,0,M$99/NMM_fec!M$99)</f>
        <v>0.38471120853908142</v>
      </c>
      <c r="N205" s="320">
        <f>IF(N$99=0,0,N$99/NMM_fec!N$99)</f>
        <v>0.39808099882289805</v>
      </c>
      <c r="O205" s="320">
        <f>IF(O$99=0,0,O$99/NMM_fec!O$99)</f>
        <v>0.39533756548601273</v>
      </c>
      <c r="P205" s="320">
        <f>IF(P$99=0,0,P$99/NMM_fec!P$99)</f>
        <v>0.40819274049641346</v>
      </c>
      <c r="Q205" s="320">
        <f>IF(Q$99=0,0,Q$99/NMM_fec!Q$99)</f>
        <v>0.4088013453499359</v>
      </c>
      <c r="R205" s="320">
        <f>IF(R$99=0,0,R$99/NMM_fec!R$99)</f>
        <v>0.41816256107519667</v>
      </c>
      <c r="S205" s="320">
        <f>IF(S$99=0,0,S$99/NMM_fec!S$99)</f>
        <v>0.41690751403228393</v>
      </c>
      <c r="T205" s="320">
        <f>IF(T$99=0,0,T$99/NMM_fec!T$99)</f>
        <v>0.42844452743589573</v>
      </c>
      <c r="U205" s="320">
        <f>IF(U$99=0,0,U$99/NMM_fec!U$99)</f>
        <v>0.4308946525789063</v>
      </c>
      <c r="V205" s="320">
        <f>IF(V$99=0,0,V$99/NMM_fec!V$99)</f>
        <v>0.44193128533403903</v>
      </c>
      <c r="W205" s="320">
        <f>IF(W$99=0,0,W$99/NMM_fec!W$99)</f>
        <v>0.45248892894941189</v>
      </c>
      <c r="X205" s="320">
        <f>IF(X$99=0,0,X$99/NMM_fec!X$99)</f>
        <v>0.45377737112481387</v>
      </c>
      <c r="Y205" s="320">
        <f>IF(Y$99=0,0,Y$99/NMM_fec!Y$99)</f>
        <v>0.47286938296735104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0.35495216153143549</v>
      </c>
      <c r="C206" s="273">
        <f>IF(C$100=0,0,C$100/NMM_fec!C$100)</f>
        <v>0.35503208561693217</v>
      </c>
      <c r="D206" s="273">
        <f>IF(D$100=0,0,D$100/NMM_fec!D$100)</f>
        <v>0.35534266807902626</v>
      </c>
      <c r="E206" s="273">
        <f>IF(E$100=0,0,E$100/NMM_fec!E$100)</f>
        <v>0.35558923969353984</v>
      </c>
      <c r="F206" s="273">
        <f>IF(F$100=0,0,F$100/NMM_fec!F$100)</f>
        <v>0.3562383888208574</v>
      </c>
      <c r="G206" s="273">
        <f>IF(G$100=0,0,G$100/NMM_fec!G$100)</f>
        <v>0.35825949829388748</v>
      </c>
      <c r="H206" s="273">
        <f>IF(H$100=0,0,H$100/NMM_fec!H$100)</f>
        <v>0.35825949829388742</v>
      </c>
      <c r="I206" s="273">
        <f>IF(I$100=0,0,I$100/NMM_fec!I$100)</f>
        <v>0.36078924561182063</v>
      </c>
      <c r="J206" s="273">
        <f>IF(J$100=0,0,J$100/NMM_fec!J$100)</f>
        <v>0.3639183410548481</v>
      </c>
      <c r="K206" s="273">
        <f>IF(K$100=0,0,K$100/NMM_fec!K$100)</f>
        <v>0.36391834105484805</v>
      </c>
      <c r="L206" s="273">
        <f>IF(L$100=0,0,L$100/NMM_fec!L$100)</f>
        <v>0.3674395559696006</v>
      </c>
      <c r="M206" s="273">
        <f>IF(M$100=0,0,M$100/NMM_fec!M$100)</f>
        <v>0.36743955596960065</v>
      </c>
      <c r="N206" s="273">
        <f>IF(N$100=0,0,N$100/NMM_fec!N$100)</f>
        <v>0.36743955596960065</v>
      </c>
      <c r="O206" s="273">
        <f>IF(O$100=0,0,O$100/NMM_fec!O$100)</f>
        <v>0.36743955596960054</v>
      </c>
      <c r="P206" s="273">
        <f>IF(P$100=0,0,P$100/NMM_fec!P$100)</f>
        <v>0.37896256713328802</v>
      </c>
      <c r="Q206" s="273">
        <f>IF(Q$100=0,0,Q$100/NMM_fec!Q$100)</f>
        <v>0.37896256713328813</v>
      </c>
      <c r="R206" s="273">
        <f>IF(R$100=0,0,R$100/NMM_fec!R$100)</f>
        <v>0.38717936037500617</v>
      </c>
      <c r="S206" s="273">
        <f>IF(S$100=0,0,S$100/NMM_fec!S$100)</f>
        <v>0.38717936037500605</v>
      </c>
      <c r="T206" s="273">
        <f>IF(T$100=0,0,T$100/NMM_fec!T$100)</f>
        <v>0.40209406249104818</v>
      </c>
      <c r="U206" s="273">
        <f>IF(U$100=0,0,U$100/NMM_fec!U$100)</f>
        <v>0.40209406249104829</v>
      </c>
      <c r="V206" s="273">
        <f>IF(V$100=0,0,V$100/NMM_fec!V$100)</f>
        <v>0.41011567090291834</v>
      </c>
      <c r="W206" s="273">
        <f>IF(W$100=0,0,W$100/NMM_fec!W$100)</f>
        <v>0.41806453588786757</v>
      </c>
      <c r="X206" s="273">
        <f>IF(X$100=0,0,X$100/NMM_fec!X$100)</f>
        <v>0.41806453588786763</v>
      </c>
      <c r="Y206" s="273">
        <f>IF(Y$100=0,0,Y$100/NMM_fec!Y$100)</f>
        <v>0.43125808229908086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9.2131934227702508E-2</v>
      </c>
      <c r="C207" s="274">
        <f>IF(C$101=0,0,C$101/NMM_fec!C$101)</f>
        <v>9.2152679447442598E-2</v>
      </c>
      <c r="D207" s="274">
        <f>IF(D$101=0,0,D$101/NMM_fec!D$101)</f>
        <v>9.2233294713585726E-2</v>
      </c>
      <c r="E207" s="274">
        <f>IF(E$101=0,0,E$101/NMM_fec!E$101)</f>
        <v>9.2297295224732831E-2</v>
      </c>
      <c r="F207" s="274">
        <f>IF(F$101=0,0,F$101/NMM_fec!F$101)</f>
        <v>9.2465789380238084E-2</v>
      </c>
      <c r="G207" s="274">
        <f>IF(G$101=0,0,G$101/NMM_fec!G$101)</f>
        <v>9.29903916934985E-2</v>
      </c>
      <c r="H207" s="274">
        <f>IF(H$101=0,0,H$101/NMM_fec!H$101)</f>
        <v>9.2990391693498514E-2</v>
      </c>
      <c r="I207" s="274">
        <f>IF(I$101=0,0,I$101/NMM_fec!I$101)</f>
        <v>9.3647016835610455E-2</v>
      </c>
      <c r="J207" s="274">
        <f>IF(J$101=0,0,J$101/NMM_fec!J$101)</f>
        <v>9.4459209707758063E-2</v>
      </c>
      <c r="K207" s="274">
        <f>IF(K$101=0,0,K$101/NMM_fec!K$101)</f>
        <v>9.4459209707758063E-2</v>
      </c>
      <c r="L207" s="274">
        <f>IF(L$101=0,0,L$101/NMM_fec!L$101)</f>
        <v>9.5373181718881733E-2</v>
      </c>
      <c r="M207" s="274">
        <f>IF(M$101=0,0,M$101/NMM_fec!M$101)</f>
        <v>9.5373181718881733E-2</v>
      </c>
      <c r="N207" s="274">
        <f>IF(N$101=0,0,N$101/NMM_fec!N$101)</f>
        <v>9.5373181718881733E-2</v>
      </c>
      <c r="O207" s="274">
        <f>IF(O$101=0,0,O$101/NMM_fec!O$101)</f>
        <v>9.5373181718881733E-2</v>
      </c>
      <c r="P207" s="274">
        <f>IF(P$101=0,0,P$101/NMM_fec!P$101)</f>
        <v>9.8364112389813643E-2</v>
      </c>
      <c r="Q207" s="274">
        <f>IF(Q$101=0,0,Q$101/NMM_fec!Q$101)</f>
        <v>9.8364112389813643E-2</v>
      </c>
      <c r="R207" s="274">
        <f>IF(R$101=0,0,R$101/NMM_fec!R$101)</f>
        <v>0.10049687600292249</v>
      </c>
      <c r="S207" s="274">
        <f>IF(S$101=0,0,S$101/NMM_fec!S$101)</f>
        <v>0.10049687600292252</v>
      </c>
      <c r="T207" s="274">
        <f>IF(T$101=0,0,T$101/NMM_fec!T$101)</f>
        <v>0.1043681592441693</v>
      </c>
      <c r="U207" s="274">
        <f>IF(U$101=0,0,U$101/NMM_fec!U$101)</f>
        <v>0.10436815924416931</v>
      </c>
      <c r="V207" s="274">
        <f>IF(V$101=0,0,V$101/NMM_fec!V$101)</f>
        <v>0.10645026037975383</v>
      </c>
      <c r="W207" s="274">
        <f>IF(W$101=0,0,W$101/NMM_fec!W$101)</f>
        <v>0.10851348011848864</v>
      </c>
      <c r="X207" s="274">
        <f>IF(X$101=0,0,X$101/NMM_fec!X$101)</f>
        <v>0.10851348011848864</v>
      </c>
      <c r="Y207" s="274">
        <f>IF(Y$101=0,0,Y$101/NMM_fec!Y$101)</f>
        <v>0.11309575237347738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0.50341347186267682</v>
      </c>
      <c r="C208" s="274">
        <f>IF(C$102=0,0,C$102/NMM_fec!C$102)</f>
        <v>0.50352682477533883</v>
      </c>
      <c r="D208" s="274">
        <f>IF(D$102=0,0,D$102/NMM_fec!D$102)</f>
        <v>0.50396731059987343</v>
      </c>
      <c r="E208" s="274">
        <f>IF(E$102=0,0,E$102/NMM_fec!E$102)</f>
        <v>0.50431701257658335</v>
      </c>
      <c r="F208" s="274">
        <f>IF(F$102=0,0,F$102/NMM_fec!F$102)</f>
        <v>0.50523767302426104</v>
      </c>
      <c r="G208" s="274">
        <f>IF(G$102=0,0,G$102/NMM_fec!G$102)</f>
        <v>0.50810412616105183</v>
      </c>
      <c r="H208" s="274">
        <f>IF(H$102=0,0,H$102/NMM_fec!H$102)</f>
        <v>0.50810412616105205</v>
      </c>
      <c r="I208" s="274">
        <f>IF(I$102=0,0,I$102/NMM_fec!I$102)</f>
        <v>0.51169195860236327</v>
      </c>
      <c r="J208" s="274">
        <f>IF(J$102=0,0,J$102/NMM_fec!J$102)</f>
        <v>0.51612982085954151</v>
      </c>
      <c r="K208" s="274">
        <f>IF(K$102=0,0,K$102/NMM_fec!K$102)</f>
        <v>0.5161298208595414</v>
      </c>
      <c r="L208" s="274">
        <f>IF(L$102=0,0,L$102/NMM_fec!L$102)</f>
        <v>0.52112380939524205</v>
      </c>
      <c r="M208" s="274">
        <f>IF(M$102=0,0,M$102/NMM_fec!M$102)</f>
        <v>0.52112380939524205</v>
      </c>
      <c r="N208" s="274">
        <f>IF(N$102=0,0,N$102/NMM_fec!N$102)</f>
        <v>0.52112380939524194</v>
      </c>
      <c r="O208" s="274">
        <f>IF(O$102=0,0,O$102/NMM_fec!O$102)</f>
        <v>0.52112380939524205</v>
      </c>
      <c r="P208" s="274">
        <f>IF(P$102=0,0,P$102/NMM_fec!P$102)</f>
        <v>0.53746640336958684</v>
      </c>
      <c r="Q208" s="274">
        <f>IF(Q$102=0,0,Q$102/NMM_fec!Q$102)</f>
        <v>0.53746640336958706</v>
      </c>
      <c r="R208" s="274">
        <f>IF(R$102=0,0,R$102/NMM_fec!R$102)</f>
        <v>0.5491199298491678</v>
      </c>
      <c r="S208" s="274">
        <f>IF(S$102=0,0,S$102/NMM_fec!S$102)</f>
        <v>0.54911992984916758</v>
      </c>
      <c r="T208" s="274">
        <f>IF(T$102=0,0,T$102/NMM_fec!T$102)</f>
        <v>0.57027281406218444</v>
      </c>
      <c r="U208" s="274">
        <f>IF(U$102=0,0,U$102/NMM_fec!U$102)</f>
        <v>0.57027281406218411</v>
      </c>
      <c r="V208" s="274">
        <f>IF(V$102=0,0,V$102/NMM_fec!V$102)</f>
        <v>0.58164951824429034</v>
      </c>
      <c r="W208" s="274">
        <f>IF(W$102=0,0,W$102/NMM_fec!W$102)</f>
        <v>0.59292305353472596</v>
      </c>
      <c r="X208" s="274">
        <f>IF(X$102=0,0,X$102/NMM_fec!X$102)</f>
        <v>0.59292305353472585</v>
      </c>
      <c r="Y208" s="274">
        <f>IF(Y$102=0,0,Y$102/NMM_fec!Y$102)</f>
        <v>0.61024675009698648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0.35166536739559795</v>
      </c>
      <c r="C209" s="274">
        <f>IF(C$103=0,0,C$103/NMM_fec!C$103)</f>
        <v>0.35174455139822142</v>
      </c>
      <c r="D209" s="274">
        <f>IF(D$103=0,0,D$103/NMM_fec!D$103)</f>
        <v>0.35205225792173639</v>
      </c>
      <c r="E209" s="274">
        <f>IF(E$103=0,0,E$103/NMM_fec!E$103)</f>
        <v>0.35229654632677981</v>
      </c>
      <c r="F209" s="274">
        <f>IF(F$103=0,0,F$103/NMM_fec!F$103)</f>
        <v>0.35293968444817575</v>
      </c>
      <c r="G209" s="274">
        <f>IF(G$103=0,0,G$103/NMM_fec!G$103)</f>
        <v>0.35494207880552586</v>
      </c>
      <c r="H209" s="274">
        <f>IF(H$103=0,0,H$103/NMM_fec!H$103)</f>
        <v>0.35494207880552575</v>
      </c>
      <c r="I209" s="274">
        <f>IF(I$103=0,0,I$103/NMM_fec!I$103)</f>
        <v>0.35744840111144083</v>
      </c>
      <c r="J209" s="274">
        <f>IF(J$103=0,0,J$103/NMM_fec!J$103)</f>
        <v>0.36054852168498663</v>
      </c>
      <c r="K209" s="274">
        <f>IF(K$103=0,0,K$103/NMM_fec!K$103)</f>
        <v>0.36054852168498663</v>
      </c>
      <c r="L209" s="274">
        <f>IF(L$103=0,0,L$103/NMM_fec!L$103)</f>
        <v>0.36403713077341338</v>
      </c>
      <c r="M209" s="274">
        <f>IF(M$103=0,0,M$103/NMM_fec!M$103)</f>
        <v>0.36403713077341354</v>
      </c>
      <c r="N209" s="274">
        <f>IF(N$103=0,0,N$103/NMM_fec!N$103)</f>
        <v>0.36403713077341343</v>
      </c>
      <c r="O209" s="274">
        <f>IF(O$103=0,0,O$103/NMM_fec!O$103)</f>
        <v>0.36403713077341354</v>
      </c>
      <c r="P209" s="274">
        <f>IF(P$103=0,0,P$103/NMM_fec!P$103)</f>
        <v>0.37545344089503219</v>
      </c>
      <c r="Q209" s="274">
        <f>IF(Q$103=0,0,Q$103/NMM_fec!Q$103)</f>
        <v>0.37545344089503224</v>
      </c>
      <c r="R209" s="274">
        <f>IF(R$103=0,0,R$103/NMM_fec!R$103)</f>
        <v>0.38359414808694053</v>
      </c>
      <c r="S209" s="274">
        <f>IF(S$103=0,0,S$103/NMM_fec!S$103)</f>
        <v>0.38359414808694081</v>
      </c>
      <c r="T209" s="274">
        <f>IF(T$103=0,0,T$103/NMM_fec!T$103)</f>
        <v>0.39837074270353467</v>
      </c>
      <c r="U209" s="274">
        <f>IF(U$103=0,0,U$103/NMM_fec!U$103)</f>
        <v>0.39837074270353473</v>
      </c>
      <c r="V209" s="274">
        <f>IF(V$103=0,0,V$103/NMM_fec!V$103)</f>
        <v>0.40631807244254259</v>
      </c>
      <c r="W209" s="274">
        <f>IF(W$103=0,0,W$103/NMM_fec!W$103)</f>
        <v>0.41419333234587641</v>
      </c>
      <c r="X209" s="274">
        <f>IF(X$103=0,0,X$103/NMM_fec!X$103)</f>
        <v>0.4141933323458763</v>
      </c>
      <c r="Y209" s="274">
        <f>IF(Y$103=0,0,Y$103/NMM_fec!Y$103)</f>
        <v>0.43168375485317645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0.52023835885734371</v>
      </c>
      <c r="C210" s="275">
        <f>IF(C$104=0,0,C$104/NMM_fec!C$104)</f>
        <v>0.52007670088579827</v>
      </c>
      <c r="D210" s="275">
        <f>IF(D$104=0,0,D$104/NMM_fec!D$104)</f>
        <v>0.52024293230671337</v>
      </c>
      <c r="E210" s="275">
        <f>IF(E$104=0,0,E$104/NMM_fec!E$104)</f>
        <v>0.5240183152168455</v>
      </c>
      <c r="F210" s="275">
        <f>IF(F$104=0,0,F$104/NMM_fec!F$104)</f>
        <v>0.53022119420536673</v>
      </c>
      <c r="G210" s="275">
        <f>IF(G$104=0,0,G$104/NMM_fec!G$104)</f>
        <v>0.53073436889970538</v>
      </c>
      <c r="H210" s="275">
        <f>IF(H$104=0,0,H$104/NMM_fec!H$104)</f>
        <v>0.53525125736633861</v>
      </c>
      <c r="I210" s="275">
        <f>IF(I$104=0,0,I$104/NMM_fec!I$104)</f>
        <v>0.5393071437272664</v>
      </c>
      <c r="J210" s="275">
        <f>IF(J$104=0,0,J$104/NMM_fec!J$104)</f>
        <v>0.5556826728046903</v>
      </c>
      <c r="K210" s="275">
        <f>IF(K$104=0,0,K$104/NMM_fec!K$104)</f>
        <v>0.5746081556073217</v>
      </c>
      <c r="L210" s="275">
        <f>IF(L$104=0,0,L$104/NMM_fec!L$104)</f>
        <v>0.58252843902748142</v>
      </c>
      <c r="M210" s="275">
        <f>IF(M$104=0,0,M$104/NMM_fec!M$104)</f>
        <v>0.57964026752169928</v>
      </c>
      <c r="N210" s="275">
        <f>IF(N$104=0,0,N$104/NMM_fec!N$104)</f>
        <v>0.62053535706735274</v>
      </c>
      <c r="O210" s="275">
        <f>IF(O$104=0,0,O$104/NMM_fec!O$104)</f>
        <v>0.59754930958026065</v>
      </c>
      <c r="P210" s="275">
        <f>IF(P$104=0,0,P$104/NMM_fec!P$104)</f>
        <v>0.62004712602506484</v>
      </c>
      <c r="Q210" s="275">
        <f>IF(Q$104=0,0,Q$104/NMM_fec!Q$104)</f>
        <v>0.6285458044711919</v>
      </c>
      <c r="R210" s="275">
        <f>IF(R$104=0,0,R$104/NMM_fec!R$104)</f>
        <v>0.63977244046798232</v>
      </c>
      <c r="S210" s="275">
        <f>IF(S$104=0,0,S$104/NMM_fec!S$104)</f>
        <v>0.64611418566098844</v>
      </c>
      <c r="T210" s="275">
        <f>IF(T$104=0,0,T$104/NMM_fec!T$104)</f>
        <v>0.65388180351590919</v>
      </c>
      <c r="U210" s="275">
        <f>IF(U$104=0,0,U$104/NMM_fec!U$104)</f>
        <v>0.65846749588437492</v>
      </c>
      <c r="V210" s="275">
        <f>IF(V$104=0,0,V$104/NMM_fec!V$104)</f>
        <v>0.68665924454889282</v>
      </c>
      <c r="W210" s="275">
        <f>IF(W$104=0,0,W$104/NMM_fec!W$104)</f>
        <v>0.70406773180080751</v>
      </c>
      <c r="X210" s="275">
        <f>IF(X$104=0,0,X$104/NMM_fec!X$104)</f>
        <v>0.73685346910868421</v>
      </c>
      <c r="Y210" s="275">
        <f>IF(Y$104=0,0,Y$104/NMM_fec!Y$104)</f>
        <v>0.79742872001806353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0.34673782835870481</v>
      </c>
      <c r="C211" s="276">
        <f>IF(C$110=0,0,C$110/NMM_fec!C$110)</f>
        <v>0.3480916265983674</v>
      </c>
      <c r="D211" s="276">
        <f>IF(D$110=0,0,D$110/NMM_fec!D$110)</f>
        <v>0.34887074107262139</v>
      </c>
      <c r="E211" s="276">
        <f>IF(E$110=0,0,E$110/NMM_fec!E$110)</f>
        <v>0.34684362150715792</v>
      </c>
      <c r="F211" s="276">
        <f>IF(F$110=0,0,F$110/NMM_fec!F$110)</f>
        <v>0.34454219569347588</v>
      </c>
      <c r="G211" s="276">
        <f>IF(G$110=0,0,G$110/NMM_fec!G$110)</f>
        <v>0.34754630182227642</v>
      </c>
      <c r="H211" s="276">
        <f>IF(H$110=0,0,H$110/NMM_fec!H$110)</f>
        <v>0.3476211614416917</v>
      </c>
      <c r="I211" s="276">
        <f>IF(I$110=0,0,I$110/NMM_fec!I$110)</f>
        <v>0.35061515102554797</v>
      </c>
      <c r="J211" s="276">
        <f>IF(J$110=0,0,J$110/NMM_fec!J$110)</f>
        <v>0.35560261384672781</v>
      </c>
      <c r="K211" s="276">
        <f>IF(K$110=0,0,K$110/NMM_fec!K$110)</f>
        <v>0.36233058835391813</v>
      </c>
      <c r="L211" s="276">
        <f>IF(L$110=0,0,L$110/NMM_fec!L$110)</f>
        <v>0.36761343839652522</v>
      </c>
      <c r="M211" s="276">
        <f>IF(M$110=0,0,M$110/NMM_fec!M$110)</f>
        <v>0.36697020151494064</v>
      </c>
      <c r="N211" s="276">
        <f>IF(N$110=0,0,N$110/NMM_fec!N$110)</f>
        <v>0.37494171935313036</v>
      </c>
      <c r="O211" s="276">
        <f>IF(O$110=0,0,O$110/NMM_fec!O$110)</f>
        <v>0.37603429969495811</v>
      </c>
      <c r="P211" s="276">
        <f>IF(P$110=0,0,P$110/NMM_fec!P$110)</f>
        <v>0.38762725906611412</v>
      </c>
      <c r="Q211" s="276">
        <f>IF(Q$110=0,0,Q$110/NMM_fec!Q$110)</f>
        <v>0.38710119899047857</v>
      </c>
      <c r="R211" s="276">
        <f>IF(R$110=0,0,R$110/NMM_fec!R$110)</f>
        <v>0.3967098186349291</v>
      </c>
      <c r="S211" s="276">
        <f>IF(S$110=0,0,S$110/NMM_fec!S$110)</f>
        <v>0.39470769098369163</v>
      </c>
      <c r="T211" s="276">
        <f>IF(T$110=0,0,T$110/NMM_fec!T$110)</f>
        <v>0.40794334220642803</v>
      </c>
      <c r="U211" s="276">
        <f>IF(U$110=0,0,U$110/NMM_fec!U$110)</f>
        <v>0.41023125183716136</v>
      </c>
      <c r="V211" s="276">
        <f>IF(V$110=0,0,V$110/NMM_fec!V$110)</f>
        <v>0.41951950924735726</v>
      </c>
      <c r="W211" s="276">
        <f>IF(W$110=0,0,W$110/NMM_fec!W$110)</f>
        <v>0.42957503263780888</v>
      </c>
      <c r="X211" s="276">
        <f>IF(X$110=0,0,X$110/NMM_fec!X$110)</f>
        <v>0.42975985588724641</v>
      </c>
      <c r="Y211" s="276">
        <f>IF(Y$110=0,0,Y$110/NMM_fec!Y$110)</f>
        <v>0.44697013973307004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0.42922776807380775</v>
      </c>
      <c r="C212" s="276">
        <f>IF(C$118=0,0,C$118/NMM_fec!C$118)</f>
        <v>0.42932441669452609</v>
      </c>
      <c r="D212" s="276">
        <f>IF(D$118=0,0,D$118/NMM_fec!D$118)</f>
        <v>0.42969999017020899</v>
      </c>
      <c r="E212" s="276">
        <f>IF(E$118=0,0,E$118/NMM_fec!E$118)</f>
        <v>0.42999815819181336</v>
      </c>
      <c r="F212" s="276">
        <f>IF(F$118=0,0,F$118/NMM_fec!F$118)</f>
        <v>0.43078314518798633</v>
      </c>
      <c r="G212" s="276">
        <f>IF(G$118=0,0,G$118/NMM_fec!G$118)</f>
        <v>0.43322718244753861</v>
      </c>
      <c r="H212" s="276">
        <f>IF(H$118=0,0,H$118/NMM_fec!H$118)</f>
        <v>0.43322718244753861</v>
      </c>
      <c r="I212" s="276">
        <f>IF(I$118=0,0,I$118/NMM_fec!I$118)</f>
        <v>0.43628629269603597</v>
      </c>
      <c r="J212" s="276">
        <f>IF(J$118=0,0,J$118/NMM_fec!J$118)</f>
        <v>0.4400701678168577</v>
      </c>
      <c r="K212" s="276">
        <f>IF(K$118=0,0,K$118/NMM_fec!K$118)</f>
        <v>0.44007016781685765</v>
      </c>
      <c r="L212" s="276">
        <f>IF(L$118=0,0,L$118/NMM_fec!L$118)</f>
        <v>0.44432821547107232</v>
      </c>
      <c r="M212" s="276">
        <f>IF(M$118=0,0,M$118/NMM_fec!M$118)</f>
        <v>0.44432821547107254</v>
      </c>
      <c r="N212" s="276">
        <f>IF(N$118=0,0,N$118/NMM_fec!N$118)</f>
        <v>0.44432821547107237</v>
      </c>
      <c r="O212" s="276">
        <f>IF(O$118=0,0,O$118/NMM_fec!O$118)</f>
        <v>0.44432821547107249</v>
      </c>
      <c r="P212" s="276">
        <f>IF(P$118=0,0,P$118/NMM_fec!P$118)</f>
        <v>0.45826247732185194</v>
      </c>
      <c r="Q212" s="276">
        <f>IF(Q$118=0,0,Q$118/NMM_fec!Q$118)</f>
        <v>0.45826247732185194</v>
      </c>
      <c r="R212" s="276">
        <f>IF(R$118=0,0,R$118/NMM_fec!R$118)</f>
        <v>0.46819867776263785</v>
      </c>
      <c r="S212" s="276">
        <f>IF(S$118=0,0,S$118/NMM_fec!S$118)</f>
        <v>0.46819867776263768</v>
      </c>
      <c r="T212" s="276">
        <f>IF(T$118=0,0,T$118/NMM_fec!T$118)</f>
        <v>0.48623435973491819</v>
      </c>
      <c r="U212" s="276">
        <f>IF(U$118=0,0,U$118/NMM_fec!U$118)</f>
        <v>0.4862343597349183</v>
      </c>
      <c r="V212" s="276">
        <f>IF(V$118=0,0,V$118/NMM_fec!V$118)</f>
        <v>0.49593453189370668</v>
      </c>
      <c r="W212" s="276">
        <f>IF(W$118=0,0,W$118/NMM_fec!W$118)</f>
        <v>0.5055467386809237</v>
      </c>
      <c r="X212" s="276">
        <f>IF(X$118=0,0,X$118/NMM_fec!X$118)</f>
        <v>0.50554673868092381</v>
      </c>
      <c r="Y212" s="276">
        <f>IF(Y$118=0,0,Y$118/NMM_fec!Y$118)</f>
        <v>0.52689480337968886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0.37141001104625726</v>
      </c>
      <c r="C213" s="276">
        <f>IF(C$119=0,0,C$119/NMM_fec!C$119)</f>
        <v>0.37280391690969883</v>
      </c>
      <c r="D213" s="276">
        <f>IF(D$119=0,0,D$119/NMM_fec!D$119)</f>
        <v>0.37316136871161354</v>
      </c>
      <c r="E213" s="276">
        <f>IF(E$119=0,0,E$119/NMM_fec!E$119)</f>
        <v>0.37094036322852447</v>
      </c>
      <c r="F213" s="276">
        <f>IF(F$119=0,0,F$119/NMM_fec!F$119)</f>
        <v>0.37003891013144102</v>
      </c>
      <c r="G213" s="276">
        <f>IF(G$119=0,0,G$119/NMM_fec!G$119)</f>
        <v>0.37199251900677605</v>
      </c>
      <c r="H213" s="276">
        <f>IF(H$119=0,0,H$119/NMM_fec!H$119)</f>
        <v>0.37325595035686121</v>
      </c>
      <c r="I213" s="276">
        <f>IF(I$119=0,0,I$119/NMM_fec!I$119)</f>
        <v>0.37604505183373449</v>
      </c>
      <c r="J213" s="276">
        <f>IF(J$119=0,0,J$119/NMM_fec!J$119)</f>
        <v>0.38328037197828008</v>
      </c>
      <c r="K213" s="276">
        <f>IF(K$119=0,0,K$119/NMM_fec!K$119)</f>
        <v>0.39153229795669381</v>
      </c>
      <c r="L213" s="276">
        <f>IF(L$119=0,0,L$119/NMM_fec!L$119)</f>
        <v>0.39683892562006007</v>
      </c>
      <c r="M213" s="276">
        <f>IF(M$119=0,0,M$119/NMM_fec!M$119)</f>
        <v>0.39598523536441943</v>
      </c>
      <c r="N213" s="276">
        <f>IF(N$119=0,0,N$119/NMM_fec!N$119)</f>
        <v>0.40924092128874934</v>
      </c>
      <c r="O213" s="276">
        <f>IF(O$119=0,0,O$119/NMM_fec!O$119)</f>
        <v>0.40697015642388218</v>
      </c>
      <c r="P213" s="276">
        <f>IF(P$119=0,0,P$119/NMM_fec!P$119)</f>
        <v>0.42014749692993925</v>
      </c>
      <c r="Q213" s="276">
        <f>IF(Q$119=0,0,Q$119/NMM_fec!Q$119)</f>
        <v>0.42061031038016466</v>
      </c>
      <c r="R213" s="276">
        <f>IF(R$119=0,0,R$119/NMM_fec!R$119)</f>
        <v>0.43030329127426115</v>
      </c>
      <c r="S213" s="276">
        <f>IF(S$119=0,0,S$119/NMM_fec!S$119)</f>
        <v>0.42887418418481643</v>
      </c>
      <c r="T213" s="276">
        <f>IF(T$119=0,0,T$119/NMM_fec!T$119)</f>
        <v>0.44093821929266486</v>
      </c>
      <c r="U213" s="276">
        <f>IF(U$119=0,0,U$119/NMM_fec!U$119)</f>
        <v>0.44340836409685797</v>
      </c>
      <c r="V213" s="276">
        <f>IF(V$119=0,0,V$119/NMM_fec!V$119)</f>
        <v>0.45458966513587307</v>
      </c>
      <c r="W213" s="276">
        <f>IF(W$119=0,0,W$119/NMM_fec!W$119)</f>
        <v>0.46539675890796056</v>
      </c>
      <c r="X213" s="276">
        <f>IF(X$119=0,0,X$119/NMM_fec!X$119)</f>
        <v>0.46598445702986957</v>
      </c>
      <c r="Y213" s="276">
        <f>IF(Y$119=0,0,Y$119/NMM_fec!Y$119)</f>
        <v>0.48482734348105883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0.4411507616314137</v>
      </c>
      <c r="C214" s="277">
        <f>IF(C$127=0,0,C$127/NMM_fec!C$127)</f>
        <v>0.44125009493604084</v>
      </c>
      <c r="D214" s="277">
        <f>IF(D$127=0,0,D$127/NMM_fec!D$127)</f>
        <v>0.44163610100827044</v>
      </c>
      <c r="E214" s="277">
        <f>IF(E$127=0,0,E$127/NMM_fec!E$127)</f>
        <v>0.44194255147491923</v>
      </c>
      <c r="F214" s="277">
        <f>IF(F$127=0,0,F$127/NMM_fec!F$127)</f>
        <v>0.44274934366543039</v>
      </c>
      <c r="G214" s="277">
        <f>IF(G$127=0,0,G$127/NMM_fec!G$127)</f>
        <v>0.44526127084885925</v>
      </c>
      <c r="H214" s="277">
        <f>IF(H$127=0,0,H$127/NMM_fec!H$127)</f>
        <v>0.44526127084885908</v>
      </c>
      <c r="I214" s="277">
        <f>IF(I$127=0,0,I$127/NMM_fec!I$127)</f>
        <v>0.4484053563820371</v>
      </c>
      <c r="J214" s="277">
        <f>IF(J$127=0,0,J$127/NMM_fec!J$127)</f>
        <v>0.45229433914510375</v>
      </c>
      <c r="K214" s="277">
        <f>IF(K$127=0,0,K$127/NMM_fec!K$127)</f>
        <v>0.4522943391451037</v>
      </c>
      <c r="L214" s="277">
        <f>IF(L$127=0,0,L$127/NMM_fec!L$127)</f>
        <v>0.4566706659008245</v>
      </c>
      <c r="M214" s="277">
        <f>IF(M$127=0,0,M$127/NMM_fec!M$127)</f>
        <v>0.45667066590082461</v>
      </c>
      <c r="N214" s="277">
        <f>IF(N$127=0,0,N$127/NMM_fec!N$127)</f>
        <v>0.45667066590082456</v>
      </c>
      <c r="O214" s="277">
        <f>IF(O$127=0,0,O$127/NMM_fec!O$127)</f>
        <v>0.45667066590082445</v>
      </c>
      <c r="P214" s="277">
        <f>IF(P$127=0,0,P$127/NMM_fec!P$127)</f>
        <v>0.47099199058079233</v>
      </c>
      <c r="Q214" s="277">
        <f>IF(Q$127=0,0,Q$127/NMM_fec!Q$127)</f>
        <v>0.47099199058079239</v>
      </c>
      <c r="R214" s="277">
        <f>IF(R$127=0,0,R$127/NMM_fec!R$127)</f>
        <v>0.48120419658937769</v>
      </c>
      <c r="S214" s="277">
        <f>IF(S$127=0,0,S$127/NMM_fec!S$127)</f>
        <v>0.48120419658937774</v>
      </c>
      <c r="T214" s="277">
        <f>IF(T$127=0,0,T$127/NMM_fec!T$127)</f>
        <v>0.49974086972755488</v>
      </c>
      <c r="U214" s="277">
        <f>IF(U$127=0,0,U$127/NMM_fec!U$127)</f>
        <v>0.49974086972755483</v>
      </c>
      <c r="V214" s="277">
        <f>IF(V$127=0,0,V$127/NMM_fec!V$127)</f>
        <v>0.5097104911129765</v>
      </c>
      <c r="W214" s="277">
        <f>IF(W$127=0,0,W$127/NMM_fec!W$127)</f>
        <v>0.51958970364428281</v>
      </c>
      <c r="X214" s="277">
        <f>IF(X$127=0,0,X$127/NMM_fec!X$127)</f>
        <v>0.51958970364428292</v>
      </c>
      <c r="Y214" s="277">
        <f>IF(Y$127=0,0,Y$127/NMM_fec!Y$127)</f>
        <v>0.54153077014023576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HU: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2471.5465589685919</v>
      </c>
      <c r="C5" s="223">
        <f t="shared" si="0"/>
        <v>2471.8202669615735</v>
      </c>
      <c r="D5" s="223">
        <f t="shared" si="0"/>
        <v>2467.5243598422167</v>
      </c>
      <c r="E5" s="223">
        <f t="shared" si="0"/>
        <v>2447.2225705424617</v>
      </c>
      <c r="F5" s="223">
        <f t="shared" si="0"/>
        <v>2416.5449872550248</v>
      </c>
      <c r="G5" s="223">
        <f t="shared" si="0"/>
        <v>2352.6010519556971</v>
      </c>
      <c r="H5" s="223">
        <f t="shared" si="0"/>
        <v>2394.8403356655676</v>
      </c>
      <c r="I5" s="223">
        <f t="shared" si="0"/>
        <v>2436.7111603152798</v>
      </c>
      <c r="J5" s="223">
        <f t="shared" si="0"/>
        <v>2425.1970710404503</v>
      </c>
      <c r="K5" s="223">
        <f t="shared" si="0"/>
        <v>1807.0938897763572</v>
      </c>
      <c r="L5" s="223">
        <f t="shared" si="0"/>
        <v>1433.3031901461497</v>
      </c>
      <c r="M5" s="223">
        <f t="shared" si="0"/>
        <v>1147.2502841498035</v>
      </c>
      <c r="N5" s="223">
        <f t="shared" si="0"/>
        <v>1299.7555945707629</v>
      </c>
      <c r="O5" s="223">
        <f t="shared" si="0"/>
        <v>1154.438492689168</v>
      </c>
      <c r="P5" s="223">
        <f t="shared" si="0"/>
        <v>1259.0793156540724</v>
      </c>
      <c r="Q5" s="223">
        <f t="shared" si="0"/>
        <v>1442.1463420235996</v>
      </c>
      <c r="R5" s="223">
        <f t="shared" si="0"/>
        <v>1460.4162055526701</v>
      </c>
      <c r="S5" s="223">
        <f t="shared" si="0"/>
        <v>1722.9259709032576</v>
      </c>
      <c r="T5" s="223">
        <f t="shared" si="0"/>
        <v>1514.4313811405054</v>
      </c>
      <c r="U5" s="223">
        <f t="shared" si="0"/>
        <v>1778.6792332537609</v>
      </c>
      <c r="V5" s="223">
        <f t="shared" si="0"/>
        <v>1651.2833957961395</v>
      </c>
      <c r="W5" s="223">
        <f t="shared" si="0"/>
        <v>1712.5649628248034</v>
      </c>
      <c r="X5" s="223">
        <f t="shared" si="0"/>
        <v>1391.2730856356072</v>
      </c>
      <c r="Y5" s="223">
        <f t="shared" si="0"/>
        <v>938.14468783906284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2.413656294064729</v>
      </c>
      <c r="C10" s="260">
        <v>2.368254373239238</v>
      </c>
      <c r="D10" s="260">
        <v>2.4411442237116878</v>
      </c>
      <c r="E10" s="260">
        <v>2.2381355332970849</v>
      </c>
      <c r="F10" s="260">
        <v>2.1662858167407659</v>
      </c>
      <c r="G10" s="260">
        <v>1.99147586455437</v>
      </c>
      <c r="H10" s="260">
        <v>1.9642462374674019</v>
      </c>
      <c r="I10" s="260">
        <v>1.8898998166212531</v>
      </c>
      <c r="J10" s="260">
        <v>1.8154317784380261</v>
      </c>
      <c r="K10" s="260">
        <v>1.0535487563655519</v>
      </c>
      <c r="L10" s="260">
        <v>0.77666853471747155</v>
      </c>
      <c r="M10" s="260">
        <v>0.65378504837155915</v>
      </c>
      <c r="N10" s="260">
        <v>0.397051476385962</v>
      </c>
      <c r="O10" s="260">
        <v>0.71694358437608485</v>
      </c>
      <c r="P10" s="260">
        <v>0.7584053555786483</v>
      </c>
      <c r="Q10" s="260">
        <v>0.72227721780070253</v>
      </c>
      <c r="R10" s="260">
        <v>0.76905436628457613</v>
      </c>
      <c r="S10" s="260">
        <v>0.93128443225452961</v>
      </c>
      <c r="T10" s="260">
        <v>0.56479807105032498</v>
      </c>
      <c r="U10" s="260">
        <v>0.76786136954008288</v>
      </c>
      <c r="V10" s="260">
        <v>0.67873423405855549</v>
      </c>
      <c r="W10" s="260">
        <v>0.70544171229131869</v>
      </c>
      <c r="X10" s="260">
        <v>0.54094600672215165</v>
      </c>
      <c r="Y10" s="260">
        <v>0.36195308109204172</v>
      </c>
      <c r="DA10" s="68" t="s">
        <v>1696</v>
      </c>
    </row>
    <row r="11" spans="1:105" ht="12" customHeight="1" x14ac:dyDescent="0.25">
      <c r="A11" s="37" t="s">
        <v>159</v>
      </c>
      <c r="B11" s="226">
        <v>2.9671818531008979E-2</v>
      </c>
      <c r="C11" s="226">
        <v>5.0271905281751253E-2</v>
      </c>
      <c r="D11" s="226">
        <v>4.4870451234897309E-2</v>
      </c>
      <c r="E11" s="226">
        <v>3.6345851429507671E-2</v>
      </c>
      <c r="F11" s="226">
        <v>5.2324450068508499E-2</v>
      </c>
      <c r="G11" s="226">
        <v>5.0576006043925079E-2</v>
      </c>
      <c r="H11" s="226">
        <v>5.2867280298231741E-2</v>
      </c>
      <c r="I11" s="226">
        <v>3.020329207129201E-2</v>
      </c>
      <c r="J11" s="226">
        <v>4.7036815629683183E-2</v>
      </c>
      <c r="K11" s="226">
        <v>3.3900483168146117E-2</v>
      </c>
      <c r="L11" s="226">
        <v>1.9747416929059351E-2</v>
      </c>
      <c r="M11" s="226">
        <v>4.2280391298603753E-2</v>
      </c>
      <c r="N11" s="226">
        <v>2.04046000495237E-2</v>
      </c>
      <c r="O11" s="226">
        <v>4.821708883991957E-2</v>
      </c>
      <c r="P11" s="226">
        <v>3.026795813940647E-2</v>
      </c>
      <c r="Q11" s="226">
        <v>3.044928555202684E-2</v>
      </c>
      <c r="R11" s="226">
        <v>3.4530627054157138E-2</v>
      </c>
      <c r="S11" s="226">
        <v>4.3347022948038272E-2</v>
      </c>
      <c r="T11" s="226">
        <v>2.874879819163937E-2</v>
      </c>
      <c r="U11" s="226">
        <v>3.7978069168531407E-2</v>
      </c>
      <c r="V11" s="226">
        <v>3.6526217998365293E-2</v>
      </c>
      <c r="W11" s="226">
        <v>3.6080920230679298E-2</v>
      </c>
      <c r="X11" s="226">
        <v>3.0515874645675269E-2</v>
      </c>
      <c r="Y11" s="226">
        <v>3.1683597727923722E-2</v>
      </c>
      <c r="DA11" s="69" t="s">
        <v>1697</v>
      </c>
    </row>
    <row r="12" spans="1:105" ht="12" customHeight="1" x14ac:dyDescent="0.25">
      <c r="A12" s="37" t="s">
        <v>35</v>
      </c>
      <c r="B12" s="226">
        <v>2.3839844755337198</v>
      </c>
      <c r="C12" s="226">
        <v>2.3179824679574872</v>
      </c>
      <c r="D12" s="226">
        <v>2.3962737724767909</v>
      </c>
      <c r="E12" s="226">
        <v>2.2017896818675782</v>
      </c>
      <c r="F12" s="226">
        <v>2.1139613666722581</v>
      </c>
      <c r="G12" s="226">
        <v>1.9408998585104451</v>
      </c>
      <c r="H12" s="226">
        <v>1.9113789571691711</v>
      </c>
      <c r="I12" s="226">
        <v>1.859696524549961</v>
      </c>
      <c r="J12" s="226">
        <v>1.7683949628083431</v>
      </c>
      <c r="K12" s="226">
        <v>1.0196482731974059</v>
      </c>
      <c r="L12" s="226">
        <v>0.7569211177884122</v>
      </c>
      <c r="M12" s="226">
        <v>0.61150465707295543</v>
      </c>
      <c r="N12" s="226">
        <v>0.37664687633643829</v>
      </c>
      <c r="O12" s="226">
        <v>0.66872649553616526</v>
      </c>
      <c r="P12" s="226">
        <v>0.72813739743924188</v>
      </c>
      <c r="Q12" s="226">
        <v>0.69182793224867567</v>
      </c>
      <c r="R12" s="226">
        <v>0.73452373923041903</v>
      </c>
      <c r="S12" s="226">
        <v>0.88793740930649134</v>
      </c>
      <c r="T12" s="226">
        <v>0.53604927285868564</v>
      </c>
      <c r="U12" s="226">
        <v>0.72988330037155147</v>
      </c>
      <c r="V12" s="226">
        <v>0.64220801606019018</v>
      </c>
      <c r="W12" s="226">
        <v>0.66936079206063936</v>
      </c>
      <c r="X12" s="226">
        <v>0.51043013207647636</v>
      </c>
      <c r="Y12" s="226">
        <v>0.33026948336411788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419.30881107129107</v>
      </c>
      <c r="C17" s="261">
        <v>408.38624342298698</v>
      </c>
      <c r="D17" s="261">
        <v>419.81110782489111</v>
      </c>
      <c r="E17" s="261">
        <v>417.16725812699161</v>
      </c>
      <c r="F17" s="261">
        <v>457.29265884550892</v>
      </c>
      <c r="G17" s="261">
        <v>464.42825154827608</v>
      </c>
      <c r="H17" s="261">
        <v>442.20406031168102</v>
      </c>
      <c r="I17" s="261">
        <v>452.50297024338312</v>
      </c>
      <c r="J17" s="261">
        <v>468.23140345809179</v>
      </c>
      <c r="K17" s="261">
        <v>346.72351810322749</v>
      </c>
      <c r="L17" s="261">
        <v>271.06734769607817</v>
      </c>
      <c r="M17" s="261">
        <v>224.9669144286982</v>
      </c>
      <c r="N17" s="261">
        <v>261.3248119419672</v>
      </c>
      <c r="O17" s="261">
        <v>275.46551935682811</v>
      </c>
      <c r="P17" s="261">
        <v>299.8424992069435</v>
      </c>
      <c r="Q17" s="261">
        <v>334.51700195876299</v>
      </c>
      <c r="R17" s="261">
        <v>341.20844577549622</v>
      </c>
      <c r="S17" s="261">
        <v>417.67701409400672</v>
      </c>
      <c r="T17" s="261">
        <v>249.5026597349991</v>
      </c>
      <c r="U17" s="261">
        <v>331.27911286240732</v>
      </c>
      <c r="V17" s="261">
        <v>313.89042625863817</v>
      </c>
      <c r="W17" s="261">
        <v>325.12572503438213</v>
      </c>
      <c r="X17" s="261">
        <v>256.46279725156148</v>
      </c>
      <c r="Y17" s="261">
        <v>179.38418703712861</v>
      </c>
      <c r="DA17" s="70" t="s">
        <v>1703</v>
      </c>
    </row>
    <row r="18" spans="1:105" ht="12" customHeight="1" x14ac:dyDescent="0.25">
      <c r="A18" s="18" t="s">
        <v>28</v>
      </c>
      <c r="B18" s="230">
        <v>88.041071977046286</v>
      </c>
      <c r="C18" s="230">
        <v>99.983648466361601</v>
      </c>
      <c r="D18" s="230">
        <v>90.036720162781194</v>
      </c>
      <c r="E18" s="230">
        <v>56.627062124208273</v>
      </c>
      <c r="F18" s="230">
        <v>96.11896617510584</v>
      </c>
      <c r="G18" s="230">
        <v>109.1757765671003</v>
      </c>
      <c r="H18" s="230">
        <v>123.72556427388641</v>
      </c>
      <c r="I18" s="230">
        <v>109.25054589805541</v>
      </c>
      <c r="J18" s="230">
        <v>112.4191487925805</v>
      </c>
      <c r="K18" s="230">
        <v>48.576579897636861</v>
      </c>
      <c r="L18" s="230">
        <v>29.36894368189423</v>
      </c>
      <c r="M18" s="230">
        <v>24.574467563682429</v>
      </c>
      <c r="N18" s="230">
        <v>28.076587411608429</v>
      </c>
      <c r="O18" s="230">
        <v>16.99149712075182</v>
      </c>
      <c r="P18" s="230">
        <v>25.251915053771761</v>
      </c>
      <c r="Q18" s="230">
        <v>30.81911980262122</v>
      </c>
      <c r="R18" s="230">
        <v>24.067609901115201</v>
      </c>
      <c r="S18" s="230">
        <v>40.762536357668502</v>
      </c>
      <c r="T18" s="230">
        <v>15.626792873427741</v>
      </c>
      <c r="U18" s="230">
        <v>16.817822811299902</v>
      </c>
      <c r="V18" s="230">
        <v>18.306242105462491</v>
      </c>
      <c r="W18" s="230">
        <v>16.127042130888618</v>
      </c>
      <c r="X18" s="230">
        <v>16.021480920800911</v>
      </c>
      <c r="Y18" s="230">
        <v>12.275134683653681</v>
      </c>
      <c r="DA18" s="71" t="s">
        <v>1704</v>
      </c>
    </row>
    <row r="19" spans="1:105" ht="12" customHeight="1" x14ac:dyDescent="0.25">
      <c r="A19" s="18" t="s">
        <v>31</v>
      </c>
      <c r="B19" s="230">
        <v>8.3670644931869376</v>
      </c>
      <c r="C19" s="230">
        <v>1.674974538532535</v>
      </c>
      <c r="D19" s="230">
        <v>7.2915544375311399</v>
      </c>
      <c r="E19" s="230">
        <v>7.4837411099806967</v>
      </c>
      <c r="F19" s="230">
        <v>6.2463678079359104</v>
      </c>
      <c r="G19" s="230">
        <v>4.8246245272588304</v>
      </c>
      <c r="H19" s="230">
        <v>5.1707786012909107</v>
      </c>
      <c r="I19" s="230">
        <v>4.1674991332116713</v>
      </c>
      <c r="J19" s="230">
        <v>3.6059921103768859</v>
      </c>
      <c r="K19" s="230">
        <v>3.5158578984664728</v>
      </c>
      <c r="L19" s="230">
        <v>3.2238192686769018</v>
      </c>
      <c r="M19" s="230">
        <v>2.2275422705339518</v>
      </c>
      <c r="N19" s="230">
        <v>2.440282778295213</v>
      </c>
      <c r="O19" s="230">
        <v>3.924182507868998</v>
      </c>
      <c r="P19" s="230">
        <v>3.2786357346860941</v>
      </c>
      <c r="Q19" s="230">
        <v>3.9058622014370732</v>
      </c>
      <c r="R19" s="230">
        <v>2.931485551156678</v>
      </c>
      <c r="S19" s="230">
        <v>3.6220643468206619</v>
      </c>
      <c r="T19" s="230">
        <v>1.6478252051979461</v>
      </c>
      <c r="U19" s="230">
        <v>2.2252495943702169</v>
      </c>
      <c r="V19" s="230">
        <v>2.9802632211285309</v>
      </c>
      <c r="W19" s="230">
        <v>2.5337454130069612</v>
      </c>
      <c r="X19" s="230">
        <v>3.1795976913831798</v>
      </c>
      <c r="Y19" s="230">
        <v>3.6598804801276019</v>
      </c>
      <c r="DA19" s="71" t="s">
        <v>1705</v>
      </c>
    </row>
    <row r="20" spans="1:105" ht="12" customHeight="1" x14ac:dyDescent="0.25">
      <c r="A20" s="18" t="s">
        <v>159</v>
      </c>
      <c r="B20" s="295">
        <v>2.9517460434314629</v>
      </c>
      <c r="C20" s="295">
        <v>5.3190137191519069</v>
      </c>
      <c r="D20" s="295">
        <v>4.2851989720641708</v>
      </c>
      <c r="E20" s="295">
        <v>3.1633419434374339</v>
      </c>
      <c r="F20" s="295">
        <v>4.1492859228355981</v>
      </c>
      <c r="G20" s="295">
        <v>3.6602950938210639</v>
      </c>
      <c r="H20" s="295">
        <v>3.9245109137765501</v>
      </c>
      <c r="I20" s="295">
        <v>2.1619075532443821</v>
      </c>
      <c r="J20" s="295">
        <v>3.7457822639688501</v>
      </c>
      <c r="K20" s="295">
        <v>2.9265867749434999</v>
      </c>
      <c r="L20" s="295">
        <v>1.6766240485209161</v>
      </c>
      <c r="M20" s="295">
        <v>3.706702712540773</v>
      </c>
      <c r="N20" s="295">
        <v>3.1855297936893501</v>
      </c>
      <c r="O20" s="295">
        <v>6.138901964997852</v>
      </c>
      <c r="P20" s="295">
        <v>4.1040108613645492</v>
      </c>
      <c r="Q20" s="295">
        <v>4.0748482928030896</v>
      </c>
      <c r="R20" s="295">
        <v>4.451871952453442</v>
      </c>
      <c r="S20" s="295">
        <v>5.5040585908804882</v>
      </c>
      <c r="T20" s="295">
        <v>2.8555736401267291</v>
      </c>
      <c r="U20" s="295">
        <v>3.8587318130487338</v>
      </c>
      <c r="V20" s="295">
        <v>4.3105236605031729</v>
      </c>
      <c r="W20" s="295">
        <v>4.3988234224385421</v>
      </c>
      <c r="X20" s="295">
        <v>4.6048898795273301</v>
      </c>
      <c r="Y20" s="295">
        <v>5.3135488208179362</v>
      </c>
      <c r="DA20" s="122" t="s">
        <v>1706</v>
      </c>
    </row>
    <row r="21" spans="1:105" ht="12" customHeight="1" x14ac:dyDescent="0.25">
      <c r="A21" s="18" t="s">
        <v>32</v>
      </c>
      <c r="B21" s="295">
        <v>82.790672284770892</v>
      </c>
      <c r="C21" s="295">
        <v>56.154712327544608</v>
      </c>
      <c r="D21" s="295">
        <v>44.138047050432291</v>
      </c>
      <c r="E21" s="295">
        <v>81.542404140703539</v>
      </c>
      <c r="F21" s="295">
        <v>71.623184633276381</v>
      </c>
      <c r="G21" s="295">
        <v>5.0869861833761778</v>
      </c>
      <c r="H21" s="295">
        <v>0.7788321727348203</v>
      </c>
      <c r="I21" s="295">
        <v>0.72875051765823395</v>
      </c>
      <c r="J21" s="295">
        <v>3.7832104229671248</v>
      </c>
      <c r="K21" s="295">
        <v>0</v>
      </c>
      <c r="L21" s="295">
        <v>0</v>
      </c>
      <c r="M21" s="295">
        <v>0</v>
      </c>
      <c r="N21" s="295">
        <v>0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0.53085559751225564</v>
      </c>
      <c r="W21" s="295">
        <v>0</v>
      </c>
      <c r="X21" s="295">
        <v>0</v>
      </c>
      <c r="Y21" s="295">
        <v>0</v>
      </c>
      <c r="DA21" s="122" t="s">
        <v>1707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45.211656682147947</v>
      </c>
      <c r="E22" s="295">
        <v>76.719109125599374</v>
      </c>
      <c r="F22" s="295">
        <v>89.036852453859922</v>
      </c>
      <c r="G22" s="295">
        <v>149.5004471535126</v>
      </c>
      <c r="H22" s="295">
        <v>130.2540853633329</v>
      </c>
      <c r="I22" s="295">
        <v>165.29080620644871</v>
      </c>
      <c r="J22" s="295">
        <v>161.68512039967339</v>
      </c>
      <c r="K22" s="295">
        <v>144.98675469936441</v>
      </c>
      <c r="L22" s="295">
        <v>113.16570499075731</v>
      </c>
      <c r="M22" s="295">
        <v>78.357503053509106</v>
      </c>
      <c r="N22" s="295">
        <v>103.8860907554225</v>
      </c>
      <c r="O22" s="295">
        <v>101.1331455143136</v>
      </c>
      <c r="P22" s="295">
        <v>80.588359709661049</v>
      </c>
      <c r="Q22" s="295">
        <v>100.1474228932648</v>
      </c>
      <c r="R22" s="295">
        <v>114.22175278360049</v>
      </c>
      <c r="S22" s="295">
        <v>121.5730287338567</v>
      </c>
      <c r="T22" s="295">
        <v>76.474466525349285</v>
      </c>
      <c r="U22" s="295">
        <v>104.9773999070075</v>
      </c>
      <c r="V22" s="295">
        <v>80.353657955068002</v>
      </c>
      <c r="W22" s="295">
        <v>55.072185141185209</v>
      </c>
      <c r="X22" s="295">
        <v>43.640891297584567</v>
      </c>
      <c r="Y22" s="295">
        <v>35.427289192871349</v>
      </c>
      <c r="DA22" s="122" t="s">
        <v>1708</v>
      </c>
    </row>
    <row r="23" spans="1:105" ht="12" customHeight="1" x14ac:dyDescent="0.25">
      <c r="A23" s="18" t="s">
        <v>35</v>
      </c>
      <c r="B23" s="295">
        <v>237.15825627285551</v>
      </c>
      <c r="C23" s="295">
        <v>245.25389437139631</v>
      </c>
      <c r="D23" s="295">
        <v>228.84793051993441</v>
      </c>
      <c r="E23" s="295">
        <v>191.63159968306229</v>
      </c>
      <c r="F23" s="295">
        <v>167.63540044218431</v>
      </c>
      <c r="G23" s="295">
        <v>140.46712631942009</v>
      </c>
      <c r="H23" s="295">
        <v>141.88790373663591</v>
      </c>
      <c r="I23" s="295">
        <v>133.11436229126599</v>
      </c>
      <c r="J23" s="295">
        <v>140.8263378101465</v>
      </c>
      <c r="K23" s="295">
        <v>88.024974058111383</v>
      </c>
      <c r="L23" s="295">
        <v>64.265222812502572</v>
      </c>
      <c r="M23" s="295">
        <v>53.610335701374922</v>
      </c>
      <c r="N23" s="295">
        <v>58.801439055785814</v>
      </c>
      <c r="O23" s="295">
        <v>85.140901208749582</v>
      </c>
      <c r="P23" s="295">
        <v>98.727630515844325</v>
      </c>
      <c r="Q23" s="295">
        <v>92.583251709475888</v>
      </c>
      <c r="R23" s="295">
        <v>94.698704079787404</v>
      </c>
      <c r="S23" s="295">
        <v>112.7472936657289</v>
      </c>
      <c r="T23" s="295">
        <v>53.244944821015977</v>
      </c>
      <c r="U23" s="295">
        <v>74.159218007070123</v>
      </c>
      <c r="V23" s="295">
        <v>75.788105089778071</v>
      </c>
      <c r="W23" s="295">
        <v>81.605455497078978</v>
      </c>
      <c r="X23" s="295">
        <v>77.024649520831474</v>
      </c>
      <c r="Y23" s="295">
        <v>55.388375996672544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22.482601410310991</v>
      </c>
      <c r="G24" s="295">
        <v>51.71299570378698</v>
      </c>
      <c r="H24" s="295">
        <v>36.462385250023537</v>
      </c>
      <c r="I24" s="295">
        <v>37.78909864349869</v>
      </c>
      <c r="J24" s="295">
        <v>42.165811658378587</v>
      </c>
      <c r="K24" s="295">
        <v>58.692764774704962</v>
      </c>
      <c r="L24" s="295">
        <v>59.367032893726268</v>
      </c>
      <c r="M24" s="295">
        <v>62.490363127057037</v>
      </c>
      <c r="N24" s="295">
        <v>64.934882147165936</v>
      </c>
      <c r="O24" s="295">
        <v>62.13689104014616</v>
      </c>
      <c r="P24" s="295">
        <v>87.891947331615725</v>
      </c>
      <c r="Q24" s="295">
        <v>102.986497059161</v>
      </c>
      <c r="R24" s="295">
        <v>100.8370215073829</v>
      </c>
      <c r="S24" s="295">
        <v>133.4680323990514</v>
      </c>
      <c r="T24" s="295">
        <v>99.653056669881465</v>
      </c>
      <c r="U24" s="295">
        <v>129.2406907296108</v>
      </c>
      <c r="V24" s="295">
        <v>131.62077862918571</v>
      </c>
      <c r="W24" s="295">
        <v>165.38847342978369</v>
      </c>
      <c r="X24" s="295">
        <v>111.991287941434</v>
      </c>
      <c r="Y24" s="295">
        <v>67.319957862985476</v>
      </c>
      <c r="DA24" s="122" t="s">
        <v>1710</v>
      </c>
    </row>
    <row r="25" spans="1:105" ht="12" customHeight="1" x14ac:dyDescent="0.25">
      <c r="A25" s="57" t="s">
        <v>1461</v>
      </c>
      <c r="B25" s="261">
        <v>316.63754480728937</v>
      </c>
      <c r="C25" s="261">
        <v>308.38945912000207</v>
      </c>
      <c r="D25" s="261">
        <v>317.01685000342462</v>
      </c>
      <c r="E25" s="261">
        <v>315.02036899687579</v>
      </c>
      <c r="F25" s="261">
        <v>345.32073004929299</v>
      </c>
      <c r="G25" s="261">
        <v>350.70911325158391</v>
      </c>
      <c r="H25" s="261">
        <v>333.92670095143609</v>
      </c>
      <c r="I25" s="261">
        <v>341.70383672550668</v>
      </c>
      <c r="J25" s="261">
        <v>353.58103163597582</v>
      </c>
      <c r="K25" s="261">
        <v>261.82536736745539</v>
      </c>
      <c r="L25" s="261">
        <v>204.69424249069061</v>
      </c>
      <c r="M25" s="261">
        <v>169.8818855382066</v>
      </c>
      <c r="N25" s="261">
        <v>197.3372480275946</v>
      </c>
      <c r="O25" s="261">
        <v>208.01548506783291</v>
      </c>
      <c r="P25" s="261">
        <v>226.4235577001177</v>
      </c>
      <c r="Q25" s="261">
        <v>252.6077187023607</v>
      </c>
      <c r="R25" s="261">
        <v>257.66070658480709</v>
      </c>
      <c r="S25" s="261">
        <v>315.40530695568981</v>
      </c>
      <c r="T25" s="261">
        <v>188.4098485780371</v>
      </c>
      <c r="U25" s="261">
        <v>250.1626538080431</v>
      </c>
      <c r="V25" s="261">
        <v>237.0317324244123</v>
      </c>
      <c r="W25" s="261">
        <v>245.51597440930831</v>
      </c>
      <c r="X25" s="261">
        <v>193.66573826262251</v>
      </c>
      <c r="Y25" s="261">
        <v>135.46046985173149</v>
      </c>
      <c r="DA25" s="70" t="s">
        <v>1711</v>
      </c>
    </row>
    <row r="26" spans="1:105" ht="12" customHeight="1" x14ac:dyDescent="0.25">
      <c r="A26" s="18" t="s">
        <v>28</v>
      </c>
      <c r="B26" s="230">
        <v>66.483479805231426</v>
      </c>
      <c r="C26" s="230">
        <v>75.501816645301147</v>
      </c>
      <c r="D26" s="230">
        <v>67.990476856440054</v>
      </c>
      <c r="E26" s="230">
        <v>42.761452769974461</v>
      </c>
      <c r="F26" s="230">
        <v>72.583434107531446</v>
      </c>
      <c r="G26" s="230">
        <v>82.443175368328681</v>
      </c>
      <c r="H26" s="230">
        <v>93.430325972613872</v>
      </c>
      <c r="I26" s="230">
        <v>82.499636803803909</v>
      </c>
      <c r="J26" s="230">
        <v>84.892380801785649</v>
      </c>
      <c r="K26" s="230">
        <v>36.68219838888087</v>
      </c>
      <c r="L26" s="230">
        <v>22.177712405469741</v>
      </c>
      <c r="M26" s="230">
        <v>18.55720382891694</v>
      </c>
      <c r="N26" s="230">
        <v>21.201800367289319</v>
      </c>
      <c r="O26" s="230">
        <v>12.830987064567671</v>
      </c>
      <c r="P26" s="230">
        <v>19.06877264009864</v>
      </c>
      <c r="Q26" s="230">
        <v>23.27280078491972</v>
      </c>
      <c r="R26" s="230">
        <v>18.174454500487592</v>
      </c>
      <c r="S26" s="230">
        <v>30.781488706221289</v>
      </c>
      <c r="T26" s="230">
        <v>11.80044205608869</v>
      </c>
      <c r="U26" s="230">
        <v>12.699838361060911</v>
      </c>
      <c r="V26" s="230">
        <v>13.823805753359069</v>
      </c>
      <c r="W26" s="230">
        <v>12.17820110262384</v>
      </c>
      <c r="X26" s="230">
        <v>12.098487436928</v>
      </c>
      <c r="Y26" s="230">
        <v>9.2694653815659453</v>
      </c>
      <c r="DA26" s="71" t="s">
        <v>1712</v>
      </c>
    </row>
    <row r="27" spans="1:105" ht="12" customHeight="1" x14ac:dyDescent="0.25">
      <c r="A27" s="18" t="s">
        <v>31</v>
      </c>
      <c r="B27" s="295">
        <v>6.3183188342696646</v>
      </c>
      <c r="C27" s="295">
        <v>1.2648430261712109</v>
      </c>
      <c r="D27" s="295">
        <v>5.5061564030335068</v>
      </c>
      <c r="E27" s="295">
        <v>5.6512845627629336</v>
      </c>
      <c r="F27" s="295">
        <v>4.7168924535951229</v>
      </c>
      <c r="G27" s="295">
        <v>3.6432748957153032</v>
      </c>
      <c r="H27" s="295">
        <v>3.90467025215088</v>
      </c>
      <c r="I27" s="295">
        <v>3.147052145542188</v>
      </c>
      <c r="J27" s="295">
        <v>2.723034809373623</v>
      </c>
      <c r="K27" s="295">
        <v>2.654970712438629</v>
      </c>
      <c r="L27" s="295">
        <v>2.4344401815175112</v>
      </c>
      <c r="M27" s="295">
        <v>1.6821099315664181</v>
      </c>
      <c r="N27" s="295">
        <v>1.842759148277318</v>
      </c>
      <c r="O27" s="295">
        <v>2.9633136291431139</v>
      </c>
      <c r="P27" s="295">
        <v>2.475834377761128</v>
      </c>
      <c r="Q27" s="295">
        <v>2.9494792028311512</v>
      </c>
      <c r="R27" s="295">
        <v>2.2136868175624338</v>
      </c>
      <c r="S27" s="295">
        <v>2.7351716244195958</v>
      </c>
      <c r="T27" s="295">
        <v>1.244341433971764</v>
      </c>
      <c r="U27" s="295">
        <v>1.680378636319678</v>
      </c>
      <c r="V27" s="295">
        <v>2.2505208674404891</v>
      </c>
      <c r="W27" s="295">
        <v>1.913336675877416</v>
      </c>
      <c r="X27" s="295">
        <v>2.4010466269532369</v>
      </c>
      <c r="Y27" s="295">
        <v>2.76372816148311</v>
      </c>
      <c r="DA27" s="122" t="s">
        <v>1713</v>
      </c>
    </row>
    <row r="28" spans="1:105" ht="12" customHeight="1" x14ac:dyDescent="0.25">
      <c r="A28" s="18" t="s">
        <v>159</v>
      </c>
      <c r="B28" s="295">
        <v>2.2289863590008419</v>
      </c>
      <c r="C28" s="295">
        <v>4.0166087627054416</v>
      </c>
      <c r="D28" s="295">
        <v>3.2359321953156548</v>
      </c>
      <c r="E28" s="295">
        <v>2.3887712347300289</v>
      </c>
      <c r="F28" s="295">
        <v>3.133298591921875</v>
      </c>
      <c r="G28" s="295">
        <v>2.7640412535490881</v>
      </c>
      <c r="H28" s="295">
        <v>2.9635616221199408</v>
      </c>
      <c r="I28" s="295">
        <v>1.632546423269053</v>
      </c>
      <c r="J28" s="295">
        <v>2.8285961757291411</v>
      </c>
      <c r="K28" s="295">
        <v>2.2099875476407309</v>
      </c>
      <c r="L28" s="295">
        <v>1.266088639855125</v>
      </c>
      <c r="M28" s="295">
        <v>2.799085579028961</v>
      </c>
      <c r="N28" s="295">
        <v>2.4055262044392731</v>
      </c>
      <c r="O28" s="295">
        <v>4.6357405203180386</v>
      </c>
      <c r="P28" s="295">
        <v>3.0991095075843309</v>
      </c>
      <c r="Q28" s="295">
        <v>3.077087637626525</v>
      </c>
      <c r="R28" s="295">
        <v>3.3617939036860021</v>
      </c>
      <c r="S28" s="295">
        <v>4.1563438512995052</v>
      </c>
      <c r="T28" s="295">
        <v>2.156362572291409</v>
      </c>
      <c r="U28" s="295">
        <v>2.913889083875695</v>
      </c>
      <c r="V28" s="295">
        <v>3.255055922169491</v>
      </c>
      <c r="W28" s="295">
        <v>3.3217347495350582</v>
      </c>
      <c r="X28" s="295">
        <v>3.4773441126510569</v>
      </c>
      <c r="Y28" s="295">
        <v>4.0124819903949156</v>
      </c>
      <c r="DA28" s="122" t="s">
        <v>1714</v>
      </c>
    </row>
    <row r="29" spans="1:105" ht="12" customHeight="1" x14ac:dyDescent="0.25">
      <c r="A29" s="18" t="s">
        <v>32</v>
      </c>
      <c r="B29" s="295">
        <v>62.518684351561923</v>
      </c>
      <c r="C29" s="295">
        <v>42.404761768123848</v>
      </c>
      <c r="D29" s="295">
        <v>33.330477399057912</v>
      </c>
      <c r="E29" s="295">
        <v>61.576065093481418</v>
      </c>
      <c r="F29" s="295">
        <v>54.085649370492213</v>
      </c>
      <c r="G29" s="295">
        <v>3.841395107957748</v>
      </c>
      <c r="H29" s="295">
        <v>0.58812860707988313</v>
      </c>
      <c r="I29" s="295">
        <v>0.55030986374648871</v>
      </c>
      <c r="J29" s="295">
        <v>2.856859737235498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0.40087116846898002</v>
      </c>
      <c r="W29" s="295">
        <v>0</v>
      </c>
      <c r="X29" s="295">
        <v>0</v>
      </c>
      <c r="Y29" s="295">
        <v>0</v>
      </c>
      <c r="DA29" s="122" t="s">
        <v>1715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34.141204741036191</v>
      </c>
      <c r="E30" s="295">
        <v>57.933794167759913</v>
      </c>
      <c r="F30" s="295">
        <v>67.235435111249785</v>
      </c>
      <c r="G30" s="295">
        <v>112.8940133963267</v>
      </c>
      <c r="H30" s="295">
        <v>98.360284118982193</v>
      </c>
      <c r="I30" s="295">
        <v>124.8179710860619</v>
      </c>
      <c r="J30" s="295">
        <v>122.0951675792934</v>
      </c>
      <c r="K30" s="295">
        <v>109.48553625737701</v>
      </c>
      <c r="L30" s="295">
        <v>85.456136476385993</v>
      </c>
      <c r="M30" s="295">
        <v>59.1710136514981</v>
      </c>
      <c r="N30" s="295">
        <v>78.448713329879311</v>
      </c>
      <c r="O30" s="295">
        <v>76.369849735511835</v>
      </c>
      <c r="P30" s="295">
        <v>60.855626413667927</v>
      </c>
      <c r="Q30" s="295">
        <v>75.625489535227715</v>
      </c>
      <c r="R30" s="295">
        <v>86.253602142491943</v>
      </c>
      <c r="S30" s="295">
        <v>91.80485674680844</v>
      </c>
      <c r="T30" s="295">
        <v>57.749054352489757</v>
      </c>
      <c r="U30" s="295">
        <v>79.272806316384262</v>
      </c>
      <c r="V30" s="295">
        <v>60.678393344926917</v>
      </c>
      <c r="W30" s="295">
        <v>41.587300409274171</v>
      </c>
      <c r="X30" s="295">
        <v>32.955054386681077</v>
      </c>
      <c r="Y30" s="295">
        <v>26.752621392688511</v>
      </c>
      <c r="DA30" s="122" t="s">
        <v>1716</v>
      </c>
    </row>
    <row r="31" spans="1:105" ht="12" customHeight="1" x14ac:dyDescent="0.25">
      <c r="A31" s="18" t="s">
        <v>35</v>
      </c>
      <c r="B31" s="295">
        <v>179.08807545722561</v>
      </c>
      <c r="C31" s="295">
        <v>185.2014289177005</v>
      </c>
      <c r="D31" s="295">
        <v>172.81260240854121</v>
      </c>
      <c r="E31" s="295">
        <v>144.70900116816711</v>
      </c>
      <c r="F31" s="295">
        <v>126.5884718310281</v>
      </c>
      <c r="G31" s="295">
        <v>106.0725766536648</v>
      </c>
      <c r="H31" s="295">
        <v>107.14546484782289</v>
      </c>
      <c r="I31" s="295">
        <v>100.52019833975849</v>
      </c>
      <c r="J31" s="295">
        <v>106.3438322092053</v>
      </c>
      <c r="K31" s="295">
        <v>66.471323596266913</v>
      </c>
      <c r="L31" s="295">
        <v>48.529345986923467</v>
      </c>
      <c r="M31" s="295">
        <v>40.483397020464288</v>
      </c>
      <c r="N31" s="295">
        <v>44.403415340093851</v>
      </c>
      <c r="O31" s="295">
        <v>64.293440084269776</v>
      </c>
      <c r="P31" s="295">
        <v>74.553345185639756</v>
      </c>
      <c r="Q31" s="295">
        <v>69.913468874326909</v>
      </c>
      <c r="R31" s="295">
        <v>71.510935054397976</v>
      </c>
      <c r="S31" s="295">
        <v>85.140176660664352</v>
      </c>
      <c r="T31" s="295">
        <v>40.207475150479659</v>
      </c>
      <c r="U31" s="295">
        <v>56.000713780838858</v>
      </c>
      <c r="V31" s="295">
        <v>57.230754249865058</v>
      </c>
      <c r="W31" s="295">
        <v>61.623677798371823</v>
      </c>
      <c r="X31" s="295">
        <v>58.164520444030053</v>
      </c>
      <c r="Y31" s="295">
        <v>41.826069291607553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16.977548583474491</v>
      </c>
      <c r="G32" s="295">
        <v>39.05063657604147</v>
      </c>
      <c r="H32" s="295">
        <v>27.534265530666449</v>
      </c>
      <c r="I32" s="295">
        <v>28.536122063324651</v>
      </c>
      <c r="J32" s="295">
        <v>31.841160323353161</v>
      </c>
      <c r="K32" s="295">
        <v>44.321350864851297</v>
      </c>
      <c r="L32" s="295">
        <v>44.830518800538783</v>
      </c>
      <c r="M32" s="295">
        <v>47.189075526731898</v>
      </c>
      <c r="N32" s="295">
        <v>49.035033637615477</v>
      </c>
      <c r="O32" s="295">
        <v>46.922154034022469</v>
      </c>
      <c r="P32" s="295">
        <v>66.370869575365901</v>
      </c>
      <c r="Q32" s="295">
        <v>77.769392667428619</v>
      </c>
      <c r="R32" s="295">
        <v>76.14623416618123</v>
      </c>
      <c r="S32" s="295">
        <v>100.7872693662766</v>
      </c>
      <c r="T32" s="295">
        <v>75.252173012715801</v>
      </c>
      <c r="U32" s="295">
        <v>97.595027629563731</v>
      </c>
      <c r="V32" s="295">
        <v>99.392331118182312</v>
      </c>
      <c r="W32" s="295">
        <v>124.891723673626</v>
      </c>
      <c r="X32" s="295">
        <v>84.569285255379029</v>
      </c>
      <c r="Y32" s="295">
        <v>50.83610363399147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30.1253867959466</v>
      </c>
      <c r="C33" s="261">
        <f t="shared" si="1"/>
        <v>27.782920045345321</v>
      </c>
      <c r="D33" s="261">
        <f t="shared" si="1"/>
        <v>33.924727790189579</v>
      </c>
      <c r="E33" s="261">
        <f t="shared" si="1"/>
        <v>27.66168788529718</v>
      </c>
      <c r="F33" s="261">
        <f t="shared" si="1"/>
        <v>35.449152543482029</v>
      </c>
      <c r="G33" s="261">
        <f t="shared" si="1"/>
        <v>38.011341291282633</v>
      </c>
      <c r="H33" s="261">
        <f t="shared" si="1"/>
        <v>34.904408164982897</v>
      </c>
      <c r="I33" s="261">
        <f t="shared" si="1"/>
        <v>35.119943529768598</v>
      </c>
      <c r="J33" s="261">
        <f t="shared" si="1"/>
        <v>37.042404167944873</v>
      </c>
      <c r="K33" s="261">
        <f t="shared" si="1"/>
        <v>27.49876554930864</v>
      </c>
      <c r="L33" s="261">
        <f t="shared" si="1"/>
        <v>21.789231424663338</v>
      </c>
      <c r="M33" s="261">
        <f t="shared" si="1"/>
        <v>18.071929134526961</v>
      </c>
      <c r="N33" s="261">
        <f t="shared" si="1"/>
        <v>22.203823124815202</v>
      </c>
      <c r="O33" s="261">
        <f t="shared" si="1"/>
        <v>23.113644680130829</v>
      </c>
      <c r="P33" s="261">
        <f t="shared" si="1"/>
        <v>25.02999339143253</v>
      </c>
      <c r="Q33" s="261">
        <f t="shared" si="1"/>
        <v>28.00728414467509</v>
      </c>
      <c r="R33" s="261">
        <f t="shared" si="1"/>
        <v>29.306568826082181</v>
      </c>
      <c r="S33" s="261">
        <f t="shared" si="1"/>
        <v>35.120795421306752</v>
      </c>
      <c r="T33" s="261">
        <f t="shared" si="1"/>
        <v>21.522544756418689</v>
      </c>
      <c r="U33" s="261">
        <f t="shared" si="1"/>
        <v>28.986095213770351</v>
      </c>
      <c r="V33" s="261">
        <f t="shared" si="1"/>
        <v>27.370252879030499</v>
      </c>
      <c r="W33" s="261">
        <f t="shared" si="1"/>
        <v>28.285801668821868</v>
      </c>
      <c r="X33" s="261">
        <f t="shared" si="1"/>
        <v>21.89797411470111</v>
      </c>
      <c r="Y33" s="261">
        <f t="shared" si="1"/>
        <v>14.736547869110719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30.1253867959466</v>
      </c>
      <c r="C35" s="262">
        <v>27.782920045345321</v>
      </c>
      <c r="D35" s="262">
        <v>33.924727790189579</v>
      </c>
      <c r="E35" s="262">
        <v>27.66168788529718</v>
      </c>
      <c r="F35" s="262">
        <v>35.449152543482029</v>
      </c>
      <c r="G35" s="262">
        <v>38.011341291282633</v>
      </c>
      <c r="H35" s="262">
        <v>34.904408164982897</v>
      </c>
      <c r="I35" s="262">
        <v>35.119943529768598</v>
      </c>
      <c r="J35" s="262">
        <v>37.042404167944873</v>
      </c>
      <c r="K35" s="262">
        <v>27.49876554930864</v>
      </c>
      <c r="L35" s="262">
        <v>21.789231424663338</v>
      </c>
      <c r="M35" s="262">
        <v>18.071929134526961</v>
      </c>
      <c r="N35" s="262">
        <v>22.203823124815202</v>
      </c>
      <c r="O35" s="262">
        <v>23.113644680130829</v>
      </c>
      <c r="P35" s="262">
        <v>25.02999339143253</v>
      </c>
      <c r="Q35" s="262">
        <v>28.00728414467509</v>
      </c>
      <c r="R35" s="262">
        <v>29.306568826082181</v>
      </c>
      <c r="S35" s="262">
        <v>35.120795421306752</v>
      </c>
      <c r="T35" s="262">
        <v>21.522544756418689</v>
      </c>
      <c r="U35" s="262">
        <v>28.986095213770351</v>
      </c>
      <c r="V35" s="262">
        <v>27.370252879030499</v>
      </c>
      <c r="W35" s="262">
        <v>28.285801668821868</v>
      </c>
      <c r="X35" s="262">
        <v>21.89797411470111</v>
      </c>
      <c r="Y35" s="262">
        <v>14.736547869110719</v>
      </c>
      <c r="DA35" s="72" t="s">
        <v>1720</v>
      </c>
    </row>
    <row r="36" spans="1:105" ht="12" customHeight="1" x14ac:dyDescent="0.25">
      <c r="A36" s="64" t="s">
        <v>28</v>
      </c>
      <c r="B36" s="229">
        <v>6.32534131696878</v>
      </c>
      <c r="C36" s="229">
        <v>6.8019864917577229</v>
      </c>
      <c r="D36" s="229">
        <v>7.2758227824640773</v>
      </c>
      <c r="E36" s="229">
        <v>3.7548491350305082</v>
      </c>
      <c r="F36" s="229">
        <v>7.4511056067800236</v>
      </c>
      <c r="G36" s="229">
        <v>8.9355410442801038</v>
      </c>
      <c r="H36" s="229">
        <v>9.7660062026899546</v>
      </c>
      <c r="I36" s="229">
        <v>8.479221695434175</v>
      </c>
      <c r="J36" s="229">
        <v>8.8936272002179191</v>
      </c>
      <c r="K36" s="229">
        <v>3.8526258302290239</v>
      </c>
      <c r="L36" s="229">
        <v>2.3607664885561448</v>
      </c>
      <c r="M36" s="229">
        <v>1.9741037808044311</v>
      </c>
      <c r="N36" s="229">
        <v>2.3855659789940171</v>
      </c>
      <c r="O36" s="229">
        <v>1.4257153779155509</v>
      </c>
      <c r="P36" s="229">
        <v>2.107957573021344</v>
      </c>
      <c r="Q36" s="229">
        <v>2.5803168160259902</v>
      </c>
      <c r="R36" s="229">
        <v>2.0671793877881299</v>
      </c>
      <c r="S36" s="229">
        <v>3.4275592191171902</v>
      </c>
      <c r="T36" s="229">
        <v>1.3479950449219771</v>
      </c>
      <c r="U36" s="229">
        <v>1.4715175040302879</v>
      </c>
      <c r="V36" s="229">
        <v>1.5962464407194561</v>
      </c>
      <c r="W36" s="229">
        <v>1.403045899154274</v>
      </c>
      <c r="X36" s="229">
        <v>1.3679877870892241</v>
      </c>
      <c r="Y36" s="229">
        <v>1.008411682508018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0.60113464718257925</v>
      </c>
      <c r="C38" s="229">
        <v>0.1139501744524709</v>
      </c>
      <c r="D38" s="229">
        <v>0.58922690431471769</v>
      </c>
      <c r="E38" s="229">
        <v>0.4962347997493991</v>
      </c>
      <c r="F38" s="229">
        <v>0.48421605066925572</v>
      </c>
      <c r="G38" s="229">
        <v>0.39487358681681212</v>
      </c>
      <c r="H38" s="229">
        <v>0.40814407426066268</v>
      </c>
      <c r="I38" s="229">
        <v>0.32345054915337051</v>
      </c>
      <c r="J38" s="229">
        <v>0.28527479402811218</v>
      </c>
      <c r="K38" s="229">
        <v>0.27884394050775091</v>
      </c>
      <c r="L38" s="229">
        <v>0.25914055939798569</v>
      </c>
      <c r="M38" s="229">
        <v>0.17894180644066099</v>
      </c>
      <c r="N38" s="229">
        <v>0.20734199244667281</v>
      </c>
      <c r="O38" s="229">
        <v>0.32926865169421232</v>
      </c>
      <c r="P38" s="229">
        <v>0.27369112447088062</v>
      </c>
      <c r="Q38" s="229">
        <v>0.32701653986208878</v>
      </c>
      <c r="R38" s="229">
        <v>0.25178680109274237</v>
      </c>
      <c r="S38" s="229">
        <v>0.30456495482144591</v>
      </c>
      <c r="T38" s="229">
        <v>0.14214434334005091</v>
      </c>
      <c r="U38" s="229">
        <v>0.19470378334298671</v>
      </c>
      <c r="V38" s="229">
        <v>0.25986953148150388</v>
      </c>
      <c r="W38" s="229">
        <v>0.2204347878778988</v>
      </c>
      <c r="X38" s="229">
        <v>0.27148868641862373</v>
      </c>
      <c r="Y38" s="229">
        <v>0.30066197462244082</v>
      </c>
      <c r="DA38" s="73" t="s">
        <v>1723</v>
      </c>
    </row>
    <row r="39" spans="1:105" ht="12" customHeight="1" x14ac:dyDescent="0.25">
      <c r="A39" s="64" t="s">
        <v>159</v>
      </c>
      <c r="B39" s="229">
        <v>0.21206921708749679</v>
      </c>
      <c r="C39" s="229">
        <v>0.36185776396545039</v>
      </c>
      <c r="D39" s="229">
        <v>0.34628480748707302</v>
      </c>
      <c r="E39" s="229">
        <v>0.20975610096226299</v>
      </c>
      <c r="F39" s="229">
        <v>0.32165106257438081</v>
      </c>
      <c r="G39" s="229">
        <v>0.29957851524796258</v>
      </c>
      <c r="H39" s="229">
        <v>0.30977266623430932</v>
      </c>
      <c r="I39" s="229">
        <v>0.1677913211170422</v>
      </c>
      <c r="J39" s="229">
        <v>0.29633377753457851</v>
      </c>
      <c r="K39" s="229">
        <v>0.23210863809912829</v>
      </c>
      <c r="L39" s="229">
        <v>0.13477222437849071</v>
      </c>
      <c r="M39" s="229">
        <v>0.29776497985896883</v>
      </c>
      <c r="N39" s="229">
        <v>0.27066293312253359</v>
      </c>
      <c r="O39" s="229">
        <v>0.515100398323592</v>
      </c>
      <c r="P39" s="229">
        <v>0.34259107701548669</v>
      </c>
      <c r="Q39" s="229">
        <v>0.34116482365535772</v>
      </c>
      <c r="R39" s="229">
        <v>0.38237357074486361</v>
      </c>
      <c r="S39" s="229">
        <v>0.46281434992659609</v>
      </c>
      <c r="T39" s="229">
        <v>0.24632687900062381</v>
      </c>
      <c r="U39" s="229">
        <v>0.33762939888060678</v>
      </c>
      <c r="V39" s="229">
        <v>0.37586403648960992</v>
      </c>
      <c r="W39" s="229">
        <v>0.38269579218964322</v>
      </c>
      <c r="X39" s="229">
        <v>0.39318669399066097</v>
      </c>
      <c r="Y39" s="229">
        <v>0.4365120908713836</v>
      </c>
      <c r="DA39" s="73" t="s">
        <v>1724</v>
      </c>
    </row>
    <row r="40" spans="1:105" ht="12" customHeight="1" x14ac:dyDescent="0.25">
      <c r="A40" s="64" t="s">
        <v>32</v>
      </c>
      <c r="B40" s="229">
        <v>5.9481245321389888</v>
      </c>
      <c r="C40" s="229">
        <v>3.8202606182050531</v>
      </c>
      <c r="D40" s="229">
        <v>3.5667737310111138</v>
      </c>
      <c r="E40" s="229">
        <v>5.4069452691089914</v>
      </c>
      <c r="F40" s="229">
        <v>5.5522019621416208</v>
      </c>
      <c r="G40" s="229">
        <v>0.41634669578289318</v>
      </c>
      <c r="H40" s="229">
        <v>6.1475410311691632E-2</v>
      </c>
      <c r="I40" s="229">
        <v>5.6560240949757763E-2</v>
      </c>
      <c r="J40" s="229">
        <v>0.29929476858011039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4.6288929928009918E-2</v>
      </c>
      <c r="W40" s="229">
        <v>0</v>
      </c>
      <c r="X40" s="229">
        <v>0</v>
      </c>
      <c r="Y40" s="229">
        <v>0</v>
      </c>
      <c r="DA40" s="73" t="s">
        <v>1725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3.6535315938451558</v>
      </c>
      <c r="E41" s="229">
        <v>5.0871203579077697</v>
      </c>
      <c r="F41" s="229">
        <v>6.9021028515891727</v>
      </c>
      <c r="G41" s="229">
        <v>12.235932032573229</v>
      </c>
      <c r="H41" s="229">
        <v>10.28132070400666</v>
      </c>
      <c r="I41" s="229">
        <v>12.82865342704409</v>
      </c>
      <c r="J41" s="229">
        <v>12.791123221455569</v>
      </c>
      <c r="K41" s="229">
        <v>11.49895108657133</v>
      </c>
      <c r="L41" s="229">
        <v>9.0966092240052756</v>
      </c>
      <c r="M41" s="229">
        <v>6.2945755643117511</v>
      </c>
      <c r="N41" s="229">
        <v>8.8268250041796499</v>
      </c>
      <c r="O41" s="229">
        <v>8.4858373427631335</v>
      </c>
      <c r="P41" s="229">
        <v>6.7272855458926646</v>
      </c>
      <c r="Q41" s="229">
        <v>8.3847975227111782</v>
      </c>
      <c r="R41" s="229">
        <v>9.810565069045337</v>
      </c>
      <c r="S41" s="229">
        <v>10.222591444664561</v>
      </c>
      <c r="T41" s="229">
        <v>6.5968239788034202</v>
      </c>
      <c r="U41" s="229">
        <v>9.1852603766854166</v>
      </c>
      <c r="V41" s="229">
        <v>7.0065849544998873</v>
      </c>
      <c r="W41" s="229">
        <v>4.7912570012953299</v>
      </c>
      <c r="X41" s="229">
        <v>3.7262601758164888</v>
      </c>
      <c r="Y41" s="229">
        <v>2.9103788449063188</v>
      </c>
      <c r="DA41" s="73" t="s">
        <v>1726</v>
      </c>
    </row>
    <row r="42" spans="1:105" ht="12" customHeight="1" x14ac:dyDescent="0.25">
      <c r="A42" s="64" t="s">
        <v>35</v>
      </c>
      <c r="B42" s="229">
        <v>17.038717082568748</v>
      </c>
      <c r="C42" s="229">
        <v>16.68486499696462</v>
      </c>
      <c r="D42" s="229">
        <v>18.493087971067439</v>
      </c>
      <c r="E42" s="229">
        <v>12.70678222253825</v>
      </c>
      <c r="F42" s="229">
        <v>12.995032321238959</v>
      </c>
      <c r="G42" s="229">
        <v>11.49659578402753</v>
      </c>
      <c r="H42" s="229">
        <v>11.19961065533102</v>
      </c>
      <c r="I42" s="229">
        <v>10.33135513819046</v>
      </c>
      <c r="J42" s="229">
        <v>11.140957407231831</v>
      </c>
      <c r="K42" s="229">
        <v>6.9812920027747216</v>
      </c>
      <c r="L42" s="229">
        <v>5.1658372884851591</v>
      </c>
      <c r="M42" s="229">
        <v>4.306598550874984</v>
      </c>
      <c r="N42" s="229">
        <v>4.9961453815920436</v>
      </c>
      <c r="O42" s="229">
        <v>7.143966848845392</v>
      </c>
      <c r="P42" s="229">
        <v>8.2414999404665821</v>
      </c>
      <c r="Q42" s="229">
        <v>7.7514907238852828</v>
      </c>
      <c r="R42" s="229">
        <v>8.1337203788945214</v>
      </c>
      <c r="S42" s="229">
        <v>9.4804705586427875</v>
      </c>
      <c r="T42" s="229">
        <v>4.5930039751099647</v>
      </c>
      <c r="U42" s="229">
        <v>6.4887464095102549</v>
      </c>
      <c r="V42" s="229">
        <v>6.6084831775676971</v>
      </c>
      <c r="W42" s="229">
        <v>7.0996403900064999</v>
      </c>
      <c r="X42" s="229">
        <v>6.5767191166781362</v>
      </c>
      <c r="Y42" s="229">
        <v>4.5501973599173784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1.7428426884886259</v>
      </c>
      <c r="G44" s="229">
        <v>4.2324736325540959</v>
      </c>
      <c r="H44" s="229">
        <v>2.87807845214861</v>
      </c>
      <c r="I44" s="229">
        <v>2.9329111578797109</v>
      </c>
      <c r="J44" s="229">
        <v>3.335792998896749</v>
      </c>
      <c r="K44" s="229">
        <v>4.6549440511266766</v>
      </c>
      <c r="L44" s="229">
        <v>4.772105639840289</v>
      </c>
      <c r="M44" s="229">
        <v>5.0199444522361647</v>
      </c>
      <c r="N44" s="229">
        <v>5.5172818344802872</v>
      </c>
      <c r="O44" s="229">
        <v>5.2137560605889446</v>
      </c>
      <c r="P44" s="229">
        <v>7.336968130565575</v>
      </c>
      <c r="Q44" s="229">
        <v>8.6224977185351932</v>
      </c>
      <c r="R44" s="229">
        <v>8.6609436185165887</v>
      </c>
      <c r="S44" s="229">
        <v>11.22279489413417</v>
      </c>
      <c r="T44" s="229">
        <v>8.5962505352426497</v>
      </c>
      <c r="U44" s="229">
        <v>11.3082377413208</v>
      </c>
      <c r="V44" s="229">
        <v>11.47691580834433</v>
      </c>
      <c r="W44" s="229">
        <v>14.38872779829822</v>
      </c>
      <c r="X44" s="229">
        <v>9.5623316547079753</v>
      </c>
      <c r="Y44" s="229">
        <v>5.5303859162851756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1703.06116</v>
      </c>
      <c r="C46" s="279">
        <v>1724.89339</v>
      </c>
      <c r="D46" s="279">
        <v>1694.33053</v>
      </c>
      <c r="E46" s="279">
        <v>1685.1351199999999</v>
      </c>
      <c r="F46" s="279">
        <v>1576.3161600000001</v>
      </c>
      <c r="G46" s="279">
        <v>1497.4608700000001</v>
      </c>
      <c r="H46" s="279">
        <v>1581.8409200000001</v>
      </c>
      <c r="I46" s="279">
        <v>1605.49451</v>
      </c>
      <c r="J46" s="279">
        <v>1564.5268000000001</v>
      </c>
      <c r="K46" s="279">
        <v>1169.99269</v>
      </c>
      <c r="L46" s="279">
        <v>934.97570000000007</v>
      </c>
      <c r="M46" s="279">
        <v>733.67577000000006</v>
      </c>
      <c r="N46" s="279">
        <v>818.49266</v>
      </c>
      <c r="O46" s="279">
        <v>647.12690000000009</v>
      </c>
      <c r="P46" s="279">
        <v>707.02485999999999</v>
      </c>
      <c r="Q46" s="279">
        <v>826.29205999999999</v>
      </c>
      <c r="R46" s="279">
        <v>831.47143000000005</v>
      </c>
      <c r="S46" s="279">
        <v>953.79156999999987</v>
      </c>
      <c r="T46" s="279">
        <v>1054.4315300000001</v>
      </c>
      <c r="U46" s="279">
        <v>1167.48351</v>
      </c>
      <c r="V46" s="279">
        <v>1072.3122499999999</v>
      </c>
      <c r="W46" s="279">
        <v>1112.93202</v>
      </c>
      <c r="X46" s="279">
        <v>918.70562999999993</v>
      </c>
      <c r="Y46" s="279">
        <v>608.20152999999993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585.89539691557718</v>
      </c>
      <c r="C48" s="223">
        <f t="shared" si="2"/>
        <v>712.90480790112417</v>
      </c>
      <c r="D48" s="223">
        <f t="shared" si="2"/>
        <v>818.89432111640474</v>
      </c>
      <c r="E48" s="223">
        <f t="shared" si="2"/>
        <v>1009.6906572755806</v>
      </c>
      <c r="F48" s="223">
        <f t="shared" si="2"/>
        <v>1033.5162859829072</v>
      </c>
      <c r="G48" s="223">
        <f t="shared" si="2"/>
        <v>1185.0195919675452</v>
      </c>
      <c r="H48" s="223">
        <f t="shared" si="2"/>
        <v>1091.9513994347358</v>
      </c>
      <c r="I48" s="223">
        <f t="shared" si="2"/>
        <v>1150.3180984273336</v>
      </c>
      <c r="J48" s="223">
        <f t="shared" si="2"/>
        <v>1089.1384318804292</v>
      </c>
      <c r="K48" s="223">
        <f t="shared" si="2"/>
        <v>646.00695557968697</v>
      </c>
      <c r="L48" s="223">
        <f t="shared" si="2"/>
        <v>725.18734125265587</v>
      </c>
      <c r="M48" s="223">
        <f t="shared" si="2"/>
        <v>794.05766161230565</v>
      </c>
      <c r="N48" s="223">
        <f t="shared" si="2"/>
        <v>613.78615970694375</v>
      </c>
      <c r="O48" s="223">
        <f t="shared" si="2"/>
        <v>622.62606143287439</v>
      </c>
      <c r="P48" s="223">
        <f t="shared" si="2"/>
        <v>688.37678484797618</v>
      </c>
      <c r="Q48" s="223">
        <f t="shared" si="2"/>
        <v>743.43621768657522</v>
      </c>
      <c r="R48" s="223">
        <f t="shared" si="2"/>
        <v>857.98768767637011</v>
      </c>
      <c r="S48" s="223">
        <f t="shared" si="2"/>
        <v>740.41426946898821</v>
      </c>
      <c r="T48" s="223">
        <f t="shared" si="2"/>
        <v>1158.3311439076215</v>
      </c>
      <c r="U48" s="223">
        <f t="shared" si="2"/>
        <v>1012.5595180564292</v>
      </c>
      <c r="V48" s="223">
        <f t="shared" si="2"/>
        <v>842.13098351321742</v>
      </c>
      <c r="W48" s="223">
        <f t="shared" si="2"/>
        <v>858.32477971352682</v>
      </c>
      <c r="X48" s="223">
        <f t="shared" si="2"/>
        <v>718.2527154160357</v>
      </c>
      <c r="Y48" s="223">
        <f t="shared" si="2"/>
        <v>323.31217772411537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2.6020007649268191</v>
      </c>
      <c r="C53" s="260">
        <v>3.661296485990301</v>
      </c>
      <c r="D53" s="260">
        <v>3.805442946936791</v>
      </c>
      <c r="E53" s="260">
        <v>4.3307627089040901</v>
      </c>
      <c r="F53" s="260">
        <v>3.6873118385698471</v>
      </c>
      <c r="G53" s="260">
        <v>3.668989620806967</v>
      </c>
      <c r="H53" s="260">
        <v>3.2214390012521088</v>
      </c>
      <c r="I53" s="260">
        <v>3.4230932061116</v>
      </c>
      <c r="J53" s="260">
        <v>3.0092258192543699</v>
      </c>
      <c r="K53" s="260">
        <v>1.407321527602484</v>
      </c>
      <c r="L53" s="260">
        <v>1.688182255041873</v>
      </c>
      <c r="M53" s="260">
        <v>1.9164984454007501</v>
      </c>
      <c r="N53" s="260">
        <v>0.68409230429130063</v>
      </c>
      <c r="O53" s="260">
        <v>1.218328647452428</v>
      </c>
      <c r="P53" s="260">
        <v>1.459435816388597</v>
      </c>
      <c r="Q53" s="260">
        <v>1.37284706335314</v>
      </c>
      <c r="R53" s="260">
        <v>1.730336875457525</v>
      </c>
      <c r="S53" s="260">
        <v>1.4188393308254319</v>
      </c>
      <c r="T53" s="260">
        <v>2.7150632252431688</v>
      </c>
      <c r="U53" s="260">
        <v>2.3507281025046738</v>
      </c>
      <c r="V53" s="260">
        <v>1.8450905630443839</v>
      </c>
      <c r="W53" s="260">
        <v>1.926110261718091</v>
      </c>
      <c r="X53" s="260">
        <v>1.4678826651225969</v>
      </c>
      <c r="Y53" s="260">
        <v>0.50521079859285201</v>
      </c>
      <c r="DA53" s="68" t="s">
        <v>1736</v>
      </c>
    </row>
    <row r="54" spans="1:105" ht="12" customHeight="1" x14ac:dyDescent="0.25">
      <c r="A54" s="37" t="s">
        <v>159</v>
      </c>
      <c r="B54" s="226">
        <v>3.1987194988908639E-2</v>
      </c>
      <c r="C54" s="226">
        <v>7.7719839655720782E-2</v>
      </c>
      <c r="D54" s="226">
        <v>6.9947502699405403E-2</v>
      </c>
      <c r="E54" s="226">
        <v>7.0328742675560996E-2</v>
      </c>
      <c r="F54" s="226">
        <v>8.9063300277959792E-2</v>
      </c>
      <c r="G54" s="226">
        <v>9.3178553925660906E-2</v>
      </c>
      <c r="H54" s="226">
        <v>8.6704362922664049E-2</v>
      </c>
      <c r="I54" s="226">
        <v>5.4705907150296183E-2</v>
      </c>
      <c r="J54" s="226">
        <v>7.7967347343744928E-2</v>
      </c>
      <c r="K54" s="226">
        <v>4.5283978999927789E-2</v>
      </c>
      <c r="L54" s="226">
        <v>4.2923380248278721E-2</v>
      </c>
      <c r="M54" s="226">
        <v>0.1239402834257818</v>
      </c>
      <c r="N54" s="226">
        <v>3.5155718329207983E-2</v>
      </c>
      <c r="O54" s="226">
        <v>8.1937075539290236E-2</v>
      </c>
      <c r="P54" s="226">
        <v>5.8246084198464762E-2</v>
      </c>
      <c r="Q54" s="226">
        <v>5.7875579100482827E-2</v>
      </c>
      <c r="R54" s="226">
        <v>7.7692319222032638E-2</v>
      </c>
      <c r="S54" s="226">
        <v>6.6040469380529696E-2</v>
      </c>
      <c r="T54" s="226">
        <v>0.13819948888087211</v>
      </c>
      <c r="U54" s="226">
        <v>0.1162659276983888</v>
      </c>
      <c r="V54" s="226">
        <v>9.9293916161405107E-2</v>
      </c>
      <c r="W54" s="226">
        <v>9.8513923259253386E-2</v>
      </c>
      <c r="X54" s="226">
        <v>8.2806274280250822E-2</v>
      </c>
      <c r="Y54" s="226">
        <v>4.422367579279865E-2</v>
      </c>
      <c r="DA54" s="69" t="s">
        <v>1737</v>
      </c>
    </row>
    <row r="55" spans="1:105" ht="12" customHeight="1" x14ac:dyDescent="0.25">
      <c r="A55" s="37" t="s">
        <v>35</v>
      </c>
      <c r="B55" s="226">
        <v>2.570013569937911</v>
      </c>
      <c r="C55" s="226">
        <v>3.5835766463345808</v>
      </c>
      <c r="D55" s="226">
        <v>3.7354954442373862</v>
      </c>
      <c r="E55" s="226">
        <v>4.2604339662285291</v>
      </c>
      <c r="F55" s="226">
        <v>3.598248538291887</v>
      </c>
      <c r="G55" s="226">
        <v>3.5758110668813061</v>
      </c>
      <c r="H55" s="226">
        <v>3.1347346383294452</v>
      </c>
      <c r="I55" s="226">
        <v>3.368387298961304</v>
      </c>
      <c r="J55" s="226">
        <v>2.9312584719106249</v>
      </c>
      <c r="K55" s="226">
        <v>1.362037548602556</v>
      </c>
      <c r="L55" s="226">
        <v>1.6452588747935939</v>
      </c>
      <c r="M55" s="226">
        <v>1.792558161974968</v>
      </c>
      <c r="N55" s="226">
        <v>0.64893658596209269</v>
      </c>
      <c r="O55" s="226">
        <v>1.1363915719131381</v>
      </c>
      <c r="P55" s="226">
        <v>1.4011897321901321</v>
      </c>
      <c r="Q55" s="226">
        <v>1.314971484252657</v>
      </c>
      <c r="R55" s="226">
        <v>1.6526445562354919</v>
      </c>
      <c r="S55" s="226">
        <v>1.352798861444902</v>
      </c>
      <c r="T55" s="226">
        <v>2.5768637363622968</v>
      </c>
      <c r="U55" s="226">
        <v>2.2344621748062861</v>
      </c>
      <c r="V55" s="226">
        <v>1.7457966468829791</v>
      </c>
      <c r="W55" s="226">
        <v>1.8275963384588381</v>
      </c>
      <c r="X55" s="226">
        <v>1.385076390842346</v>
      </c>
      <c r="Y55" s="226">
        <v>0.46098712280005327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65.278797195170043</v>
      </c>
      <c r="C60" s="261">
        <f t="shared" si="3"/>
        <v>90.552351739469827</v>
      </c>
      <c r="D60" s="261">
        <f t="shared" si="3"/>
        <v>95.785290503830907</v>
      </c>
      <c r="E60" s="261">
        <f t="shared" si="3"/>
        <v>111.5899168052575</v>
      </c>
      <c r="F60" s="261">
        <f t="shared" si="3"/>
        <v>106.53541920858569</v>
      </c>
      <c r="G60" s="261">
        <f t="shared" si="3"/>
        <v>108.14451508842025</v>
      </c>
      <c r="H60" s="261">
        <f t="shared" si="3"/>
        <v>97.202495143936474</v>
      </c>
      <c r="I60" s="261">
        <f t="shared" si="3"/>
        <v>104.27808968470643</v>
      </c>
      <c r="J60" s="261">
        <f t="shared" si="3"/>
        <v>99.915645018361275</v>
      </c>
      <c r="K60" s="261">
        <f t="shared" si="3"/>
        <v>54.911623618779714</v>
      </c>
      <c r="L60" s="261">
        <f t="shared" si="3"/>
        <v>67.435666840290679</v>
      </c>
      <c r="M60" s="261">
        <f t="shared" si="3"/>
        <v>74.749556376421879</v>
      </c>
      <c r="N60" s="261">
        <f t="shared" si="3"/>
        <v>47.694982510694189</v>
      </c>
      <c r="O60" s="261">
        <f t="shared" si="3"/>
        <v>50.613179224169045</v>
      </c>
      <c r="P60" s="261">
        <f t="shared" si="3"/>
        <v>63.660005464379346</v>
      </c>
      <c r="Q60" s="261">
        <f t="shared" si="3"/>
        <v>69.669611849129282</v>
      </c>
      <c r="R60" s="261">
        <f t="shared" si="3"/>
        <v>83.724471353409882</v>
      </c>
      <c r="S60" s="261">
        <f t="shared" si="3"/>
        <v>71.837154504853999</v>
      </c>
      <c r="T60" s="261">
        <f t="shared" si="3"/>
        <v>121.58764267088793</v>
      </c>
      <c r="U60" s="261">
        <f t="shared" si="3"/>
        <v>107.55007705427114</v>
      </c>
      <c r="V60" s="261">
        <f t="shared" si="3"/>
        <v>92.576355611731344</v>
      </c>
      <c r="W60" s="261">
        <f t="shared" si="3"/>
        <v>98.710738825521133</v>
      </c>
      <c r="X60" s="261">
        <f t="shared" si="3"/>
        <v>85.551819731429234</v>
      </c>
      <c r="Y60" s="261">
        <f t="shared" si="3"/>
        <v>34.498176376106791</v>
      </c>
      <c r="DA60" s="70"/>
    </row>
    <row r="61" spans="1:105" ht="12" customHeight="1" x14ac:dyDescent="0.25">
      <c r="A61" s="60" t="s">
        <v>1499</v>
      </c>
      <c r="B61" s="262">
        <v>56.859326237679568</v>
      </c>
      <c r="C61" s="262">
        <v>79.41698261720471</v>
      </c>
      <c r="D61" s="262">
        <v>82.074947304235181</v>
      </c>
      <c r="E61" s="262">
        <v>97.713515186747287</v>
      </c>
      <c r="F61" s="262">
        <v>90.892415556151917</v>
      </c>
      <c r="G61" s="262">
        <v>89.989157450899</v>
      </c>
      <c r="H61" s="262">
        <v>82.361793338939918</v>
      </c>
      <c r="I61" s="262">
        <v>87.786826277354749</v>
      </c>
      <c r="J61" s="262">
        <v>83.99743647624436</v>
      </c>
      <c r="K61" s="262">
        <v>45.388661242213637</v>
      </c>
      <c r="L61" s="262">
        <v>55.157155671505741</v>
      </c>
      <c r="M61" s="262">
        <v>61.015520427250507</v>
      </c>
      <c r="N61" s="262">
        <v>37.777171537831492</v>
      </c>
      <c r="O61" s="262">
        <v>40.430358821078002</v>
      </c>
      <c r="P61" s="262">
        <v>51.172821154969533</v>
      </c>
      <c r="Q61" s="262">
        <v>55.868648007742593</v>
      </c>
      <c r="R61" s="262">
        <v>66.629878020067906</v>
      </c>
      <c r="S61" s="262">
        <v>57.965272152474853</v>
      </c>
      <c r="T61" s="262">
        <v>94.765063234889524</v>
      </c>
      <c r="U61" s="262">
        <v>84.544693811135886</v>
      </c>
      <c r="V61" s="262">
        <v>73.287035482630188</v>
      </c>
      <c r="W61" s="262">
        <v>78.688682477998739</v>
      </c>
      <c r="X61" s="262">
        <v>70.146825551603769</v>
      </c>
      <c r="Y61" s="262">
        <v>29.165609827239621</v>
      </c>
      <c r="DA61" s="72" t="s">
        <v>1743</v>
      </c>
    </row>
    <row r="62" spans="1:105" ht="12" customHeight="1" x14ac:dyDescent="0.25">
      <c r="A62" s="59" t="s">
        <v>28</v>
      </c>
      <c r="B62" s="230">
        <v>11.93859013138359</v>
      </c>
      <c r="C62" s="230">
        <v>19.44335736116718</v>
      </c>
      <c r="D62" s="230">
        <v>19.72709527540265</v>
      </c>
      <c r="E62" s="230">
        <v>16.252781256367118</v>
      </c>
      <c r="F62" s="230">
        <v>25.266518314763431</v>
      </c>
      <c r="G62" s="230">
        <v>37.325544851298353</v>
      </c>
      <c r="H62" s="230">
        <v>36.989903489404028</v>
      </c>
      <c r="I62" s="230">
        <v>38.451771404262317</v>
      </c>
      <c r="J62" s="230">
        <v>35.717162691377283</v>
      </c>
      <c r="K62" s="230">
        <v>15.413620637068311</v>
      </c>
      <c r="L62" s="230">
        <v>16.439983896696869</v>
      </c>
      <c r="M62" s="230">
        <v>17.825022499038631</v>
      </c>
      <c r="N62" s="230">
        <v>11.466054488762699</v>
      </c>
      <c r="O62" s="230">
        <v>6.1229945122604272</v>
      </c>
      <c r="P62" s="230">
        <v>9.8370140720358812</v>
      </c>
      <c r="Q62" s="230">
        <v>13.105359760688531</v>
      </c>
      <c r="R62" s="230">
        <v>12.712057772919049</v>
      </c>
      <c r="S62" s="230">
        <v>14.528223744983221</v>
      </c>
      <c r="T62" s="230">
        <v>20.182231810993429</v>
      </c>
      <c r="U62" s="230">
        <v>14.649110915437079</v>
      </c>
      <c r="V62" s="230">
        <v>13.16388349878182</v>
      </c>
      <c r="W62" s="230">
        <v>12.12453916503652</v>
      </c>
      <c r="X62" s="230">
        <v>11.14597975676363</v>
      </c>
      <c r="Y62" s="230">
        <v>4.6715303200747504</v>
      </c>
      <c r="DA62" s="71" t="s">
        <v>1744</v>
      </c>
    </row>
    <row r="63" spans="1:105" ht="12" customHeight="1" x14ac:dyDescent="0.25">
      <c r="A63" s="59" t="s">
        <v>31</v>
      </c>
      <c r="B63" s="295">
        <v>1.134594926479936</v>
      </c>
      <c r="C63" s="295">
        <v>0.32572454619418117</v>
      </c>
      <c r="D63" s="295">
        <v>1.5975836173830551</v>
      </c>
      <c r="E63" s="295">
        <v>2.147941331884855</v>
      </c>
      <c r="F63" s="295">
        <v>1.6419648785281751</v>
      </c>
      <c r="G63" s="295">
        <v>1.6494660706369599</v>
      </c>
      <c r="H63" s="295">
        <v>1.545893951256726</v>
      </c>
      <c r="I63" s="295">
        <v>1.4667910597650291</v>
      </c>
      <c r="J63" s="295">
        <v>1.1456749873439229</v>
      </c>
      <c r="K63" s="295">
        <v>1.1156013859970979</v>
      </c>
      <c r="L63" s="295">
        <v>1.8046116141243189</v>
      </c>
      <c r="M63" s="295">
        <v>1.615741663046532</v>
      </c>
      <c r="N63" s="295">
        <v>0.99657465110426768</v>
      </c>
      <c r="O63" s="295">
        <v>1.4141042304886129</v>
      </c>
      <c r="P63" s="295">
        <v>1.2772095023489911</v>
      </c>
      <c r="Q63" s="295">
        <v>1.6609082171501259</v>
      </c>
      <c r="R63" s="295">
        <v>1.5483553971453721</v>
      </c>
      <c r="S63" s="295">
        <v>1.2909442333913419</v>
      </c>
      <c r="T63" s="295">
        <v>2.1281903807564762</v>
      </c>
      <c r="U63" s="295">
        <v>1.938296561226589</v>
      </c>
      <c r="V63" s="295">
        <v>2.143085271822863</v>
      </c>
      <c r="W63" s="295">
        <v>1.9049057629355739</v>
      </c>
      <c r="X63" s="295">
        <v>2.212013463549265</v>
      </c>
      <c r="Y63" s="295">
        <v>1.3928354410264481</v>
      </c>
      <c r="DA63" s="122" t="s">
        <v>1745</v>
      </c>
    </row>
    <row r="64" spans="1:105" ht="12" customHeight="1" x14ac:dyDescent="0.25">
      <c r="A64" s="59" t="s">
        <v>159</v>
      </c>
      <c r="B64" s="295">
        <v>0.4002641652710564</v>
      </c>
      <c r="C64" s="295">
        <v>1.034363979878328</v>
      </c>
      <c r="D64" s="295">
        <v>0.93888946913141547</v>
      </c>
      <c r="E64" s="295">
        <v>0.90792463386159994</v>
      </c>
      <c r="F64" s="295">
        <v>1.090710948466985</v>
      </c>
      <c r="G64" s="295">
        <v>1.2513994678062701</v>
      </c>
      <c r="H64" s="295">
        <v>1.173300609260963</v>
      </c>
      <c r="I64" s="295">
        <v>0.76090397856749459</v>
      </c>
      <c r="J64" s="295">
        <v>1.1900883076022799</v>
      </c>
      <c r="K64" s="295">
        <v>0.92862236092983497</v>
      </c>
      <c r="L64" s="295">
        <v>0.93853128178700562</v>
      </c>
      <c r="M64" s="295">
        <v>2.6886466238614219</v>
      </c>
      <c r="N64" s="295">
        <v>1.300922282845437</v>
      </c>
      <c r="O64" s="295">
        <v>2.212192532291906</v>
      </c>
      <c r="P64" s="295">
        <v>1.598738650477169</v>
      </c>
      <c r="Q64" s="295">
        <v>1.732766970290631</v>
      </c>
      <c r="R64" s="295">
        <v>2.351394828557686</v>
      </c>
      <c r="S64" s="295">
        <v>1.9617080255302961</v>
      </c>
      <c r="T64" s="295">
        <v>3.6880151688961651</v>
      </c>
      <c r="U64" s="295">
        <v>3.3611360374361881</v>
      </c>
      <c r="V64" s="295">
        <v>3.0996657292473149</v>
      </c>
      <c r="W64" s="295">
        <v>3.3070978814698089</v>
      </c>
      <c r="X64" s="295">
        <v>3.2035746029382381</v>
      </c>
      <c r="Y64" s="295">
        <v>2.0221696187744032</v>
      </c>
      <c r="DA64" s="122" t="s">
        <v>1746</v>
      </c>
    </row>
    <row r="65" spans="1:105" ht="12" customHeight="1" x14ac:dyDescent="0.25">
      <c r="A65" s="59" t="s">
        <v>32</v>
      </c>
      <c r="B65" s="295">
        <v>11.226622767238361</v>
      </c>
      <c r="C65" s="295">
        <v>10.920147004490699</v>
      </c>
      <c r="D65" s="295">
        <v>9.6706705648526476</v>
      </c>
      <c r="E65" s="295">
        <v>23.403842754727201</v>
      </c>
      <c r="F65" s="295">
        <v>18.82738213186331</v>
      </c>
      <c r="G65" s="295">
        <v>1.7391635481415071</v>
      </c>
      <c r="H65" s="295">
        <v>0.23284538707078059</v>
      </c>
      <c r="I65" s="295">
        <v>0.25649069380284911</v>
      </c>
      <c r="J65" s="295">
        <v>1.2019797661174709</v>
      </c>
      <c r="K65" s="295">
        <v>0</v>
      </c>
      <c r="L65" s="295">
        <v>0</v>
      </c>
      <c r="M65" s="295">
        <v>0</v>
      </c>
      <c r="N65" s="295">
        <v>0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0.3817343395803951</v>
      </c>
      <c r="W65" s="295">
        <v>0</v>
      </c>
      <c r="X65" s="295">
        <v>0</v>
      </c>
      <c r="Y65" s="295">
        <v>0</v>
      </c>
      <c r="DA65" s="122" t="s">
        <v>1747</v>
      </c>
    </row>
    <row r="66" spans="1:105" ht="12" customHeight="1" x14ac:dyDescent="0.25">
      <c r="A66" s="59" t="s">
        <v>35</v>
      </c>
      <c r="B66" s="295">
        <v>32.159254247306627</v>
      </c>
      <c r="C66" s="295">
        <v>47.693389725474319</v>
      </c>
      <c r="D66" s="295">
        <v>50.140708377465423</v>
      </c>
      <c r="E66" s="295">
        <v>55.001025209906523</v>
      </c>
      <c r="F66" s="295">
        <v>44.065839282530007</v>
      </c>
      <c r="G66" s="295">
        <v>48.023583513015907</v>
      </c>
      <c r="H66" s="295">
        <v>42.419849901947423</v>
      </c>
      <c r="I66" s="295">
        <v>46.850869140957059</v>
      </c>
      <c r="J66" s="295">
        <v>44.742530723803412</v>
      </c>
      <c r="K66" s="295">
        <v>27.930816858218389</v>
      </c>
      <c r="L66" s="295">
        <v>35.974028878897549</v>
      </c>
      <c r="M66" s="295">
        <v>38.886109641303932</v>
      </c>
      <c r="N66" s="295">
        <v>24.013620115119089</v>
      </c>
      <c r="O66" s="295">
        <v>30.68106754603706</v>
      </c>
      <c r="P66" s="295">
        <v>38.459858930107487</v>
      </c>
      <c r="Q66" s="295">
        <v>39.3696130596133</v>
      </c>
      <c r="R66" s="295">
        <v>50.018070021445801</v>
      </c>
      <c r="S66" s="295">
        <v>40.184396148569988</v>
      </c>
      <c r="T66" s="295">
        <v>68.766625874243459</v>
      </c>
      <c r="U66" s="295">
        <v>64.596150297036019</v>
      </c>
      <c r="V66" s="295">
        <v>54.498666643197787</v>
      </c>
      <c r="W66" s="295">
        <v>61.352139668556838</v>
      </c>
      <c r="X66" s="295">
        <v>53.58525772835263</v>
      </c>
      <c r="Y66" s="295">
        <v>21.079074447364022</v>
      </c>
      <c r="DA66" s="122" t="s">
        <v>1748</v>
      </c>
    </row>
    <row r="67" spans="1:105" ht="12" customHeight="1" x14ac:dyDescent="0.25">
      <c r="A67" s="60" t="s">
        <v>1506</v>
      </c>
      <c r="B67" s="262">
        <v>8.4194709574904767</v>
      </c>
      <c r="C67" s="262">
        <v>11.13536912226512</v>
      </c>
      <c r="D67" s="262">
        <v>13.710343199595719</v>
      </c>
      <c r="E67" s="262">
        <v>13.87640161851022</v>
      </c>
      <c r="F67" s="262">
        <v>15.643003652433769</v>
      </c>
      <c r="G67" s="262">
        <v>18.155357637521249</v>
      </c>
      <c r="H67" s="262">
        <v>14.840701804996559</v>
      </c>
      <c r="I67" s="262">
        <v>16.491263407351688</v>
      </c>
      <c r="J67" s="262">
        <v>15.918208542116909</v>
      </c>
      <c r="K67" s="262">
        <v>9.5229623765660794</v>
      </c>
      <c r="L67" s="262">
        <v>12.27851116878494</v>
      </c>
      <c r="M67" s="262">
        <v>13.734035949171369</v>
      </c>
      <c r="N67" s="262">
        <v>9.9178109728626982</v>
      </c>
      <c r="O67" s="262">
        <v>10.182820403091039</v>
      </c>
      <c r="P67" s="262">
        <v>12.487184309409811</v>
      </c>
      <c r="Q67" s="262">
        <v>13.80096384138669</v>
      </c>
      <c r="R67" s="262">
        <v>17.094593333341969</v>
      </c>
      <c r="S67" s="262">
        <v>13.871882352379149</v>
      </c>
      <c r="T67" s="262">
        <v>26.822579435998399</v>
      </c>
      <c r="U67" s="262">
        <v>23.00538324313526</v>
      </c>
      <c r="V67" s="262">
        <v>19.28932012910116</v>
      </c>
      <c r="W67" s="262">
        <v>20.022056347522401</v>
      </c>
      <c r="X67" s="262">
        <v>15.40499417982547</v>
      </c>
      <c r="Y67" s="262">
        <v>5.3325665488671694</v>
      </c>
      <c r="DA67" s="72" t="s">
        <v>1749</v>
      </c>
    </row>
    <row r="68" spans="1:105" ht="12" customHeight="1" x14ac:dyDescent="0.25">
      <c r="A68" s="147" t="s">
        <v>28</v>
      </c>
      <c r="B68" s="229">
        <v>1.7678122400605609</v>
      </c>
      <c r="C68" s="229">
        <v>2.726230008464249</v>
      </c>
      <c r="D68" s="229">
        <v>2.940451815087727</v>
      </c>
      <c r="E68" s="229">
        <v>1.8836086514551911</v>
      </c>
      <c r="F68" s="229">
        <v>3.288024222259184</v>
      </c>
      <c r="G68" s="229">
        <v>4.2678826327252004</v>
      </c>
      <c r="H68" s="229">
        <v>4.1523232594234507</v>
      </c>
      <c r="I68" s="229">
        <v>3.981586085131656</v>
      </c>
      <c r="J68" s="229">
        <v>3.821852702299009</v>
      </c>
      <c r="K68" s="229">
        <v>1.334183920600758</v>
      </c>
      <c r="L68" s="229">
        <v>1.3303221729895269</v>
      </c>
      <c r="M68" s="229">
        <v>1.5002500336925351</v>
      </c>
      <c r="N68" s="229">
        <v>1.0655639035654461</v>
      </c>
      <c r="O68" s="229">
        <v>0.62810533951484782</v>
      </c>
      <c r="P68" s="229">
        <v>1.051636503417678</v>
      </c>
      <c r="Q68" s="229">
        <v>1.271485621145714</v>
      </c>
      <c r="R68" s="229">
        <v>1.2057907969716071</v>
      </c>
      <c r="S68" s="229">
        <v>1.3538047095186529</v>
      </c>
      <c r="T68" s="229">
        <v>1.679945591051399</v>
      </c>
      <c r="U68" s="229">
        <v>1.167898741777273</v>
      </c>
      <c r="V68" s="229">
        <v>1.124962518105405</v>
      </c>
      <c r="W68" s="229">
        <v>0.99314364075427564</v>
      </c>
      <c r="X68" s="229">
        <v>0.96236500179411522</v>
      </c>
      <c r="Y68" s="229">
        <v>0.36490380606035511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0.16800566704013259</v>
      </c>
      <c r="C70" s="229">
        <v>4.5671126433211313E-2</v>
      </c>
      <c r="D70" s="229">
        <v>0.23813022555559871</v>
      </c>
      <c r="E70" s="229">
        <v>0.24893467842443909</v>
      </c>
      <c r="F70" s="229">
        <v>0.21367488094095349</v>
      </c>
      <c r="G70" s="229">
        <v>0.1886034785074566</v>
      </c>
      <c r="H70" s="229">
        <v>0.17353523001875629</v>
      </c>
      <c r="I70" s="229">
        <v>0.15188259630370579</v>
      </c>
      <c r="J70" s="229">
        <v>0.12259095393917779</v>
      </c>
      <c r="K70" s="229">
        <v>9.6565074880443288E-2</v>
      </c>
      <c r="L70" s="229">
        <v>0.14602902648745009</v>
      </c>
      <c r="M70" s="229">
        <v>0.13598953294755881</v>
      </c>
      <c r="N70" s="229">
        <v>9.2613721351644043E-2</v>
      </c>
      <c r="O70" s="229">
        <v>0.14506078945880571</v>
      </c>
      <c r="P70" s="229">
        <v>0.13654144696208029</v>
      </c>
      <c r="Q70" s="229">
        <v>0.16114177364927201</v>
      </c>
      <c r="R70" s="229">
        <v>0.1468678574051582</v>
      </c>
      <c r="S70" s="229">
        <v>0.1202959435075224</v>
      </c>
      <c r="T70" s="229">
        <v>0.17714810138700199</v>
      </c>
      <c r="U70" s="229">
        <v>0.15453047820548951</v>
      </c>
      <c r="V70" s="229">
        <v>0.18314432850515261</v>
      </c>
      <c r="W70" s="229">
        <v>0.15603438769459729</v>
      </c>
      <c r="X70" s="229">
        <v>0.19098943181961309</v>
      </c>
      <c r="Y70" s="229">
        <v>0.1087975286090344</v>
      </c>
      <c r="DA70" s="73" t="s">
        <v>1752</v>
      </c>
    </row>
    <row r="71" spans="1:105" ht="12" customHeight="1" x14ac:dyDescent="0.25">
      <c r="A71" s="147" t="s">
        <v>159</v>
      </c>
      <c r="B71" s="229">
        <v>5.9269300883670807E-2</v>
      </c>
      <c r="C71" s="229">
        <v>0.1450322631651475</v>
      </c>
      <c r="D71" s="229">
        <v>0.13994757997223051</v>
      </c>
      <c r="E71" s="229">
        <v>0.10522351025557709</v>
      </c>
      <c r="F71" s="229">
        <v>0.14193819557430831</v>
      </c>
      <c r="G71" s="229">
        <v>0.14308769172772451</v>
      </c>
      <c r="H71" s="229">
        <v>0.1317095464043477</v>
      </c>
      <c r="I71" s="229">
        <v>7.8789730161815744E-2</v>
      </c>
      <c r="J71" s="229">
        <v>0.12734332381564761</v>
      </c>
      <c r="K71" s="229">
        <v>8.0380401946790761E-2</v>
      </c>
      <c r="L71" s="229">
        <v>7.5945875741179614E-2</v>
      </c>
      <c r="M71" s="229">
        <v>0.22629100121769649</v>
      </c>
      <c r="N71" s="229">
        <v>0.1208973694746187</v>
      </c>
      <c r="O71" s="229">
        <v>0.22692980351120051</v>
      </c>
      <c r="P71" s="229">
        <v>0.17091486420111879</v>
      </c>
      <c r="Q71" s="229">
        <v>0.16811352971244259</v>
      </c>
      <c r="R71" s="229">
        <v>0.22303943979562529</v>
      </c>
      <c r="S71" s="229">
        <v>0.18280070642362761</v>
      </c>
      <c r="T71" s="229">
        <v>0.30698610940257659</v>
      </c>
      <c r="U71" s="229">
        <v>0.26796619752038048</v>
      </c>
      <c r="V71" s="229">
        <v>0.26489202554715519</v>
      </c>
      <c r="W71" s="229">
        <v>0.27089056215884533</v>
      </c>
      <c r="X71" s="229">
        <v>0.27660269853203368</v>
      </c>
      <c r="Y71" s="229">
        <v>0.15795624556250121</v>
      </c>
      <c r="DA71" s="73" t="s">
        <v>1753</v>
      </c>
    </row>
    <row r="72" spans="1:105" ht="12" customHeight="1" x14ac:dyDescent="0.25">
      <c r="A72" s="147" t="s">
        <v>32</v>
      </c>
      <c r="B72" s="229">
        <v>1.6623873442388191</v>
      </c>
      <c r="C72" s="229">
        <v>1.531156986289965</v>
      </c>
      <c r="D72" s="229">
        <v>1.441476325761599</v>
      </c>
      <c r="E72" s="229">
        <v>2.7123776536911821</v>
      </c>
      <c r="F72" s="229">
        <v>2.4500759352793291</v>
      </c>
      <c r="G72" s="229">
        <v>0.1988596799364252</v>
      </c>
      <c r="H72" s="229">
        <v>2.6138195166159828E-2</v>
      </c>
      <c r="I72" s="229">
        <v>2.6558978692409089E-2</v>
      </c>
      <c r="J72" s="229">
        <v>0.1286157485951091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3.2622350687120938E-2</v>
      </c>
      <c r="W72" s="229">
        <v>0</v>
      </c>
      <c r="X72" s="229">
        <v>0</v>
      </c>
      <c r="Y72" s="229">
        <v>0</v>
      </c>
      <c r="DA72" s="73" t="s">
        <v>1754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1.476538657936366</v>
      </c>
      <c r="E73" s="229">
        <v>2.551938459458519</v>
      </c>
      <c r="F73" s="229">
        <v>3.0457602613898072</v>
      </c>
      <c r="G73" s="229">
        <v>5.8442484409440159</v>
      </c>
      <c r="H73" s="229">
        <v>4.3714253514481509</v>
      </c>
      <c r="I73" s="229">
        <v>6.0239476936426293</v>
      </c>
      <c r="J73" s="229">
        <v>5.4967211632349207</v>
      </c>
      <c r="K73" s="229">
        <v>3.9821452483399038</v>
      </c>
      <c r="L73" s="229">
        <v>5.1260558841279362</v>
      </c>
      <c r="M73" s="229">
        <v>4.7836579283540948</v>
      </c>
      <c r="N73" s="229">
        <v>3.9426895715158681</v>
      </c>
      <c r="O73" s="229">
        <v>3.7384739112772079</v>
      </c>
      <c r="P73" s="229">
        <v>3.356167666522202</v>
      </c>
      <c r="Q73" s="229">
        <v>4.131721120495957</v>
      </c>
      <c r="R73" s="229">
        <v>5.7225266192323394</v>
      </c>
      <c r="S73" s="229">
        <v>4.0376814976916631</v>
      </c>
      <c r="T73" s="229">
        <v>8.2213249966170316</v>
      </c>
      <c r="U73" s="229">
        <v>7.2900621348006283</v>
      </c>
      <c r="V73" s="229">
        <v>4.9379251553294123</v>
      </c>
      <c r="W73" s="229">
        <v>3.3914830761588921</v>
      </c>
      <c r="X73" s="229">
        <v>2.621384792049378</v>
      </c>
      <c r="Y73" s="229">
        <v>1.053149557869598</v>
      </c>
      <c r="DA73" s="73" t="s">
        <v>1755</v>
      </c>
    </row>
    <row r="74" spans="1:105" ht="12" customHeight="1" x14ac:dyDescent="0.25">
      <c r="A74" s="147" t="s">
        <v>35</v>
      </c>
      <c r="B74" s="229">
        <v>4.7619964052672934</v>
      </c>
      <c r="C74" s="229">
        <v>6.6872787379125427</v>
      </c>
      <c r="D74" s="229">
        <v>7.4737985952822026</v>
      </c>
      <c r="E74" s="229">
        <v>6.374318665225311</v>
      </c>
      <c r="F74" s="229">
        <v>5.7344484558633786</v>
      </c>
      <c r="G74" s="229">
        <v>5.491119255002638</v>
      </c>
      <c r="H74" s="229">
        <v>4.761865071087966</v>
      </c>
      <c r="I74" s="229">
        <v>4.8512919388489051</v>
      </c>
      <c r="J74" s="229">
        <v>4.7875964681748542</v>
      </c>
      <c r="K74" s="229">
        <v>2.4176569294732149</v>
      </c>
      <c r="L74" s="229">
        <v>2.911015519849653</v>
      </c>
      <c r="M74" s="229">
        <v>3.272864721639722</v>
      </c>
      <c r="N74" s="229">
        <v>2.231634849954844</v>
      </c>
      <c r="O74" s="229">
        <v>3.14730681353613</v>
      </c>
      <c r="P74" s="229">
        <v>4.1115923257823193</v>
      </c>
      <c r="Q74" s="229">
        <v>3.819650725310487</v>
      </c>
      <c r="R74" s="229">
        <v>4.7444190068600989</v>
      </c>
      <c r="S74" s="229">
        <v>3.7445613249095882</v>
      </c>
      <c r="T74" s="229">
        <v>5.7240542587559284</v>
      </c>
      <c r="U74" s="229">
        <v>5.1499209126790229</v>
      </c>
      <c r="V74" s="229">
        <v>4.6573609729980054</v>
      </c>
      <c r="W74" s="229">
        <v>5.0254683109279092</v>
      </c>
      <c r="X74" s="229">
        <v>4.6266526384628728</v>
      </c>
      <c r="Y74" s="229">
        <v>1.6465342119302839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0.7690817011268134</v>
      </c>
      <c r="G76" s="229">
        <v>2.0215564586777939</v>
      </c>
      <c r="H76" s="229">
        <v>1.223705151447724</v>
      </c>
      <c r="I76" s="229">
        <v>1.3772063845705691</v>
      </c>
      <c r="J76" s="229">
        <v>1.43348818205819</v>
      </c>
      <c r="K76" s="229">
        <v>1.612030801324968</v>
      </c>
      <c r="L76" s="229">
        <v>2.689142689589195</v>
      </c>
      <c r="M76" s="229">
        <v>3.814982731319764</v>
      </c>
      <c r="N76" s="229">
        <v>2.464411557000278</v>
      </c>
      <c r="O76" s="229">
        <v>2.296943745792849</v>
      </c>
      <c r="P76" s="229">
        <v>3.6603315025244072</v>
      </c>
      <c r="Q76" s="229">
        <v>4.2488510710728136</v>
      </c>
      <c r="R76" s="229">
        <v>5.0519496130771353</v>
      </c>
      <c r="S76" s="229">
        <v>4.432738170328097</v>
      </c>
      <c r="T76" s="229">
        <v>10.71312037878446</v>
      </c>
      <c r="U76" s="229">
        <v>8.9750047781524653</v>
      </c>
      <c r="V76" s="229">
        <v>8.0884127779289035</v>
      </c>
      <c r="W76" s="229">
        <v>10.185036369827881</v>
      </c>
      <c r="X76" s="229">
        <v>6.7269996171674542</v>
      </c>
      <c r="Y76" s="229">
        <v>2.0012251988353968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271.08501371665233</v>
      </c>
      <c r="C79" s="261">
        <f t="shared" si="4"/>
        <v>378.63188410159847</v>
      </c>
      <c r="D79" s="261">
        <f t="shared" si="4"/>
        <v>392.46888319298318</v>
      </c>
      <c r="E79" s="261">
        <f t="shared" si="4"/>
        <v>484.09182491546471</v>
      </c>
      <c r="F79" s="261">
        <f t="shared" si="4"/>
        <v>466.7967979684546</v>
      </c>
      <c r="G79" s="261">
        <f t="shared" si="4"/>
        <v>513.13258422698379</v>
      </c>
      <c r="H79" s="261">
        <f t="shared" si="4"/>
        <v>434.9268662305501</v>
      </c>
      <c r="I79" s="261">
        <f t="shared" si="4"/>
        <v>491.51967095649837</v>
      </c>
      <c r="J79" s="261">
        <f t="shared" si="4"/>
        <v>465.45201112676921</v>
      </c>
      <c r="K79" s="261">
        <f t="shared" si="4"/>
        <v>277.75476634345853</v>
      </c>
      <c r="L79" s="261">
        <f t="shared" si="4"/>
        <v>353.34614197057192</v>
      </c>
      <c r="M79" s="261">
        <f t="shared" si="4"/>
        <v>395.48650243639781</v>
      </c>
      <c r="N79" s="261">
        <f t="shared" si="4"/>
        <v>270.01510727642642</v>
      </c>
      <c r="O79" s="261">
        <f t="shared" si="4"/>
        <v>280.72833233160151</v>
      </c>
      <c r="P79" s="261">
        <f t="shared" si="4"/>
        <v>346.03204984445551</v>
      </c>
      <c r="Q79" s="261">
        <f t="shared" si="4"/>
        <v>381.30804278612311</v>
      </c>
      <c r="R79" s="261">
        <f t="shared" si="4"/>
        <v>460.3974620041098</v>
      </c>
      <c r="S79" s="261">
        <f t="shared" si="4"/>
        <v>381.61986932639007</v>
      </c>
      <c r="T79" s="261">
        <f t="shared" si="4"/>
        <v>719.28573860926031</v>
      </c>
      <c r="U79" s="261">
        <f t="shared" si="4"/>
        <v>608.20944759413419</v>
      </c>
      <c r="V79" s="261">
        <f t="shared" si="4"/>
        <v>511.72369841367288</v>
      </c>
      <c r="W79" s="261">
        <f t="shared" si="4"/>
        <v>532.36668564181196</v>
      </c>
      <c r="X79" s="261">
        <f t="shared" si="4"/>
        <v>417.35087152294278</v>
      </c>
      <c r="Y79" s="261">
        <f t="shared" si="4"/>
        <v>150.1564634344391</v>
      </c>
      <c r="DA79" s="70"/>
    </row>
    <row r="80" spans="1:105" ht="12" customHeight="1" x14ac:dyDescent="0.25">
      <c r="A80" s="60" t="s">
        <v>1521</v>
      </c>
      <c r="B80" s="262">
        <v>271.08501371665233</v>
      </c>
      <c r="C80" s="262">
        <v>378.63188410159847</v>
      </c>
      <c r="D80" s="262">
        <v>392.46888319298318</v>
      </c>
      <c r="E80" s="262">
        <v>484.09182491546471</v>
      </c>
      <c r="F80" s="262">
        <v>466.7967979684546</v>
      </c>
      <c r="G80" s="262">
        <v>513.13258422698379</v>
      </c>
      <c r="H80" s="262">
        <v>434.9268662305501</v>
      </c>
      <c r="I80" s="262">
        <v>491.51967095649837</v>
      </c>
      <c r="J80" s="262">
        <v>465.45201112676921</v>
      </c>
      <c r="K80" s="262">
        <v>277.75476634345853</v>
      </c>
      <c r="L80" s="262">
        <v>353.34614197057192</v>
      </c>
      <c r="M80" s="262">
        <v>395.48650243639781</v>
      </c>
      <c r="N80" s="262">
        <v>270.01510727642642</v>
      </c>
      <c r="O80" s="262">
        <v>280.72833233160151</v>
      </c>
      <c r="P80" s="262">
        <v>346.03204984445551</v>
      </c>
      <c r="Q80" s="262">
        <v>381.30804278612311</v>
      </c>
      <c r="R80" s="262">
        <v>460.3974620041098</v>
      </c>
      <c r="S80" s="262">
        <v>381.61986932639007</v>
      </c>
      <c r="T80" s="262">
        <v>719.28573860926031</v>
      </c>
      <c r="U80" s="262">
        <v>608.20944759413419</v>
      </c>
      <c r="V80" s="262">
        <v>511.72369841367288</v>
      </c>
      <c r="W80" s="262">
        <v>532.36668564181196</v>
      </c>
      <c r="X80" s="262">
        <v>417.35087152294278</v>
      </c>
      <c r="Y80" s="262">
        <v>150.1564634344391</v>
      </c>
      <c r="DA80" s="72" t="s">
        <v>1761</v>
      </c>
    </row>
    <row r="81" spans="1:105" ht="12" customHeight="1" x14ac:dyDescent="0.25">
      <c r="A81" s="59" t="s">
        <v>28</v>
      </c>
      <c r="B81" s="230">
        <v>56.918945117202753</v>
      </c>
      <c r="C81" s="230">
        <v>92.699002005706475</v>
      </c>
      <c r="D81" s="230">
        <v>84.172644196411468</v>
      </c>
      <c r="E81" s="230">
        <v>65.711527712859379</v>
      </c>
      <c r="F81" s="230">
        <v>98.116654109104701</v>
      </c>
      <c r="G81" s="230">
        <v>120.6249795917953</v>
      </c>
      <c r="H81" s="230">
        <v>121.68945690892041</v>
      </c>
      <c r="I81" s="230">
        <v>118.670585394716</v>
      </c>
      <c r="J81" s="230">
        <v>111.75183575518</v>
      </c>
      <c r="K81" s="230">
        <v>38.913935440674301</v>
      </c>
      <c r="L81" s="230">
        <v>38.283485753450151</v>
      </c>
      <c r="M81" s="230">
        <v>43.201331407680392</v>
      </c>
      <c r="N81" s="230">
        <v>29.010267741376811</v>
      </c>
      <c r="O81" s="230">
        <v>17.316122401319451</v>
      </c>
      <c r="P81" s="230">
        <v>29.141872655363581</v>
      </c>
      <c r="Q81" s="230">
        <v>35.12998796329402</v>
      </c>
      <c r="R81" s="230">
        <v>32.474772099484113</v>
      </c>
      <c r="S81" s="230">
        <v>37.243595585378642</v>
      </c>
      <c r="T81" s="230">
        <v>45.050138006527533</v>
      </c>
      <c r="U81" s="230">
        <v>30.876557937551372</v>
      </c>
      <c r="V81" s="230">
        <v>29.843974618533199</v>
      </c>
      <c r="W81" s="230">
        <v>26.406707643694212</v>
      </c>
      <c r="X81" s="230">
        <v>26.072315739524871</v>
      </c>
      <c r="Y81" s="230">
        <v>10.27510196256797</v>
      </c>
      <c r="DA81" s="71" t="s">
        <v>1762</v>
      </c>
    </row>
    <row r="82" spans="1:105" ht="12" customHeight="1" x14ac:dyDescent="0.25">
      <c r="A82" s="59" t="s">
        <v>31</v>
      </c>
      <c r="B82" s="295">
        <v>5.409344456914015</v>
      </c>
      <c r="C82" s="295">
        <v>1.552938610348602</v>
      </c>
      <c r="D82" s="295">
        <v>6.816656761812852</v>
      </c>
      <c r="E82" s="295">
        <v>8.6843294159547977</v>
      </c>
      <c r="F82" s="295">
        <v>6.3761891543130629</v>
      </c>
      <c r="G82" s="295">
        <v>5.3305802206132027</v>
      </c>
      <c r="H82" s="295">
        <v>5.0856849470046281</v>
      </c>
      <c r="I82" s="295">
        <v>4.5268383576928493</v>
      </c>
      <c r="J82" s="295">
        <v>3.5845871667008091</v>
      </c>
      <c r="K82" s="295">
        <v>2.8164985589313791</v>
      </c>
      <c r="L82" s="295">
        <v>4.2023656138568359</v>
      </c>
      <c r="M82" s="295">
        <v>3.915966504852074</v>
      </c>
      <c r="N82" s="295">
        <v>2.5214338097850559</v>
      </c>
      <c r="O82" s="295">
        <v>3.9991546447303068</v>
      </c>
      <c r="P82" s="295">
        <v>3.7836965972715562</v>
      </c>
      <c r="Q82" s="295">
        <v>4.4522002251050408</v>
      </c>
      <c r="R82" s="295">
        <v>3.9554956050011638</v>
      </c>
      <c r="S82" s="295">
        <v>3.3093794393348479</v>
      </c>
      <c r="T82" s="295">
        <v>4.7504790974117936</v>
      </c>
      <c r="U82" s="295">
        <v>4.0854306051981766</v>
      </c>
      <c r="V82" s="295">
        <v>4.8586104900998661</v>
      </c>
      <c r="W82" s="295">
        <v>4.1488001222912034</v>
      </c>
      <c r="X82" s="295">
        <v>5.1742704275718383</v>
      </c>
      <c r="Y82" s="295">
        <v>3.0635627284970899</v>
      </c>
      <c r="DA82" s="122" t="s">
        <v>1763</v>
      </c>
    </row>
    <row r="83" spans="1:105" ht="12" customHeight="1" x14ac:dyDescent="0.25">
      <c r="A83" s="59" t="s">
        <v>159</v>
      </c>
      <c r="B83" s="295">
        <v>1.9083169624490579</v>
      </c>
      <c r="C83" s="295">
        <v>4.9314790066490701</v>
      </c>
      <c r="D83" s="295">
        <v>4.0061047063272319</v>
      </c>
      <c r="E83" s="295">
        <v>3.67082493747411</v>
      </c>
      <c r="F83" s="295">
        <v>4.2355225809334316</v>
      </c>
      <c r="G83" s="295">
        <v>4.0441482064544836</v>
      </c>
      <c r="H83" s="295">
        <v>3.8599266411379438</v>
      </c>
      <c r="I83" s="295">
        <v>2.3483162743385009</v>
      </c>
      <c r="J83" s="295">
        <v>3.7235475346824551</v>
      </c>
      <c r="K83" s="295">
        <v>2.3444427141982231</v>
      </c>
      <c r="L83" s="295">
        <v>2.185540398411173</v>
      </c>
      <c r="M83" s="295">
        <v>6.5162954965045872</v>
      </c>
      <c r="N83" s="295">
        <v>3.291463839898582</v>
      </c>
      <c r="O83" s="295">
        <v>6.2561866726726514</v>
      </c>
      <c r="P83" s="295">
        <v>4.7362174965122437</v>
      </c>
      <c r="Q83" s="295">
        <v>4.6448234860440971</v>
      </c>
      <c r="R83" s="295">
        <v>6.0069748373855729</v>
      </c>
      <c r="S83" s="295">
        <v>5.0289052290147236</v>
      </c>
      <c r="T83" s="295">
        <v>8.2322705380104821</v>
      </c>
      <c r="U83" s="295">
        <v>7.0844102549955963</v>
      </c>
      <c r="V83" s="295">
        <v>7.0272838071040846</v>
      </c>
      <c r="W83" s="295">
        <v>7.2027122611707677</v>
      </c>
      <c r="X83" s="295">
        <v>7.4936982091901019</v>
      </c>
      <c r="Y83" s="295">
        <v>4.4477928205294672</v>
      </c>
      <c r="DA83" s="122" t="s">
        <v>1764</v>
      </c>
    </row>
    <row r="84" spans="1:105" ht="12" customHeight="1" x14ac:dyDescent="0.25">
      <c r="A84" s="59" t="s">
        <v>32</v>
      </c>
      <c r="B84" s="295">
        <v>53.524538333901504</v>
      </c>
      <c r="C84" s="295">
        <v>52.063371066442478</v>
      </c>
      <c r="D84" s="295">
        <v>41.263343702254033</v>
      </c>
      <c r="E84" s="295">
        <v>94.623943896505608</v>
      </c>
      <c r="F84" s="295">
        <v>73.111764644382717</v>
      </c>
      <c r="G84" s="295">
        <v>5.6204555978254183</v>
      </c>
      <c r="H84" s="295">
        <v>0.76601521019127106</v>
      </c>
      <c r="I84" s="295">
        <v>0.79158643855109756</v>
      </c>
      <c r="J84" s="295">
        <v>3.760753522469388</v>
      </c>
      <c r="K84" s="295">
        <v>0</v>
      </c>
      <c r="L84" s="295">
        <v>0</v>
      </c>
      <c r="M84" s="295">
        <v>0</v>
      </c>
      <c r="N84" s="295">
        <v>0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0.86543381689104915</v>
      </c>
      <c r="W84" s="295">
        <v>0</v>
      </c>
      <c r="X84" s="295">
        <v>0</v>
      </c>
      <c r="Y84" s="295">
        <v>0</v>
      </c>
      <c r="DA84" s="122" t="s">
        <v>1765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42.267029324885137</v>
      </c>
      <c r="E85" s="295">
        <v>89.026865888871896</v>
      </c>
      <c r="F85" s="295">
        <v>90.887349321504956</v>
      </c>
      <c r="G85" s="295">
        <v>165.17847597606229</v>
      </c>
      <c r="H85" s="295">
        <v>128.11054046150389</v>
      </c>
      <c r="I85" s="295">
        <v>179.54287158608111</v>
      </c>
      <c r="J85" s="295">
        <v>160.72536763552961</v>
      </c>
      <c r="K85" s="295">
        <v>116.14661270952131</v>
      </c>
      <c r="L85" s="295">
        <v>147.51561042570569</v>
      </c>
      <c r="M85" s="295">
        <v>137.7506328029562</v>
      </c>
      <c r="N85" s="295">
        <v>107.3407983398195</v>
      </c>
      <c r="O85" s="295">
        <v>103.0653104968316</v>
      </c>
      <c r="P85" s="295">
        <v>93.002677664749726</v>
      </c>
      <c r="Q85" s="295">
        <v>114.15568592896931</v>
      </c>
      <c r="R85" s="295">
        <v>154.12105338632591</v>
      </c>
      <c r="S85" s="295">
        <v>111.0778945776169</v>
      </c>
      <c r="T85" s="295">
        <v>220.4665601475304</v>
      </c>
      <c r="U85" s="295">
        <v>192.73248426570169</v>
      </c>
      <c r="V85" s="295">
        <v>130.9975315907013</v>
      </c>
      <c r="W85" s="295">
        <v>90.176182372417898</v>
      </c>
      <c r="X85" s="295">
        <v>71.018347348131954</v>
      </c>
      <c r="Y85" s="295">
        <v>29.654991011942649</v>
      </c>
      <c r="DA85" s="122" t="s">
        <v>1766</v>
      </c>
    </row>
    <row r="86" spans="1:105" ht="12" customHeight="1" x14ac:dyDescent="0.25">
      <c r="A86" s="59" t="s">
        <v>35</v>
      </c>
      <c r="B86" s="295">
        <v>153.32386884618501</v>
      </c>
      <c r="C86" s="295">
        <v>227.38509341245191</v>
      </c>
      <c r="D86" s="295">
        <v>213.94310450129251</v>
      </c>
      <c r="E86" s="295">
        <v>222.37433306379901</v>
      </c>
      <c r="F86" s="295">
        <v>171.11944974171939</v>
      </c>
      <c r="G86" s="295">
        <v>155.19783580549449</v>
      </c>
      <c r="H86" s="295">
        <v>139.5529052462816</v>
      </c>
      <c r="I86" s="295">
        <v>144.59203995455749</v>
      </c>
      <c r="J86" s="295">
        <v>139.9904014751057</v>
      </c>
      <c r="K86" s="295">
        <v>70.515424611665907</v>
      </c>
      <c r="L86" s="295">
        <v>83.772054202327311</v>
      </c>
      <c r="M86" s="295">
        <v>94.245699261247609</v>
      </c>
      <c r="N86" s="295">
        <v>60.756867121297859</v>
      </c>
      <c r="O86" s="295">
        <v>86.767531796169408</v>
      </c>
      <c r="P86" s="295">
        <v>113.9362313682733</v>
      </c>
      <c r="Q86" s="295">
        <v>105.53346555601119</v>
      </c>
      <c r="R86" s="295">
        <v>127.7783230550485</v>
      </c>
      <c r="S86" s="295">
        <v>103.0140659498576</v>
      </c>
      <c r="T86" s="295">
        <v>153.49868215221059</v>
      </c>
      <c r="U86" s="295">
        <v>136.15207016334469</v>
      </c>
      <c r="V86" s="295">
        <v>123.55448330988411</v>
      </c>
      <c r="W86" s="295">
        <v>133.62223450228711</v>
      </c>
      <c r="X86" s="295">
        <v>125.34490363035501</v>
      </c>
      <c r="Y86" s="295">
        <v>46.363744722470457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22.94986841649645</v>
      </c>
      <c r="G87" s="295">
        <v>57.136108828738678</v>
      </c>
      <c r="H87" s="295">
        <v>35.862336815510382</v>
      </c>
      <c r="I87" s="295">
        <v>41.047432950561372</v>
      </c>
      <c r="J87" s="295">
        <v>41.915518037101258</v>
      </c>
      <c r="K87" s="295">
        <v>47.017852308467312</v>
      </c>
      <c r="L87" s="295">
        <v>77.387085576820709</v>
      </c>
      <c r="M87" s="295">
        <v>109.856576963157</v>
      </c>
      <c r="N87" s="295">
        <v>67.094276424248548</v>
      </c>
      <c r="O87" s="295">
        <v>63.324026319878072</v>
      </c>
      <c r="P87" s="295">
        <v>101.431354062285</v>
      </c>
      <c r="Q87" s="295">
        <v>117.39187962669951</v>
      </c>
      <c r="R87" s="295">
        <v>136.0608430208645</v>
      </c>
      <c r="S87" s="295">
        <v>121.9460285451875</v>
      </c>
      <c r="T87" s="295">
        <v>287.28760866756937</v>
      </c>
      <c r="U87" s="295">
        <v>237.27849436734249</v>
      </c>
      <c r="V87" s="295">
        <v>214.57638078045929</v>
      </c>
      <c r="W87" s="295">
        <v>270.81004873995067</v>
      </c>
      <c r="X87" s="295">
        <v>182.24733616816911</v>
      </c>
      <c r="Y87" s="295">
        <v>56.351270188431492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30.29326523882786</v>
      </c>
      <c r="C89" s="261">
        <f t="shared" si="5"/>
        <v>42.311435574065733</v>
      </c>
      <c r="D89" s="261">
        <f t="shared" si="5"/>
        <v>43.727534472654042</v>
      </c>
      <c r="E89" s="261">
        <f t="shared" si="5"/>
        <v>52.059382845954218</v>
      </c>
      <c r="F89" s="261">
        <f t="shared" si="5"/>
        <v>48.425266967297091</v>
      </c>
      <c r="G89" s="261">
        <f t="shared" si="5"/>
        <v>47.944033031334357</v>
      </c>
      <c r="H89" s="261">
        <f t="shared" si="5"/>
        <v>43.880359058997072</v>
      </c>
      <c r="I89" s="261">
        <f t="shared" si="5"/>
        <v>46.770684580017267</v>
      </c>
      <c r="J89" s="261">
        <f t="shared" si="5"/>
        <v>44.751789916044338</v>
      </c>
      <c r="K89" s="261">
        <f t="shared" si="5"/>
        <v>24.181974089846278</v>
      </c>
      <c r="L89" s="261">
        <f t="shared" si="5"/>
        <v>29.386390186751381</v>
      </c>
      <c r="M89" s="261">
        <f t="shared" si="5"/>
        <v>32.507584354085211</v>
      </c>
      <c r="N89" s="261">
        <f t="shared" si="5"/>
        <v>20.126757615531861</v>
      </c>
      <c r="O89" s="261">
        <f t="shared" si="5"/>
        <v>21.540311229651358</v>
      </c>
      <c r="P89" s="261">
        <f t="shared" si="5"/>
        <v>27.263633722752619</v>
      </c>
      <c r="Q89" s="261">
        <f t="shared" si="5"/>
        <v>29.765455987969631</v>
      </c>
      <c r="R89" s="261">
        <f t="shared" si="5"/>
        <v>35.49877744339301</v>
      </c>
      <c r="S89" s="261">
        <f t="shared" si="5"/>
        <v>30.882486306918711</v>
      </c>
      <c r="T89" s="261">
        <f t="shared" si="5"/>
        <v>50.488519402229883</v>
      </c>
      <c r="U89" s="261">
        <f t="shared" si="5"/>
        <v>45.043355305519121</v>
      </c>
      <c r="V89" s="261">
        <f t="shared" si="5"/>
        <v>39.045548924768752</v>
      </c>
      <c r="W89" s="261">
        <f t="shared" si="5"/>
        <v>41.923414984475592</v>
      </c>
      <c r="X89" s="261">
        <f t="shared" si="5"/>
        <v>37.37252149654104</v>
      </c>
      <c r="Y89" s="261">
        <f t="shared" si="5"/>
        <v>15.538727114976639</v>
      </c>
      <c r="DA89" s="70"/>
    </row>
    <row r="90" spans="1:105" ht="12" customHeight="1" x14ac:dyDescent="0.25">
      <c r="A90" s="60" t="s">
        <v>1533</v>
      </c>
      <c r="B90" s="262">
        <v>30.29326523882786</v>
      </c>
      <c r="C90" s="262">
        <v>42.311435574065733</v>
      </c>
      <c r="D90" s="262">
        <v>43.727534472654042</v>
      </c>
      <c r="E90" s="262">
        <v>52.059382845954218</v>
      </c>
      <c r="F90" s="262">
        <v>48.425266967297091</v>
      </c>
      <c r="G90" s="262">
        <v>47.944033031334357</v>
      </c>
      <c r="H90" s="262">
        <v>43.880359058997072</v>
      </c>
      <c r="I90" s="262">
        <v>46.770684580017267</v>
      </c>
      <c r="J90" s="262">
        <v>44.751789916044338</v>
      </c>
      <c r="K90" s="262">
        <v>24.181974089846278</v>
      </c>
      <c r="L90" s="262">
        <v>29.386390186751381</v>
      </c>
      <c r="M90" s="262">
        <v>32.507584354085211</v>
      </c>
      <c r="N90" s="262">
        <v>20.126757615531861</v>
      </c>
      <c r="O90" s="262">
        <v>21.540311229651358</v>
      </c>
      <c r="P90" s="262">
        <v>27.263633722752619</v>
      </c>
      <c r="Q90" s="262">
        <v>29.765455987969631</v>
      </c>
      <c r="R90" s="262">
        <v>35.49877744339301</v>
      </c>
      <c r="S90" s="262">
        <v>30.882486306918711</v>
      </c>
      <c r="T90" s="262">
        <v>50.488519402229883</v>
      </c>
      <c r="U90" s="262">
        <v>45.043355305519121</v>
      </c>
      <c r="V90" s="262">
        <v>39.045548924768752</v>
      </c>
      <c r="W90" s="262">
        <v>41.923414984475592</v>
      </c>
      <c r="X90" s="262">
        <v>37.37252149654104</v>
      </c>
      <c r="Y90" s="262">
        <v>15.538727114976639</v>
      </c>
      <c r="DA90" s="72" t="s">
        <v>1770</v>
      </c>
    </row>
    <row r="91" spans="1:105" ht="12" customHeight="1" x14ac:dyDescent="0.25">
      <c r="A91" s="59" t="s">
        <v>28</v>
      </c>
      <c r="B91" s="230">
        <v>6.3605902735441049</v>
      </c>
      <c r="C91" s="230">
        <v>10.358947610688229</v>
      </c>
      <c r="D91" s="230">
        <v>10.5101162660873</v>
      </c>
      <c r="E91" s="230">
        <v>8.6590863108312455</v>
      </c>
      <c r="F91" s="230">
        <v>13.46138604898929</v>
      </c>
      <c r="G91" s="230">
        <v>19.88614190814743</v>
      </c>
      <c r="H91" s="230">
        <v>19.707320359005539</v>
      </c>
      <c r="I91" s="230">
        <v>20.486168006686391</v>
      </c>
      <c r="J91" s="230">
        <v>19.029235036401911</v>
      </c>
      <c r="K91" s="230">
        <v>8.2120019554497752</v>
      </c>
      <c r="L91" s="230">
        <v>8.7588233216641349</v>
      </c>
      <c r="M91" s="230">
        <v>9.4967381814246377</v>
      </c>
      <c r="N91" s="230">
        <v>6.1088347832156149</v>
      </c>
      <c r="O91" s="230">
        <v>3.2621824613334041</v>
      </c>
      <c r="P91" s="230">
        <v>5.2409216950022408</v>
      </c>
      <c r="Q91" s="230">
        <v>6.9822167364641139</v>
      </c>
      <c r="R91" s="230">
        <v>6.7726750091377017</v>
      </c>
      <c r="S91" s="230">
        <v>7.7402840391760206</v>
      </c>
      <c r="T91" s="230">
        <v>10.752601935630739</v>
      </c>
      <c r="U91" s="230">
        <v>7.804689781573007</v>
      </c>
      <c r="V91" s="230">
        <v>7.0133967598329594</v>
      </c>
      <c r="W91" s="230">
        <v>6.4596593932485016</v>
      </c>
      <c r="X91" s="230">
        <v>5.938306755638159</v>
      </c>
      <c r="Y91" s="230">
        <v>2.4888776638980121</v>
      </c>
      <c r="DA91" s="71" t="s">
        <v>1771</v>
      </c>
    </row>
    <row r="92" spans="1:105" ht="12" customHeight="1" x14ac:dyDescent="0.25">
      <c r="A92" s="59" t="s">
        <v>31</v>
      </c>
      <c r="B92" s="295">
        <v>0.60448456428786157</v>
      </c>
      <c r="C92" s="295">
        <v>0.17353811108156131</v>
      </c>
      <c r="D92" s="295">
        <v>0.85115367108447804</v>
      </c>
      <c r="E92" s="295">
        <v>1.1443708673619439</v>
      </c>
      <c r="F92" s="295">
        <v>0.87479892691960359</v>
      </c>
      <c r="G92" s="295">
        <v>0.87879537951928743</v>
      </c>
      <c r="H92" s="295">
        <v>0.82361467493939777</v>
      </c>
      <c r="I92" s="295">
        <v>0.78147057947299348</v>
      </c>
      <c r="J92" s="295">
        <v>0.61038775106169052</v>
      </c>
      <c r="K92" s="295">
        <v>0.59436526816279189</v>
      </c>
      <c r="L92" s="295">
        <v>0.96145314932539883</v>
      </c>
      <c r="M92" s="295">
        <v>0.86082783590315914</v>
      </c>
      <c r="N92" s="295">
        <v>0.53095072055545955</v>
      </c>
      <c r="O92" s="295">
        <v>0.75340031906942118</v>
      </c>
      <c r="P92" s="295">
        <v>0.68046613951203738</v>
      </c>
      <c r="Q92" s="295">
        <v>0.88489147671495161</v>
      </c>
      <c r="R92" s="295">
        <v>0.82492607340486823</v>
      </c>
      <c r="S92" s="295">
        <v>0.68778366995041595</v>
      </c>
      <c r="T92" s="295">
        <v>1.133848041277969</v>
      </c>
      <c r="U92" s="295">
        <v>1.03267723566225</v>
      </c>
      <c r="V92" s="295">
        <v>1.141783676742437</v>
      </c>
      <c r="W92" s="295">
        <v>1.0148874309618281</v>
      </c>
      <c r="X92" s="295">
        <v>1.1785069397946979</v>
      </c>
      <c r="Y92" s="295">
        <v>0.74206882566070831</v>
      </c>
      <c r="DA92" s="122" t="s">
        <v>1772</v>
      </c>
    </row>
    <row r="93" spans="1:105" ht="12" customHeight="1" x14ac:dyDescent="0.25">
      <c r="A93" s="59" t="s">
        <v>159</v>
      </c>
      <c r="B93" s="295">
        <v>0.21325100606132291</v>
      </c>
      <c r="C93" s="295">
        <v>0.55108395525058429</v>
      </c>
      <c r="D93" s="295">
        <v>0.50021745947971274</v>
      </c>
      <c r="E93" s="295">
        <v>0.48372014883652892</v>
      </c>
      <c r="F93" s="295">
        <v>0.58110424880321743</v>
      </c>
      <c r="G93" s="295">
        <v>0.6667151812443004</v>
      </c>
      <c r="H93" s="295">
        <v>0.62510601009666833</v>
      </c>
      <c r="I93" s="295">
        <v>0.40539112172506803</v>
      </c>
      <c r="J93" s="295">
        <v>0.63405008721212852</v>
      </c>
      <c r="K93" s="295">
        <v>0.49474739409965379</v>
      </c>
      <c r="L93" s="295">
        <v>0.50002662597978653</v>
      </c>
      <c r="M93" s="295">
        <v>1.432445487828155</v>
      </c>
      <c r="N93" s="295">
        <v>0.69309973186461271</v>
      </c>
      <c r="O93" s="295">
        <v>1.178602343262797</v>
      </c>
      <c r="P93" s="295">
        <v>0.85176904460707947</v>
      </c>
      <c r="Q93" s="295">
        <v>0.92317607156782255</v>
      </c>
      <c r="R93" s="295">
        <v>1.252765938958708</v>
      </c>
      <c r="S93" s="295">
        <v>1.0451502940804409</v>
      </c>
      <c r="T93" s="295">
        <v>1.964884727075012</v>
      </c>
      <c r="U93" s="295">
        <v>1.790731481062878</v>
      </c>
      <c r="V93" s="295">
        <v>1.651426464240596</v>
      </c>
      <c r="W93" s="295">
        <v>1.761941266686017</v>
      </c>
      <c r="X93" s="295">
        <v>1.7067865833216589</v>
      </c>
      <c r="Y93" s="295">
        <v>1.077362759512227</v>
      </c>
      <c r="DA93" s="122" t="s">
        <v>1773</v>
      </c>
    </row>
    <row r="94" spans="1:105" ht="12" customHeight="1" x14ac:dyDescent="0.25">
      <c r="A94" s="59" t="s">
        <v>32</v>
      </c>
      <c r="B94" s="295">
        <v>5.98127138901698</v>
      </c>
      <c r="C94" s="295">
        <v>5.8179885612997122</v>
      </c>
      <c r="D94" s="295">
        <v>5.1522979226628616</v>
      </c>
      <c r="E94" s="295">
        <v>12.468997842379361</v>
      </c>
      <c r="F94" s="295">
        <v>10.03077099945212</v>
      </c>
      <c r="G94" s="295">
        <v>0.92658401257379541</v>
      </c>
      <c r="H94" s="295">
        <v>0.1240543554928441</v>
      </c>
      <c r="I94" s="295">
        <v>0.13665199946586251</v>
      </c>
      <c r="J94" s="295">
        <v>0.64038556690760395</v>
      </c>
      <c r="K94" s="295">
        <v>0</v>
      </c>
      <c r="L94" s="295">
        <v>0</v>
      </c>
      <c r="M94" s="295">
        <v>0</v>
      </c>
      <c r="N94" s="295">
        <v>0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0.2033787658921373</v>
      </c>
      <c r="W94" s="295">
        <v>0</v>
      </c>
      <c r="X94" s="295">
        <v>0</v>
      </c>
      <c r="Y94" s="295">
        <v>0</v>
      </c>
      <c r="DA94" s="122" t="s">
        <v>1774</v>
      </c>
    </row>
    <row r="95" spans="1:105" ht="12" customHeight="1" x14ac:dyDescent="0.25">
      <c r="A95" s="59" t="s">
        <v>35</v>
      </c>
      <c r="B95" s="295">
        <v>17.133668005917588</v>
      </c>
      <c r="C95" s="295">
        <v>25.409877335745641</v>
      </c>
      <c r="D95" s="295">
        <v>26.71374915333968</v>
      </c>
      <c r="E95" s="295">
        <v>29.303207676545139</v>
      </c>
      <c r="F95" s="295">
        <v>23.47720674313285</v>
      </c>
      <c r="G95" s="295">
        <v>25.585796549849551</v>
      </c>
      <c r="H95" s="295">
        <v>22.60026365946263</v>
      </c>
      <c r="I95" s="295">
        <v>24.96100287266696</v>
      </c>
      <c r="J95" s="295">
        <v>23.837731474461009</v>
      </c>
      <c r="K95" s="295">
        <v>14.880859472134061</v>
      </c>
      <c r="L95" s="295">
        <v>19.16608708978206</v>
      </c>
      <c r="M95" s="295">
        <v>20.717572848929262</v>
      </c>
      <c r="N95" s="295">
        <v>12.79387237989617</v>
      </c>
      <c r="O95" s="295">
        <v>16.346126105985739</v>
      </c>
      <c r="P95" s="295">
        <v>20.49047684363126</v>
      </c>
      <c r="Q95" s="295">
        <v>20.975171703222738</v>
      </c>
      <c r="R95" s="295">
        <v>26.648410421891729</v>
      </c>
      <c r="S95" s="295">
        <v>21.40926830371183</v>
      </c>
      <c r="T95" s="295">
        <v>36.637184698246159</v>
      </c>
      <c r="U95" s="295">
        <v>34.415256807220977</v>
      </c>
      <c r="V95" s="295">
        <v>29.03556325806063</v>
      </c>
      <c r="W95" s="295">
        <v>32.686926893579248</v>
      </c>
      <c r="X95" s="295">
        <v>28.548921217786521</v>
      </c>
      <c r="Y95" s="295">
        <v>11.2304178659057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216.6363200000001</v>
      </c>
      <c r="C97" s="279">
        <v>197.74783999999991</v>
      </c>
      <c r="D97" s="279">
        <v>283.10716999999988</v>
      </c>
      <c r="E97" s="279">
        <v>357.61876999999998</v>
      </c>
      <c r="F97" s="279">
        <v>408.0714900000001</v>
      </c>
      <c r="G97" s="279">
        <v>512.12946999999974</v>
      </c>
      <c r="H97" s="279">
        <v>512.7202400000001</v>
      </c>
      <c r="I97" s="279">
        <v>504.32655999999992</v>
      </c>
      <c r="J97" s="279">
        <v>476.00975999999991</v>
      </c>
      <c r="K97" s="279">
        <v>287.75126999999992</v>
      </c>
      <c r="L97" s="279">
        <v>273.33096</v>
      </c>
      <c r="M97" s="279">
        <v>289.39751999999999</v>
      </c>
      <c r="N97" s="279">
        <v>275.26522</v>
      </c>
      <c r="O97" s="279">
        <v>268.52591000000001</v>
      </c>
      <c r="P97" s="279">
        <v>249.96166000000011</v>
      </c>
      <c r="Q97" s="279">
        <v>261.32026000000002</v>
      </c>
      <c r="R97" s="279">
        <v>276.63663999999989</v>
      </c>
      <c r="S97" s="279">
        <v>254.65592000000001</v>
      </c>
      <c r="T97" s="279">
        <v>264.25418000000002</v>
      </c>
      <c r="U97" s="279">
        <v>249.40591000000001</v>
      </c>
      <c r="V97" s="279">
        <v>196.94029</v>
      </c>
      <c r="W97" s="279">
        <v>183.39783000000011</v>
      </c>
      <c r="X97" s="279">
        <v>176.50962000000001</v>
      </c>
      <c r="Y97" s="279">
        <v>122.61360000000001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291.27902924603944</v>
      </c>
      <c r="C99" s="223">
        <f t="shared" si="6"/>
        <v>277.96971106193121</v>
      </c>
      <c r="D99" s="223">
        <f t="shared" si="6"/>
        <v>284.58312811189603</v>
      </c>
      <c r="E99" s="223">
        <f t="shared" si="6"/>
        <v>257.68218791793339</v>
      </c>
      <c r="F99" s="223">
        <f t="shared" si="6"/>
        <v>248.91774762698992</v>
      </c>
      <c r="G99" s="223">
        <f t="shared" si="6"/>
        <v>285.01125743482686</v>
      </c>
      <c r="H99" s="223">
        <f t="shared" si="6"/>
        <v>271.12658061707089</v>
      </c>
      <c r="I99" s="223">
        <f t="shared" si="6"/>
        <v>270.87893236862294</v>
      </c>
      <c r="J99" s="223">
        <f t="shared" si="6"/>
        <v>266.09661025139741</v>
      </c>
      <c r="K99" s="223">
        <f t="shared" si="6"/>
        <v>207.71077260576101</v>
      </c>
      <c r="L99" s="223">
        <f t="shared" si="6"/>
        <v>197.18342249168018</v>
      </c>
      <c r="M99" s="223">
        <f t="shared" si="6"/>
        <v>210.88057323786779</v>
      </c>
      <c r="N99" s="223">
        <f t="shared" si="6"/>
        <v>177.44377500468488</v>
      </c>
      <c r="O99" s="223">
        <f t="shared" si="6"/>
        <v>175.22712002105834</v>
      </c>
      <c r="P99" s="223">
        <f t="shared" si="6"/>
        <v>171.25871206267675</v>
      </c>
      <c r="Q99" s="223">
        <f t="shared" si="6"/>
        <v>166.9920760169131</v>
      </c>
      <c r="R99" s="223">
        <f t="shared" si="6"/>
        <v>167.34832994952239</v>
      </c>
      <c r="S99" s="223">
        <f t="shared" si="6"/>
        <v>160.34186494317373</v>
      </c>
      <c r="T99" s="223">
        <f t="shared" si="6"/>
        <v>192.69081705757418</v>
      </c>
      <c r="U99" s="223">
        <f t="shared" si="6"/>
        <v>191.60033811888292</v>
      </c>
      <c r="V99" s="223">
        <f t="shared" si="6"/>
        <v>168.60549494796481</v>
      </c>
      <c r="W99" s="223">
        <f t="shared" si="6"/>
        <v>150.22227484029827</v>
      </c>
      <c r="X99" s="223">
        <f t="shared" si="6"/>
        <v>123.57142343261629</v>
      </c>
      <c r="Y99" s="223">
        <f t="shared" si="6"/>
        <v>130.3503919082317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1.696068185526092</v>
      </c>
      <c r="C104" s="260">
        <v>1.5960998298341029</v>
      </c>
      <c r="D104" s="260">
        <v>1.6427128005316161</v>
      </c>
      <c r="E104" s="260">
        <v>1.3968718975364069</v>
      </c>
      <c r="F104" s="260">
        <v>1.2367836010100659</v>
      </c>
      <c r="G104" s="260">
        <v>1.48705891363509</v>
      </c>
      <c r="H104" s="260">
        <v>1.32000395152521</v>
      </c>
      <c r="I104" s="260">
        <v>1.3086837739549491</v>
      </c>
      <c r="J104" s="260">
        <v>1.254823312582547</v>
      </c>
      <c r="K104" s="260">
        <v>0.82279121181907255</v>
      </c>
      <c r="L104" s="260">
        <v>0.77365354733966407</v>
      </c>
      <c r="M104" s="260">
        <v>0.86748829292485041</v>
      </c>
      <c r="N104" s="260">
        <v>0.38513355046976788</v>
      </c>
      <c r="O104" s="260">
        <v>0.63821142848660906</v>
      </c>
      <c r="P104" s="260">
        <v>0.57992407539360158</v>
      </c>
      <c r="Q104" s="260">
        <v>0.49559085447791251</v>
      </c>
      <c r="R104" s="260">
        <v>0.52221218114606316</v>
      </c>
      <c r="S104" s="260">
        <v>0.47465681070306742</v>
      </c>
      <c r="T104" s="260">
        <v>0.73844390524765569</v>
      </c>
      <c r="U104" s="260">
        <v>0.68360461538690676</v>
      </c>
      <c r="V104" s="260">
        <v>0.5459166128104026</v>
      </c>
      <c r="W104" s="260">
        <v>0.46794418801325849</v>
      </c>
      <c r="X104" s="260">
        <v>0.32966426793594439</v>
      </c>
      <c r="Y104" s="260">
        <v>0.34090589923679893</v>
      </c>
      <c r="DA104" s="68" t="s">
        <v>1782</v>
      </c>
    </row>
    <row r="105" spans="1:105" ht="12" customHeight="1" x14ac:dyDescent="0.25">
      <c r="A105" s="37" t="s">
        <v>159</v>
      </c>
      <c r="B105" s="226">
        <v>2.0850287400447181E-2</v>
      </c>
      <c r="C105" s="226">
        <v>3.3881064623936683E-2</v>
      </c>
      <c r="D105" s="226">
        <v>3.0194555443808519E-2</v>
      </c>
      <c r="E105" s="226">
        <v>2.2684282385312341E-2</v>
      </c>
      <c r="F105" s="226">
        <v>2.987326107963225E-2</v>
      </c>
      <c r="G105" s="226">
        <v>3.776571031681094E-2</v>
      </c>
      <c r="H105" s="226">
        <v>3.5527632721869942E-2</v>
      </c>
      <c r="I105" s="226">
        <v>2.0914631509085631E-2</v>
      </c>
      <c r="J105" s="226">
        <v>3.251176579742155E-2</v>
      </c>
      <c r="K105" s="226">
        <v>2.6475300225681179E-2</v>
      </c>
      <c r="L105" s="226">
        <v>1.967075847036813E-2</v>
      </c>
      <c r="M105" s="226">
        <v>5.6100616805442413E-2</v>
      </c>
      <c r="N105" s="226">
        <v>1.9792134094345121E-2</v>
      </c>
      <c r="O105" s="226">
        <v>4.2922062232791353E-2</v>
      </c>
      <c r="P105" s="226">
        <v>2.314477015349509E-2</v>
      </c>
      <c r="Q105" s="226">
        <v>2.089279167757831E-2</v>
      </c>
      <c r="R105" s="226">
        <v>2.34473853355903E-2</v>
      </c>
      <c r="S105" s="226">
        <v>2.2093099544442042E-2</v>
      </c>
      <c r="T105" s="226">
        <v>3.7587548357471863E-2</v>
      </c>
      <c r="U105" s="226">
        <v>3.3810768970760199E-2</v>
      </c>
      <c r="V105" s="226">
        <v>2.9378611255847849E-2</v>
      </c>
      <c r="W105" s="226">
        <v>2.393373772196792E-2</v>
      </c>
      <c r="X105" s="226">
        <v>1.859703806013811E-2</v>
      </c>
      <c r="Y105" s="226">
        <v>2.9841230642123469E-2</v>
      </c>
      <c r="DA105" s="69" t="s">
        <v>1783</v>
      </c>
    </row>
    <row r="106" spans="1:105" ht="12" customHeight="1" x14ac:dyDescent="0.25">
      <c r="A106" s="37" t="s">
        <v>35</v>
      </c>
      <c r="B106" s="226">
        <v>1.6752178981256449</v>
      </c>
      <c r="C106" s="226">
        <v>1.562218765210166</v>
      </c>
      <c r="D106" s="226">
        <v>1.6125182450878079</v>
      </c>
      <c r="E106" s="226">
        <v>1.374187615151095</v>
      </c>
      <c r="F106" s="226">
        <v>1.206910339930434</v>
      </c>
      <c r="G106" s="226">
        <v>1.449293203318279</v>
      </c>
      <c r="H106" s="226">
        <v>1.2844763188033399</v>
      </c>
      <c r="I106" s="226">
        <v>1.287769142445863</v>
      </c>
      <c r="J106" s="226">
        <v>1.222311546785126</v>
      </c>
      <c r="K106" s="226">
        <v>0.79631591159339132</v>
      </c>
      <c r="L106" s="226">
        <v>0.75398278886929593</v>
      </c>
      <c r="M106" s="226">
        <v>0.81138767611940799</v>
      </c>
      <c r="N106" s="226">
        <v>0.36534141637542278</v>
      </c>
      <c r="O106" s="226">
        <v>0.59528936625381768</v>
      </c>
      <c r="P106" s="226">
        <v>0.55677930524010644</v>
      </c>
      <c r="Q106" s="226">
        <v>0.47469806280033422</v>
      </c>
      <c r="R106" s="226">
        <v>0.49876479581047289</v>
      </c>
      <c r="S106" s="226">
        <v>0.45256371115862531</v>
      </c>
      <c r="T106" s="226">
        <v>0.70085635689018377</v>
      </c>
      <c r="U106" s="226">
        <v>0.64979384641614657</v>
      </c>
      <c r="V106" s="226">
        <v>0.51653800155455476</v>
      </c>
      <c r="W106" s="226">
        <v>0.44401045029129049</v>
      </c>
      <c r="X106" s="226">
        <v>0.31106722987580632</v>
      </c>
      <c r="Y106" s="226">
        <v>0.31106466859467552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196.95227710942109</v>
      </c>
      <c r="C110" s="261">
        <f t="shared" si="7"/>
        <v>183.97632702196549</v>
      </c>
      <c r="D110" s="261">
        <f t="shared" si="7"/>
        <v>188.27404267102901</v>
      </c>
      <c r="E110" s="261">
        <f t="shared" si="7"/>
        <v>167.48280971351349</v>
      </c>
      <c r="F110" s="261">
        <f t="shared" si="7"/>
        <v>162.00741970447839</v>
      </c>
      <c r="G110" s="261">
        <f t="shared" si="7"/>
        <v>193.818525940108</v>
      </c>
      <c r="H110" s="261">
        <f t="shared" si="7"/>
        <v>179.33890867830229</v>
      </c>
      <c r="I110" s="261">
        <f t="shared" si="7"/>
        <v>178.3482083721249</v>
      </c>
      <c r="J110" s="261">
        <f t="shared" si="7"/>
        <v>186.13036991026061</v>
      </c>
      <c r="K110" s="261">
        <f t="shared" si="7"/>
        <v>141.01557929546769</v>
      </c>
      <c r="L110" s="261">
        <f t="shared" si="7"/>
        <v>134.32364306367151</v>
      </c>
      <c r="M110" s="261">
        <f t="shared" si="7"/>
        <v>146.76377717828601</v>
      </c>
      <c r="N110" s="261">
        <f t="shared" si="7"/>
        <v>113.0184888096794</v>
      </c>
      <c r="O110" s="261">
        <f t="shared" si="7"/>
        <v>112.54627503979439</v>
      </c>
      <c r="P110" s="261">
        <f t="shared" si="7"/>
        <v>108.0560052892213</v>
      </c>
      <c r="Q110" s="261">
        <f t="shared" si="7"/>
        <v>107.1748033760457</v>
      </c>
      <c r="R110" s="261">
        <f t="shared" si="7"/>
        <v>106.8584234015696</v>
      </c>
      <c r="S110" s="261">
        <f t="shared" si="7"/>
        <v>103.0475774919724</v>
      </c>
      <c r="T110" s="261">
        <f t="shared" si="7"/>
        <v>136.96488242601151</v>
      </c>
      <c r="U110" s="261">
        <f t="shared" si="7"/>
        <v>130.65088379116409</v>
      </c>
      <c r="V110" s="261">
        <f t="shared" si="7"/>
        <v>115.2283085107986</v>
      </c>
      <c r="W110" s="261">
        <f t="shared" si="7"/>
        <v>101.58944685128201</v>
      </c>
      <c r="X110" s="261">
        <f t="shared" si="7"/>
        <v>83.716674129572525</v>
      </c>
      <c r="Y110" s="261">
        <f t="shared" si="7"/>
        <v>104.5818602716645</v>
      </c>
      <c r="DA110" s="70"/>
    </row>
    <row r="111" spans="1:105" ht="12" customHeight="1" x14ac:dyDescent="0.25">
      <c r="A111" s="60" t="s">
        <v>1554</v>
      </c>
      <c r="B111" s="262">
        <v>196.95227710942109</v>
      </c>
      <c r="C111" s="262">
        <v>183.97632702196549</v>
      </c>
      <c r="D111" s="262">
        <v>188.27404267102901</v>
      </c>
      <c r="E111" s="262">
        <v>167.48280971351349</v>
      </c>
      <c r="F111" s="262">
        <v>162.00741970447839</v>
      </c>
      <c r="G111" s="262">
        <v>193.818525940108</v>
      </c>
      <c r="H111" s="262">
        <v>179.33890867830229</v>
      </c>
      <c r="I111" s="262">
        <v>178.3482083721249</v>
      </c>
      <c r="J111" s="262">
        <v>186.13036991026061</v>
      </c>
      <c r="K111" s="262">
        <v>141.01557929546769</v>
      </c>
      <c r="L111" s="262">
        <v>134.32364306367151</v>
      </c>
      <c r="M111" s="262">
        <v>146.76377717828601</v>
      </c>
      <c r="N111" s="262">
        <v>113.0184888096794</v>
      </c>
      <c r="O111" s="262">
        <v>112.54627503979439</v>
      </c>
      <c r="P111" s="262">
        <v>108.0560052892213</v>
      </c>
      <c r="Q111" s="262">
        <v>107.1748033760457</v>
      </c>
      <c r="R111" s="262">
        <v>106.8584234015696</v>
      </c>
      <c r="S111" s="262">
        <v>103.0475774919724</v>
      </c>
      <c r="T111" s="262">
        <v>136.96488242601151</v>
      </c>
      <c r="U111" s="262">
        <v>130.65088379116409</v>
      </c>
      <c r="V111" s="262">
        <v>115.2283085107986</v>
      </c>
      <c r="W111" s="262">
        <v>101.58944685128201</v>
      </c>
      <c r="X111" s="262">
        <v>83.716674129572525</v>
      </c>
      <c r="Y111" s="262">
        <v>104.5818602716645</v>
      </c>
      <c r="DA111" s="72" t="s">
        <v>1788</v>
      </c>
    </row>
    <row r="112" spans="1:105" ht="12" customHeight="1" x14ac:dyDescent="0.25">
      <c r="A112" s="59" t="s">
        <v>28</v>
      </c>
      <c r="B112" s="230">
        <v>41.353506406726972</v>
      </c>
      <c r="C112" s="230">
        <v>45.042223393515023</v>
      </c>
      <c r="D112" s="230">
        <v>45.2525417273702</v>
      </c>
      <c r="E112" s="230">
        <v>27.857573901349941</v>
      </c>
      <c r="F112" s="230">
        <v>45.035258575144297</v>
      </c>
      <c r="G112" s="230">
        <v>80.391708155922529</v>
      </c>
      <c r="H112" s="230">
        <v>80.543764954290737</v>
      </c>
      <c r="I112" s="230">
        <v>78.118834334186559</v>
      </c>
      <c r="J112" s="230">
        <v>79.145852335281361</v>
      </c>
      <c r="K112" s="230">
        <v>47.887745170048049</v>
      </c>
      <c r="L112" s="230">
        <v>40.036120463934949</v>
      </c>
      <c r="M112" s="230">
        <v>42.875445655929553</v>
      </c>
      <c r="N112" s="230">
        <v>34.303154476021653</v>
      </c>
      <c r="O112" s="230">
        <v>17.044623014444959</v>
      </c>
      <c r="P112" s="230">
        <v>20.77173821195175</v>
      </c>
      <c r="Q112" s="230">
        <v>25.140475125324009</v>
      </c>
      <c r="R112" s="230">
        <v>20.387106988169339</v>
      </c>
      <c r="S112" s="230">
        <v>25.827503375535379</v>
      </c>
      <c r="T112" s="230">
        <v>29.169579090931371</v>
      </c>
      <c r="U112" s="230">
        <v>22.63795871249048</v>
      </c>
      <c r="V112" s="230">
        <v>20.697412837190729</v>
      </c>
      <c r="W112" s="230">
        <v>15.65314335320272</v>
      </c>
      <c r="X112" s="230">
        <v>13.302160829292999</v>
      </c>
      <c r="Y112" s="230">
        <v>16.751144038572669</v>
      </c>
      <c r="DA112" s="71" t="s">
        <v>1789</v>
      </c>
    </row>
    <row r="113" spans="1:105" ht="12" customHeight="1" x14ac:dyDescent="0.25">
      <c r="A113" s="59" t="s">
        <v>31</v>
      </c>
      <c r="B113" s="295">
        <v>3.930068629953908</v>
      </c>
      <c r="C113" s="295">
        <v>0.7545691570598636</v>
      </c>
      <c r="D113" s="295">
        <v>3.6647422390022459</v>
      </c>
      <c r="E113" s="295">
        <v>3.6816119927354052</v>
      </c>
      <c r="F113" s="295">
        <v>2.926652257925634</v>
      </c>
      <c r="G113" s="295">
        <v>3.552617798133233</v>
      </c>
      <c r="H113" s="295">
        <v>3.366110946733039</v>
      </c>
      <c r="I113" s="295">
        <v>2.9799409394166099</v>
      </c>
      <c r="J113" s="295">
        <v>2.538707347950627</v>
      </c>
      <c r="K113" s="295">
        <v>3.4660016709832999</v>
      </c>
      <c r="L113" s="295">
        <v>4.3947517484012737</v>
      </c>
      <c r="M113" s="295">
        <v>3.8864267280284852</v>
      </c>
      <c r="N113" s="295">
        <v>2.981466225999597</v>
      </c>
      <c r="O113" s="295">
        <v>3.9364519212858329</v>
      </c>
      <c r="P113" s="295">
        <v>2.696942510230623</v>
      </c>
      <c r="Q113" s="295">
        <v>3.1861789741905722</v>
      </c>
      <c r="R113" s="295">
        <v>2.4831925484605142</v>
      </c>
      <c r="S113" s="295">
        <v>2.294971989060687</v>
      </c>
      <c r="T113" s="295">
        <v>3.075894589528041</v>
      </c>
      <c r="U113" s="295">
        <v>2.995340657798589</v>
      </c>
      <c r="V113" s="295">
        <v>3.369546731428124</v>
      </c>
      <c r="W113" s="295">
        <v>2.45929041720265</v>
      </c>
      <c r="X113" s="295">
        <v>2.639925739218957</v>
      </c>
      <c r="Y113" s="295">
        <v>4.9944205637285872</v>
      </c>
      <c r="DA113" s="122" t="s">
        <v>1790</v>
      </c>
    </row>
    <row r="114" spans="1:105" ht="12" customHeight="1" x14ac:dyDescent="0.25">
      <c r="A114" s="59" t="s">
        <v>159</v>
      </c>
      <c r="B114" s="295">
        <v>1.3864557322734361</v>
      </c>
      <c r="C114" s="295">
        <v>2.3961938561565441</v>
      </c>
      <c r="D114" s="295">
        <v>2.1537451046953811</v>
      </c>
      <c r="E114" s="295">
        <v>1.556199962683132</v>
      </c>
      <c r="F114" s="295">
        <v>1.94409253317067</v>
      </c>
      <c r="G114" s="295">
        <v>2.6952624858698879</v>
      </c>
      <c r="H114" s="295">
        <v>2.5548065709366279</v>
      </c>
      <c r="I114" s="295">
        <v>1.5458567882609591</v>
      </c>
      <c r="J114" s="295">
        <v>2.6371230624703039</v>
      </c>
      <c r="K114" s="295">
        <v>2.8850866403491882</v>
      </c>
      <c r="L114" s="295">
        <v>2.2855953930919268</v>
      </c>
      <c r="M114" s="295">
        <v>6.4671403481025731</v>
      </c>
      <c r="N114" s="295">
        <v>3.891987263228267</v>
      </c>
      <c r="O114" s="295">
        <v>6.1580959566083227</v>
      </c>
      <c r="P114" s="295">
        <v>3.3758801678900001</v>
      </c>
      <c r="Q114" s="295">
        <v>3.3240281617637901</v>
      </c>
      <c r="R114" s="295">
        <v>3.771076154433314</v>
      </c>
      <c r="S114" s="295">
        <v>3.4874201788566341</v>
      </c>
      <c r="T114" s="295">
        <v>5.330324771072779</v>
      </c>
      <c r="U114" s="295">
        <v>5.1941212870715736</v>
      </c>
      <c r="V114" s="295">
        <v>4.8735664715857148</v>
      </c>
      <c r="W114" s="295">
        <v>4.2695624565260744</v>
      </c>
      <c r="X114" s="295">
        <v>3.823303606043559</v>
      </c>
      <c r="Y114" s="295">
        <v>7.251083099889545</v>
      </c>
      <c r="DA114" s="122" t="s">
        <v>1791</v>
      </c>
    </row>
    <row r="115" spans="1:105" ht="12" customHeight="1" x14ac:dyDescent="0.25">
      <c r="A115" s="59" t="s">
        <v>32</v>
      </c>
      <c r="B115" s="295">
        <v>38.887357001265457</v>
      </c>
      <c r="C115" s="295">
        <v>25.29746749646571</v>
      </c>
      <c r="D115" s="295">
        <v>22.18382469178362</v>
      </c>
      <c r="E115" s="295">
        <v>40.114628310768147</v>
      </c>
      <c r="F115" s="295">
        <v>33.558087111119029</v>
      </c>
      <c r="G115" s="295">
        <v>3.7458081041983058</v>
      </c>
      <c r="H115" s="295">
        <v>0.50700981505107379</v>
      </c>
      <c r="I115" s="295">
        <v>0.52108793134103293</v>
      </c>
      <c r="J115" s="295">
        <v>2.6634734091601242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0.60019622789573779</v>
      </c>
      <c r="W115" s="295">
        <v>0</v>
      </c>
      <c r="X115" s="295">
        <v>0</v>
      </c>
      <c r="Y115" s="295">
        <v>0</v>
      </c>
      <c r="DA115" s="122" t="s">
        <v>1792</v>
      </c>
    </row>
    <row r="116" spans="1:105" ht="12" customHeight="1" x14ac:dyDescent="0.25">
      <c r="A116" s="59" t="s">
        <v>35</v>
      </c>
      <c r="B116" s="295">
        <v>111.3948893392013</v>
      </c>
      <c r="C116" s="295">
        <v>110.4858731187684</v>
      </c>
      <c r="D116" s="295">
        <v>115.0191889081775</v>
      </c>
      <c r="E116" s="295">
        <v>94.272795545976862</v>
      </c>
      <c r="F116" s="295">
        <v>78.543329227118775</v>
      </c>
      <c r="G116" s="295">
        <v>103.4331293959841</v>
      </c>
      <c r="H116" s="295">
        <v>92.367216391290839</v>
      </c>
      <c r="I116" s="295">
        <v>95.182488378919743</v>
      </c>
      <c r="J116" s="295">
        <v>99.145213755398203</v>
      </c>
      <c r="K116" s="295">
        <v>86.776745814087107</v>
      </c>
      <c r="L116" s="295">
        <v>87.60717545824329</v>
      </c>
      <c r="M116" s="295">
        <v>93.534764446225353</v>
      </c>
      <c r="N116" s="295">
        <v>71.841880844429895</v>
      </c>
      <c r="O116" s="295">
        <v>85.407104147455243</v>
      </c>
      <c r="P116" s="295">
        <v>81.211444399148931</v>
      </c>
      <c r="Q116" s="295">
        <v>75.524121114767354</v>
      </c>
      <c r="R116" s="295">
        <v>80.217047710506435</v>
      </c>
      <c r="S116" s="295">
        <v>71.437681948519682</v>
      </c>
      <c r="T116" s="295">
        <v>99.389083974479249</v>
      </c>
      <c r="U116" s="295">
        <v>99.823463133803443</v>
      </c>
      <c r="V116" s="295">
        <v>85.687586242698302</v>
      </c>
      <c r="W116" s="295">
        <v>79.207450624350599</v>
      </c>
      <c r="X116" s="295">
        <v>63.951283955016997</v>
      </c>
      <c r="Y116" s="295">
        <v>75.585212569473654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16.470223951092251</v>
      </c>
      <c r="C119" s="261">
        <f t="shared" si="8"/>
        <v>15.38510421013159</v>
      </c>
      <c r="D119" s="261">
        <f t="shared" si="8"/>
        <v>15.74450264033538</v>
      </c>
      <c r="E119" s="261">
        <f t="shared" si="8"/>
        <v>14.00582630688349</v>
      </c>
      <c r="F119" s="261">
        <f t="shared" si="8"/>
        <v>13.54794432150142</v>
      </c>
      <c r="G119" s="261">
        <f t="shared" si="8"/>
        <v>16.20816258108378</v>
      </c>
      <c r="H119" s="261">
        <f t="shared" si="8"/>
        <v>14.99729798724338</v>
      </c>
      <c r="I119" s="261">
        <f t="shared" si="8"/>
        <v>14.91445022254304</v>
      </c>
      <c r="J119" s="261">
        <f t="shared" si="8"/>
        <v>15.565237028554231</v>
      </c>
      <c r="K119" s="261">
        <f t="shared" si="8"/>
        <v>11.792492098474259</v>
      </c>
      <c r="L119" s="261">
        <f t="shared" si="8"/>
        <v>11.232875880668971</v>
      </c>
      <c r="M119" s="261">
        <f t="shared" si="8"/>
        <v>12.273187766656919</v>
      </c>
      <c r="N119" s="261">
        <f t="shared" si="8"/>
        <v>9.4512226445357115</v>
      </c>
      <c r="O119" s="261">
        <f t="shared" si="8"/>
        <v>9.4117335527773278</v>
      </c>
      <c r="P119" s="261">
        <f t="shared" si="8"/>
        <v>9.0362326980618217</v>
      </c>
      <c r="Q119" s="261">
        <f t="shared" si="8"/>
        <v>8.9625417863895009</v>
      </c>
      <c r="R119" s="261">
        <f t="shared" si="8"/>
        <v>8.9360843668067478</v>
      </c>
      <c r="S119" s="261">
        <f t="shared" si="8"/>
        <v>8.6174006404982713</v>
      </c>
      <c r="T119" s="261">
        <f t="shared" si="8"/>
        <v>11.453750726315009</v>
      </c>
      <c r="U119" s="261">
        <f t="shared" si="8"/>
        <v>10.925739712331911</v>
      </c>
      <c r="V119" s="261">
        <f t="shared" si="8"/>
        <v>9.6360198243558202</v>
      </c>
      <c r="W119" s="261">
        <f t="shared" si="8"/>
        <v>8.4954638010029981</v>
      </c>
      <c r="X119" s="261">
        <f t="shared" si="8"/>
        <v>7.0008450351078206</v>
      </c>
      <c r="Y119" s="261">
        <f t="shared" si="8"/>
        <v>8.7457057373304004</v>
      </c>
      <c r="DA119" s="70"/>
    </row>
    <row r="120" spans="1:105" ht="12" customHeight="1" x14ac:dyDescent="0.25">
      <c r="A120" s="60" t="s">
        <v>1566</v>
      </c>
      <c r="B120" s="262">
        <v>16.470223951092251</v>
      </c>
      <c r="C120" s="262">
        <v>15.38510421013159</v>
      </c>
      <c r="D120" s="262">
        <v>15.74450264033538</v>
      </c>
      <c r="E120" s="262">
        <v>14.00582630688349</v>
      </c>
      <c r="F120" s="262">
        <v>13.54794432150142</v>
      </c>
      <c r="G120" s="262">
        <v>16.20816258108378</v>
      </c>
      <c r="H120" s="262">
        <v>14.99729798724338</v>
      </c>
      <c r="I120" s="262">
        <v>14.91445022254304</v>
      </c>
      <c r="J120" s="262">
        <v>15.565237028554231</v>
      </c>
      <c r="K120" s="262">
        <v>11.792492098474259</v>
      </c>
      <c r="L120" s="262">
        <v>11.232875880668971</v>
      </c>
      <c r="M120" s="262">
        <v>12.273187766656919</v>
      </c>
      <c r="N120" s="262">
        <v>9.4512226445357115</v>
      </c>
      <c r="O120" s="262">
        <v>9.4117335527773278</v>
      </c>
      <c r="P120" s="262">
        <v>9.0362326980618217</v>
      </c>
      <c r="Q120" s="262">
        <v>8.9625417863895009</v>
      </c>
      <c r="R120" s="262">
        <v>8.9360843668067478</v>
      </c>
      <c r="S120" s="262">
        <v>8.6174006404982713</v>
      </c>
      <c r="T120" s="262">
        <v>11.453750726315009</v>
      </c>
      <c r="U120" s="262">
        <v>10.925739712331911</v>
      </c>
      <c r="V120" s="262">
        <v>9.6360198243558202</v>
      </c>
      <c r="W120" s="262">
        <v>8.4954638010029981</v>
      </c>
      <c r="X120" s="262">
        <v>7.0008450351078206</v>
      </c>
      <c r="Y120" s="262">
        <v>8.7457057373304004</v>
      </c>
      <c r="DA120" s="72" t="s">
        <v>1796</v>
      </c>
    </row>
    <row r="121" spans="1:105" ht="12" customHeight="1" x14ac:dyDescent="0.25">
      <c r="A121" s="59" t="s">
        <v>28</v>
      </c>
      <c r="B121" s="230">
        <v>3.458205823654025</v>
      </c>
      <c r="C121" s="230">
        <v>3.7666764631219012</v>
      </c>
      <c r="D121" s="230">
        <v>3.784264429661079</v>
      </c>
      <c r="E121" s="230">
        <v>2.3296023159682919</v>
      </c>
      <c r="F121" s="230">
        <v>3.7660940270108401</v>
      </c>
      <c r="G121" s="230">
        <v>6.722793239924199</v>
      </c>
      <c r="H121" s="230">
        <v>6.7355090590006084</v>
      </c>
      <c r="I121" s="230">
        <v>6.532723130525218</v>
      </c>
      <c r="J121" s="230">
        <v>6.6186079790179164</v>
      </c>
      <c r="K121" s="230">
        <v>4.0046345187739902</v>
      </c>
      <c r="L121" s="230">
        <v>3.348038823676915</v>
      </c>
      <c r="M121" s="230">
        <v>3.5854786871223538</v>
      </c>
      <c r="N121" s="230">
        <v>2.8686169296489101</v>
      </c>
      <c r="O121" s="230">
        <v>1.42536436912524</v>
      </c>
      <c r="P121" s="230">
        <v>1.737046076467734</v>
      </c>
      <c r="Q121" s="230">
        <v>2.1023836922733592</v>
      </c>
      <c r="R121" s="230">
        <v>1.7048811150504091</v>
      </c>
      <c r="S121" s="230">
        <v>2.159836742869071</v>
      </c>
      <c r="T121" s="230">
        <v>2.4393193480054292</v>
      </c>
      <c r="U121" s="230">
        <v>1.8931096165146239</v>
      </c>
      <c r="V121" s="230">
        <v>1.730830583123208</v>
      </c>
      <c r="W121" s="230">
        <v>1.3090012481681921</v>
      </c>
      <c r="X121" s="230">
        <v>1.11239926294522</v>
      </c>
      <c r="Y121" s="230">
        <v>1.400822055989819</v>
      </c>
      <c r="DA121" s="71" t="s">
        <v>1797</v>
      </c>
    </row>
    <row r="122" spans="1:105" ht="12" customHeight="1" x14ac:dyDescent="0.25">
      <c r="A122" s="59" t="s">
        <v>31</v>
      </c>
      <c r="B122" s="295">
        <v>0.32865378064423961</v>
      </c>
      <c r="C122" s="295">
        <v>6.310118971845273E-2</v>
      </c>
      <c r="D122" s="295">
        <v>0.30646574025574941</v>
      </c>
      <c r="E122" s="295">
        <v>0.30787648110151561</v>
      </c>
      <c r="F122" s="295">
        <v>0.24474262914068759</v>
      </c>
      <c r="G122" s="295">
        <v>0.29708928277779068</v>
      </c>
      <c r="H122" s="295">
        <v>0.28149256231302722</v>
      </c>
      <c r="I122" s="295">
        <v>0.24919891942123731</v>
      </c>
      <c r="J122" s="295">
        <v>0.21230055920501059</v>
      </c>
      <c r="K122" s="295">
        <v>0.28984596966218201</v>
      </c>
      <c r="L122" s="295">
        <v>0.36751311824340832</v>
      </c>
      <c r="M122" s="295">
        <v>0.32500420670220298</v>
      </c>
      <c r="N122" s="295">
        <v>0.24932647220701901</v>
      </c>
      <c r="O122" s="295">
        <v>0.32918758629160177</v>
      </c>
      <c r="P122" s="295">
        <v>0.2255330467798613</v>
      </c>
      <c r="Q122" s="295">
        <v>0.26644566908980349</v>
      </c>
      <c r="R122" s="295">
        <v>0.20765810879203991</v>
      </c>
      <c r="S122" s="295">
        <v>0.19191807871463831</v>
      </c>
      <c r="T122" s="295">
        <v>0.2572230871508745</v>
      </c>
      <c r="U122" s="295">
        <v>0.25048672789066662</v>
      </c>
      <c r="V122" s="295">
        <v>0.28177988137430587</v>
      </c>
      <c r="W122" s="295">
        <v>0.2056592821701638</v>
      </c>
      <c r="X122" s="295">
        <v>0.22076499331374899</v>
      </c>
      <c r="Y122" s="295">
        <v>0.4176606962754198</v>
      </c>
      <c r="DA122" s="122" t="s">
        <v>1798</v>
      </c>
    </row>
    <row r="123" spans="1:105" ht="12" customHeight="1" x14ac:dyDescent="0.25">
      <c r="A123" s="59" t="s">
        <v>159</v>
      </c>
      <c r="B123" s="295">
        <v>0.1159429926069476</v>
      </c>
      <c r="C123" s="295">
        <v>0.2003828034910381</v>
      </c>
      <c r="D123" s="295">
        <v>0.18010791613337859</v>
      </c>
      <c r="E123" s="295">
        <v>0.13013793125038481</v>
      </c>
      <c r="F123" s="295">
        <v>0.16257562427256411</v>
      </c>
      <c r="G123" s="295">
        <v>0.22539255397688029</v>
      </c>
      <c r="H123" s="295">
        <v>0.2136468640658104</v>
      </c>
      <c r="I123" s="295">
        <v>0.12927297857454581</v>
      </c>
      <c r="J123" s="295">
        <v>0.22053061819308359</v>
      </c>
      <c r="K123" s="295">
        <v>0.24126668542377819</v>
      </c>
      <c r="L123" s="295">
        <v>0.1911339566025666</v>
      </c>
      <c r="M123" s="295">
        <v>0.54081755956148336</v>
      </c>
      <c r="N123" s="295">
        <v>0.32546920899297338</v>
      </c>
      <c r="O123" s="295">
        <v>0.51497358144940741</v>
      </c>
      <c r="P123" s="295">
        <v>0.28230951788543479</v>
      </c>
      <c r="Q123" s="295">
        <v>0.2779733702371513</v>
      </c>
      <c r="R123" s="295">
        <v>0.3153579624044337</v>
      </c>
      <c r="S123" s="295">
        <v>0.2916371021464032</v>
      </c>
      <c r="T123" s="295">
        <v>0.44575083873160132</v>
      </c>
      <c r="U123" s="295">
        <v>0.43436076029563297</v>
      </c>
      <c r="V123" s="295">
        <v>0.40755421773040063</v>
      </c>
      <c r="W123" s="295">
        <v>0.35704410664463582</v>
      </c>
      <c r="X123" s="295">
        <v>0.31972550685246098</v>
      </c>
      <c r="Y123" s="295">
        <v>0.60637512952851425</v>
      </c>
      <c r="DA123" s="122" t="s">
        <v>1799</v>
      </c>
    </row>
    <row r="124" spans="1:105" ht="12" customHeight="1" x14ac:dyDescent="0.25">
      <c r="A124" s="59" t="s">
        <v>32</v>
      </c>
      <c r="B124" s="295">
        <v>3.251972955464145</v>
      </c>
      <c r="C124" s="295">
        <v>2.115512250872762</v>
      </c>
      <c r="D124" s="295">
        <v>1.8551324520226571</v>
      </c>
      <c r="E124" s="295">
        <v>3.3546040781549968</v>
      </c>
      <c r="F124" s="295">
        <v>2.8063103316308622</v>
      </c>
      <c r="G124" s="295">
        <v>0.31324491018545991</v>
      </c>
      <c r="H124" s="295">
        <v>4.2398926896659903E-2</v>
      </c>
      <c r="I124" s="295">
        <v>4.3576215788711299E-2</v>
      </c>
      <c r="J124" s="295">
        <v>0.22273417794644029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5.0191683148459232E-2</v>
      </c>
      <c r="W124" s="295">
        <v>0</v>
      </c>
      <c r="X124" s="295">
        <v>0</v>
      </c>
      <c r="Y124" s="295">
        <v>0</v>
      </c>
      <c r="DA124" s="122" t="s">
        <v>1800</v>
      </c>
    </row>
    <row r="125" spans="1:105" ht="12" customHeight="1" x14ac:dyDescent="0.25">
      <c r="A125" s="59" t="s">
        <v>35</v>
      </c>
      <c r="B125" s="295">
        <v>9.3154483987228947</v>
      </c>
      <c r="C125" s="295">
        <v>9.2394315029274328</v>
      </c>
      <c r="D125" s="295">
        <v>9.6185321022625168</v>
      </c>
      <c r="E125" s="295">
        <v>7.8836055004082972</v>
      </c>
      <c r="F125" s="295">
        <v>6.5682217094464654</v>
      </c>
      <c r="G125" s="295">
        <v>8.6496425942194488</v>
      </c>
      <c r="H125" s="295">
        <v>7.7242505749672716</v>
      </c>
      <c r="I125" s="295">
        <v>7.9596789782333293</v>
      </c>
      <c r="J125" s="295">
        <v>8.2910636941917826</v>
      </c>
      <c r="K125" s="295">
        <v>7.256744924614309</v>
      </c>
      <c r="L125" s="295">
        <v>7.326189982146083</v>
      </c>
      <c r="M125" s="295">
        <v>7.8218873132708859</v>
      </c>
      <c r="N125" s="295">
        <v>6.007810033686809</v>
      </c>
      <c r="O125" s="295">
        <v>7.1422080159110788</v>
      </c>
      <c r="P125" s="295">
        <v>6.791344056928792</v>
      </c>
      <c r="Q125" s="295">
        <v>6.3157390547891872</v>
      </c>
      <c r="R125" s="295">
        <v>6.7081871805598654</v>
      </c>
      <c r="S125" s="295">
        <v>5.9740087167681581</v>
      </c>
      <c r="T125" s="295">
        <v>8.3114574524271099</v>
      </c>
      <c r="U125" s="295">
        <v>8.347782607630986</v>
      </c>
      <c r="V125" s="295">
        <v>7.1656634589794459</v>
      </c>
      <c r="W125" s="295">
        <v>6.623759164020008</v>
      </c>
      <c r="X125" s="295">
        <v>5.3479552719963914</v>
      </c>
      <c r="Y125" s="295">
        <v>6.3208478555366483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76.16046</v>
      </c>
      <c r="C128" s="279">
        <v>77.012180000000001</v>
      </c>
      <c r="D128" s="279">
        <v>78.921869999999998</v>
      </c>
      <c r="E128" s="279">
        <v>74.796679999999995</v>
      </c>
      <c r="F128" s="279">
        <v>72.125600000000006</v>
      </c>
      <c r="G128" s="279">
        <v>73.497510000000005</v>
      </c>
      <c r="H128" s="279">
        <v>75.470370000000003</v>
      </c>
      <c r="I128" s="279">
        <v>76.307590000000005</v>
      </c>
      <c r="J128" s="279">
        <v>63.146180000000001</v>
      </c>
      <c r="K128" s="279">
        <v>54.079909999999998</v>
      </c>
      <c r="L128" s="279">
        <v>50.853250000000003</v>
      </c>
      <c r="M128" s="279">
        <v>50.976120000000002</v>
      </c>
      <c r="N128" s="279">
        <v>54.588929999999998</v>
      </c>
      <c r="O128" s="279">
        <v>52.630899999999997</v>
      </c>
      <c r="P128" s="279">
        <v>53.586550000000003</v>
      </c>
      <c r="Q128" s="279">
        <v>50.359139999999996</v>
      </c>
      <c r="R128" s="279">
        <v>51.031610000000001</v>
      </c>
      <c r="S128" s="279">
        <v>48.20223</v>
      </c>
      <c r="T128" s="279">
        <v>43.533740000000002</v>
      </c>
      <c r="U128" s="279">
        <v>49.340110000000003</v>
      </c>
      <c r="V128" s="279">
        <v>43.195250000000001</v>
      </c>
      <c r="W128" s="279">
        <v>39.669420000000002</v>
      </c>
      <c r="X128" s="279">
        <v>32.524239999999999</v>
      </c>
      <c r="Y128" s="279">
        <v>16.681920000000002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0.99999999999999989</v>
      </c>
      <c r="J132" s="232">
        <f t="shared" si="9"/>
        <v>1</v>
      </c>
      <c r="K132" s="232">
        <f t="shared" si="9"/>
        <v>1</v>
      </c>
      <c r="L132" s="232">
        <f t="shared" si="9"/>
        <v>0.99999999999999989</v>
      </c>
      <c r="M132" s="232">
        <f t="shared" si="9"/>
        <v>0.99999999999999989</v>
      </c>
      <c r="N132" s="232">
        <f t="shared" si="9"/>
        <v>1</v>
      </c>
      <c r="O132" s="232">
        <f t="shared" si="9"/>
        <v>1</v>
      </c>
      <c r="P132" s="232">
        <f t="shared" si="9"/>
        <v>0.99999999999999989</v>
      </c>
      <c r="Q132" s="232">
        <f t="shared" si="9"/>
        <v>0.99999999999999989</v>
      </c>
      <c r="R132" s="232">
        <f t="shared" si="9"/>
        <v>1</v>
      </c>
      <c r="S132" s="232">
        <f t="shared" si="9"/>
        <v>1</v>
      </c>
      <c r="T132" s="232">
        <f t="shared" si="9"/>
        <v>0.99999999999999978</v>
      </c>
      <c r="U132" s="232">
        <f t="shared" si="9"/>
        <v>1</v>
      </c>
      <c r="V132" s="232">
        <f t="shared" si="9"/>
        <v>1</v>
      </c>
      <c r="W132" s="232">
        <f t="shared" si="9"/>
        <v>1.0000000000000002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9.7657731160523983E-4</v>
      </c>
      <c r="C137" s="268">
        <f t="shared" si="14"/>
        <v>9.581013655779911E-4</v>
      </c>
      <c r="D137" s="268">
        <f t="shared" si="14"/>
        <v>9.8930906759833737E-4</v>
      </c>
      <c r="E137" s="268">
        <f t="shared" si="14"/>
        <v>9.1456149523864939E-4</v>
      </c>
      <c r="F137" s="268">
        <f t="shared" si="14"/>
        <v>8.9643926687310279E-4</v>
      </c>
      <c r="G137" s="268">
        <f t="shared" si="14"/>
        <v>8.4649960642450329E-4</v>
      </c>
      <c r="H137" s="268">
        <f t="shared" si="14"/>
        <v>8.2019924594325987E-4</v>
      </c>
      <c r="I137" s="268">
        <f t="shared" si="14"/>
        <v>7.7559451747934041E-4</v>
      </c>
      <c r="J137" s="268">
        <f t="shared" si="14"/>
        <v>7.4857082754894446E-4</v>
      </c>
      <c r="K137" s="268">
        <f t="shared" si="14"/>
        <v>5.8300720417793972E-4</v>
      </c>
      <c r="L137" s="268">
        <f t="shared" si="14"/>
        <v>5.4187316407094369E-4</v>
      </c>
      <c r="M137" s="268">
        <f t="shared" si="14"/>
        <v>5.698713327023159E-4</v>
      </c>
      <c r="N137" s="268">
        <f t="shared" si="14"/>
        <v>3.0548164442953298E-4</v>
      </c>
      <c r="O137" s="268">
        <f t="shared" si="14"/>
        <v>6.2103229311595857E-4</v>
      </c>
      <c r="P137" s="268">
        <f t="shared" si="14"/>
        <v>6.0234915000940059E-4</v>
      </c>
      <c r="Q137" s="268">
        <f t="shared" si="14"/>
        <v>5.008348991734176E-4</v>
      </c>
      <c r="R137" s="268">
        <f t="shared" si="14"/>
        <v>5.2659944703471729E-4</v>
      </c>
      <c r="S137" s="268">
        <f t="shared" si="14"/>
        <v>5.4052492561029557E-4</v>
      </c>
      <c r="T137" s="268">
        <f t="shared" si="14"/>
        <v>3.7294398285974523E-4</v>
      </c>
      <c r="U137" s="268">
        <f t="shared" si="14"/>
        <v>4.3170311722559677E-4</v>
      </c>
      <c r="V137" s="268">
        <f t="shared" si="14"/>
        <v>4.1103437228672354E-4</v>
      </c>
      <c r="W137" s="268">
        <f t="shared" si="14"/>
        <v>4.1192114028055463E-4</v>
      </c>
      <c r="X137" s="268">
        <f t="shared" si="14"/>
        <v>3.8881367885803587E-4</v>
      </c>
      <c r="Y137" s="268">
        <f t="shared" si="14"/>
        <v>3.8581797219975749E-4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0.16965442530294636</v>
      </c>
      <c r="C139" s="269">
        <f t="shared" si="16"/>
        <v>0.16521680353603788</v>
      </c>
      <c r="D139" s="269">
        <f t="shared" si="16"/>
        <v>0.1701345342956353</v>
      </c>
      <c r="E139" s="269">
        <f t="shared" si="16"/>
        <v>0.17046559767325151</v>
      </c>
      <c r="F139" s="269">
        <f t="shared" si="16"/>
        <v>0.18923407644272816</v>
      </c>
      <c r="G139" s="269">
        <f t="shared" si="16"/>
        <v>0.1974105431782413</v>
      </c>
      <c r="H139" s="269">
        <f t="shared" si="16"/>
        <v>0.18464866059172369</v>
      </c>
      <c r="I139" s="269">
        <f t="shared" si="16"/>
        <v>0.18570234240845965</v>
      </c>
      <c r="J139" s="269">
        <f t="shared" si="16"/>
        <v>0.19306942476934985</v>
      </c>
      <c r="K139" s="269">
        <f t="shared" si="16"/>
        <v>0.19186801530613187</v>
      </c>
      <c r="L139" s="269">
        <f t="shared" si="16"/>
        <v>0.18912073144024624</v>
      </c>
      <c r="M139" s="269">
        <f t="shared" si="16"/>
        <v>0.19609227170112681</v>
      </c>
      <c r="N139" s="269">
        <f t="shared" si="16"/>
        <v>0.20105688564338764</v>
      </c>
      <c r="O139" s="269">
        <f t="shared" si="16"/>
        <v>0.23861428833263709</v>
      </c>
      <c r="P139" s="269">
        <f t="shared" si="16"/>
        <v>0.23814424991262756</v>
      </c>
      <c r="Q139" s="269">
        <f t="shared" si="16"/>
        <v>0.23195773702783409</v>
      </c>
      <c r="R139" s="269">
        <f t="shared" si="16"/>
        <v>0.23363781124735711</v>
      </c>
      <c r="S139" s="269">
        <f t="shared" si="16"/>
        <v>0.24242307629447146</v>
      </c>
      <c r="T139" s="269">
        <f t="shared" si="16"/>
        <v>0.16475005922493546</v>
      </c>
      <c r="U139" s="269">
        <f t="shared" si="16"/>
        <v>0.18625005940862882</v>
      </c>
      <c r="V139" s="269">
        <f t="shared" si="16"/>
        <v>0.19008876795936108</v>
      </c>
      <c r="W139" s="269">
        <f t="shared" si="16"/>
        <v>0.18984723621701394</v>
      </c>
      <c r="X139" s="269">
        <f t="shared" si="16"/>
        <v>0.18433677751654032</v>
      </c>
      <c r="Y139" s="269">
        <f t="shared" si="16"/>
        <v>0.19121164289734982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0.12811312158304081</v>
      </c>
      <c r="C140" s="269">
        <f t="shared" si="17"/>
        <v>0.12476208858789013</v>
      </c>
      <c r="D140" s="269">
        <f t="shared" si="17"/>
        <v>0.12847567187693171</v>
      </c>
      <c r="E140" s="269">
        <f t="shared" si="17"/>
        <v>0.12872567162007134</v>
      </c>
      <c r="F140" s="269">
        <f t="shared" si="17"/>
        <v>0.14289853152766915</v>
      </c>
      <c r="G140" s="269">
        <f t="shared" si="17"/>
        <v>0.14907292205792497</v>
      </c>
      <c r="H140" s="269">
        <f t="shared" si="17"/>
        <v>0.13943589306492621</v>
      </c>
      <c r="I140" s="269">
        <f t="shared" si="17"/>
        <v>0.14023157208394552</v>
      </c>
      <c r="J140" s="269">
        <f t="shared" si="17"/>
        <v>0.1457947627671691</v>
      </c>
      <c r="K140" s="269">
        <f t="shared" si="17"/>
        <v>0.14488752845036648</v>
      </c>
      <c r="L140" s="269">
        <f t="shared" si="17"/>
        <v>0.14281293999619057</v>
      </c>
      <c r="M140" s="269">
        <f t="shared" si="17"/>
        <v>0.14807744036786316</v>
      </c>
      <c r="N140" s="269">
        <f t="shared" si="17"/>
        <v>0.1518264271005228</v>
      </c>
      <c r="O140" s="269">
        <f t="shared" si="17"/>
        <v>0.1801875859001186</v>
      </c>
      <c r="P140" s="269">
        <f t="shared" si="17"/>
        <v>0.17983264031503379</v>
      </c>
      <c r="Q140" s="269">
        <f t="shared" si="17"/>
        <v>0.17516094680648364</v>
      </c>
      <c r="R140" s="269">
        <f t="shared" si="17"/>
        <v>0.17642964081414017</v>
      </c>
      <c r="S140" s="269">
        <f t="shared" si="17"/>
        <v>0.1830637603020959</v>
      </c>
      <c r="T140" s="269">
        <f t="shared" si="17"/>
        <v>0.12440963052162009</v>
      </c>
      <c r="U140" s="269">
        <f t="shared" si="17"/>
        <v>0.14064517599973173</v>
      </c>
      <c r="V140" s="269">
        <f t="shared" si="17"/>
        <v>0.14354394468438975</v>
      </c>
      <c r="W140" s="269">
        <f t="shared" si="17"/>
        <v>0.14336155400746967</v>
      </c>
      <c r="X140" s="269">
        <f t="shared" si="17"/>
        <v>0.13920037716689226</v>
      </c>
      <c r="Y140" s="269">
        <f t="shared" si="17"/>
        <v>0.14439187431072414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1.2188880960639605E-2</v>
      </c>
      <c r="C141" s="269">
        <f t="shared" si="18"/>
        <v>1.1239862548540723E-2</v>
      </c>
      <c r="D141" s="269">
        <f t="shared" si="18"/>
        <v>1.3748487489038957E-2</v>
      </c>
      <c r="E141" s="269">
        <f t="shared" si="18"/>
        <v>1.1303298775626107E-2</v>
      </c>
      <c r="F141" s="269">
        <f t="shared" si="18"/>
        <v>1.4669353449011947E-2</v>
      </c>
      <c r="G141" s="269">
        <f t="shared" si="18"/>
        <v>1.6157155612798919E-2</v>
      </c>
      <c r="H141" s="269">
        <f t="shared" si="18"/>
        <v>1.4574837263747004E-2</v>
      </c>
      <c r="I141" s="269">
        <f t="shared" si="18"/>
        <v>1.4412846340484819E-2</v>
      </c>
      <c r="J141" s="269">
        <f t="shared" si="18"/>
        <v>1.5273976952336109E-2</v>
      </c>
      <c r="K141" s="269">
        <f t="shared" si="18"/>
        <v>1.5217120540821395E-2</v>
      </c>
      <c r="L141" s="269">
        <f t="shared" si="18"/>
        <v>1.520210906838319E-2</v>
      </c>
      <c r="M141" s="269">
        <f t="shared" si="18"/>
        <v>1.5752385843094022E-2</v>
      </c>
      <c r="N141" s="269">
        <f t="shared" si="18"/>
        <v>1.7083075631728971E-2</v>
      </c>
      <c r="O141" s="269">
        <f t="shared" si="18"/>
        <v>2.0021547121397108E-2</v>
      </c>
      <c r="P141" s="269">
        <f t="shared" si="18"/>
        <v>1.987960018104962E-2</v>
      </c>
      <c r="Q141" s="269">
        <f t="shared" si="18"/>
        <v>1.9420556242146454E-2</v>
      </c>
      <c r="R141" s="269">
        <f t="shared" si="18"/>
        <v>2.0067271723399973E-2</v>
      </c>
      <c r="S141" s="269">
        <f t="shared" si="18"/>
        <v>2.038439028398556E-2</v>
      </c>
      <c r="T141" s="269">
        <f t="shared" si="18"/>
        <v>1.4211634164771628E-2</v>
      </c>
      <c r="U141" s="269">
        <f t="shared" si="18"/>
        <v>1.6296415155612805E-2</v>
      </c>
      <c r="V141" s="269">
        <f t="shared" si="18"/>
        <v>1.6575139645145148E-2</v>
      </c>
      <c r="W141" s="269">
        <f t="shared" si="18"/>
        <v>1.6516629898912352E-2</v>
      </c>
      <c r="X141" s="269">
        <f t="shared" si="18"/>
        <v>1.5739522557282101E-2</v>
      </c>
      <c r="Y141" s="269">
        <f t="shared" si="18"/>
        <v>1.5708182394610276E-2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1.2188880960639605E-2</v>
      </c>
      <c r="C143" s="327">
        <f t="shared" si="20"/>
        <v>1.1239862548540723E-2</v>
      </c>
      <c r="D143" s="327">
        <f t="shared" si="20"/>
        <v>1.3748487489038957E-2</v>
      </c>
      <c r="E143" s="327">
        <f t="shared" si="20"/>
        <v>1.1303298775626107E-2</v>
      </c>
      <c r="F143" s="327">
        <f t="shared" si="20"/>
        <v>1.4669353449011947E-2</v>
      </c>
      <c r="G143" s="327">
        <f t="shared" si="20"/>
        <v>1.6157155612798919E-2</v>
      </c>
      <c r="H143" s="327">
        <f t="shared" si="20"/>
        <v>1.4574837263747004E-2</v>
      </c>
      <c r="I143" s="327">
        <f t="shared" si="20"/>
        <v>1.4412846340484819E-2</v>
      </c>
      <c r="J143" s="327">
        <f t="shared" si="20"/>
        <v>1.5273976952336109E-2</v>
      </c>
      <c r="K143" s="327">
        <f t="shared" si="20"/>
        <v>1.5217120540821395E-2</v>
      </c>
      <c r="L143" s="327">
        <f t="shared" si="20"/>
        <v>1.520210906838319E-2</v>
      </c>
      <c r="M143" s="327">
        <f t="shared" si="20"/>
        <v>1.5752385843094022E-2</v>
      </c>
      <c r="N143" s="327">
        <f t="shared" si="20"/>
        <v>1.7083075631728971E-2</v>
      </c>
      <c r="O143" s="327">
        <f t="shared" si="20"/>
        <v>2.0021547121397108E-2</v>
      </c>
      <c r="P143" s="327">
        <f t="shared" si="20"/>
        <v>1.987960018104962E-2</v>
      </c>
      <c r="Q143" s="327">
        <f t="shared" si="20"/>
        <v>1.9420556242146454E-2</v>
      </c>
      <c r="R143" s="327">
        <f t="shared" si="20"/>
        <v>2.0067271723399973E-2</v>
      </c>
      <c r="S143" s="327">
        <f t="shared" si="20"/>
        <v>2.038439028398556E-2</v>
      </c>
      <c r="T143" s="327">
        <f t="shared" si="20"/>
        <v>1.4211634164771628E-2</v>
      </c>
      <c r="U143" s="327">
        <f t="shared" si="20"/>
        <v>1.6296415155612805E-2</v>
      </c>
      <c r="V143" s="327">
        <f t="shared" si="20"/>
        <v>1.6575139645145148E-2</v>
      </c>
      <c r="W143" s="327">
        <f t="shared" si="20"/>
        <v>1.6516629898912352E-2</v>
      </c>
      <c r="X143" s="327">
        <f t="shared" si="20"/>
        <v>1.5739522557282101E-2</v>
      </c>
      <c r="Y143" s="327">
        <f t="shared" si="20"/>
        <v>1.5708182394610276E-2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0.68906699484176792</v>
      </c>
      <c r="C144" s="310">
        <f t="shared" si="21"/>
        <v>0.69782314396195333</v>
      </c>
      <c r="D144" s="310">
        <f t="shared" si="21"/>
        <v>0.68665199727079584</v>
      </c>
      <c r="E144" s="310">
        <f t="shared" si="21"/>
        <v>0.68859087043581235</v>
      </c>
      <c r="F144" s="310">
        <f t="shared" si="21"/>
        <v>0.65230159931371767</v>
      </c>
      <c r="G144" s="310">
        <f t="shared" si="21"/>
        <v>0.63651287954461033</v>
      </c>
      <c r="H144" s="310">
        <f t="shared" si="21"/>
        <v>0.66052040983365978</v>
      </c>
      <c r="I144" s="310">
        <f t="shared" si="21"/>
        <v>0.65887764464963061</v>
      </c>
      <c r="J144" s="310">
        <f t="shared" si="21"/>
        <v>0.64511326468359609</v>
      </c>
      <c r="K144" s="310">
        <f t="shared" si="21"/>
        <v>0.64744432849850231</v>
      </c>
      <c r="L144" s="310">
        <f t="shared" si="21"/>
        <v>0.65232234633110897</v>
      </c>
      <c r="M144" s="310">
        <f t="shared" si="21"/>
        <v>0.63950803075521356</v>
      </c>
      <c r="N144" s="310">
        <f t="shared" si="21"/>
        <v>0.62972812997993111</v>
      </c>
      <c r="O144" s="310">
        <f t="shared" si="21"/>
        <v>0.56055554635273119</v>
      </c>
      <c r="P144" s="310">
        <f t="shared" si="21"/>
        <v>0.56154116044127955</v>
      </c>
      <c r="Q144" s="310">
        <f t="shared" si="21"/>
        <v>0.57295992502436233</v>
      </c>
      <c r="R144" s="310">
        <f t="shared" si="21"/>
        <v>0.56933867676806804</v>
      </c>
      <c r="S144" s="310">
        <f t="shared" si="21"/>
        <v>0.55358824819383678</v>
      </c>
      <c r="T144" s="310">
        <f t="shared" si="21"/>
        <v>0.69625573210581293</v>
      </c>
      <c r="U144" s="310">
        <f t="shared" si="21"/>
        <v>0.65637664631880099</v>
      </c>
      <c r="V144" s="310">
        <f t="shared" si="21"/>
        <v>0.64938111333881732</v>
      </c>
      <c r="W144" s="310">
        <f t="shared" si="21"/>
        <v>0.64986265873632365</v>
      </c>
      <c r="X144" s="310">
        <f t="shared" si="21"/>
        <v>0.66033450908042723</v>
      </c>
      <c r="Y144" s="310">
        <f t="shared" si="21"/>
        <v>0.64830248242511601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0.99999999999999989</v>
      </c>
      <c r="C146" s="232">
        <f t="shared" si="22"/>
        <v>1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1</v>
      </c>
      <c r="H146" s="232">
        <f t="shared" si="22"/>
        <v>1</v>
      </c>
      <c r="I146" s="232">
        <f t="shared" si="22"/>
        <v>1</v>
      </c>
      <c r="J146" s="232">
        <f t="shared" si="22"/>
        <v>1</v>
      </c>
      <c r="K146" s="232">
        <f t="shared" si="22"/>
        <v>0.99999999999999989</v>
      </c>
      <c r="L146" s="232">
        <f t="shared" si="22"/>
        <v>1</v>
      </c>
      <c r="M146" s="232">
        <f t="shared" si="22"/>
        <v>1</v>
      </c>
      <c r="N146" s="232">
        <f t="shared" si="22"/>
        <v>1</v>
      </c>
      <c r="O146" s="232">
        <f t="shared" si="22"/>
        <v>0.99999999999999978</v>
      </c>
      <c r="P146" s="232">
        <f t="shared" si="22"/>
        <v>1</v>
      </c>
      <c r="Q146" s="232">
        <f t="shared" si="22"/>
        <v>1</v>
      </c>
      <c r="R146" s="232">
        <f t="shared" si="22"/>
        <v>1</v>
      </c>
      <c r="S146" s="232">
        <f t="shared" si="22"/>
        <v>1</v>
      </c>
      <c r="T146" s="232">
        <f t="shared" si="22"/>
        <v>0.99999999999999989</v>
      </c>
      <c r="U146" s="232">
        <f t="shared" si="22"/>
        <v>1</v>
      </c>
      <c r="V146" s="232">
        <f t="shared" si="22"/>
        <v>0.99999999999999989</v>
      </c>
      <c r="W146" s="232">
        <f t="shared" si="22"/>
        <v>1</v>
      </c>
      <c r="X146" s="232">
        <f t="shared" si="22"/>
        <v>1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4.4410670891509773E-3</v>
      </c>
      <c r="C151" s="268">
        <f t="shared" si="27"/>
        <v>5.1357438544559538E-3</v>
      </c>
      <c r="D151" s="268">
        <f t="shared" si="27"/>
        <v>4.6470501123378194E-3</v>
      </c>
      <c r="E151" s="268">
        <f t="shared" si="27"/>
        <v>4.2891975653114025E-3</v>
      </c>
      <c r="F151" s="268">
        <f t="shared" si="27"/>
        <v>3.5677346245812616E-3</v>
      </c>
      <c r="G151" s="268">
        <f t="shared" si="27"/>
        <v>3.0961425833603024E-3</v>
      </c>
      <c r="H151" s="268">
        <f t="shared" si="27"/>
        <v>2.9501670156013653E-3</v>
      </c>
      <c r="I151" s="268">
        <f t="shared" si="27"/>
        <v>2.975779665460805E-3</v>
      </c>
      <c r="J151" s="268">
        <f t="shared" si="27"/>
        <v>2.7629415427558222E-3</v>
      </c>
      <c r="K151" s="268">
        <f t="shared" si="27"/>
        <v>2.1784928404364316E-3</v>
      </c>
      <c r="L151" s="268">
        <f t="shared" si="27"/>
        <v>2.3279257083083983E-3</v>
      </c>
      <c r="M151" s="268">
        <f t="shared" si="27"/>
        <v>2.4135507256606132E-3</v>
      </c>
      <c r="N151" s="268">
        <f t="shared" si="27"/>
        <v>1.1145450145339298E-3</v>
      </c>
      <c r="O151" s="268">
        <f t="shared" si="27"/>
        <v>1.9567581939127945E-3</v>
      </c>
      <c r="P151" s="268">
        <f t="shared" si="27"/>
        <v>2.1201119045740398E-3</v>
      </c>
      <c r="Q151" s="268">
        <f t="shared" si="27"/>
        <v>1.8466238672433331E-3</v>
      </c>
      <c r="R151" s="268">
        <f t="shared" si="27"/>
        <v>2.016738585309632E-3</v>
      </c>
      <c r="S151" s="268">
        <f t="shared" si="27"/>
        <v>1.9162776695848904E-3</v>
      </c>
      <c r="T151" s="268">
        <f t="shared" si="27"/>
        <v>2.3439439054396168E-3</v>
      </c>
      <c r="U151" s="268">
        <f t="shared" si="27"/>
        <v>2.3215702984223682E-3</v>
      </c>
      <c r="V151" s="268">
        <f t="shared" si="27"/>
        <v>2.1909781247413571E-3</v>
      </c>
      <c r="W151" s="268">
        <f t="shared" si="27"/>
        <v>2.2440343180595889E-3</v>
      </c>
      <c r="X151" s="268">
        <f t="shared" si="27"/>
        <v>2.0436855073667918E-3</v>
      </c>
      <c r="Y151" s="268">
        <f t="shared" si="27"/>
        <v>1.5626098656387514E-3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0.11141715319633445</v>
      </c>
      <c r="C153" s="269">
        <f t="shared" si="29"/>
        <v>0.1270188540403685</v>
      </c>
      <c r="D153" s="269">
        <f t="shared" si="29"/>
        <v>0.11696904964885592</v>
      </c>
      <c r="E153" s="269">
        <f t="shared" si="29"/>
        <v>0.11051891586910131</v>
      </c>
      <c r="F153" s="269">
        <f t="shared" si="29"/>
        <v>0.10308054227444233</v>
      </c>
      <c r="G153" s="269">
        <f t="shared" si="29"/>
        <v>9.1259685343144992E-2</v>
      </c>
      <c r="H153" s="269">
        <f t="shared" si="29"/>
        <v>8.9017235743509032E-2</v>
      </c>
      <c r="I153" s="269">
        <f t="shared" si="29"/>
        <v>9.0651524849753334E-2</v>
      </c>
      <c r="J153" s="269">
        <f t="shared" si="29"/>
        <v>9.173824198440414E-2</v>
      </c>
      <c r="K153" s="269">
        <f t="shared" si="29"/>
        <v>8.5001598116703547E-2</v>
      </c>
      <c r="L153" s="269">
        <f t="shared" si="29"/>
        <v>9.2990683929762688E-2</v>
      </c>
      <c r="M153" s="269">
        <f t="shared" si="29"/>
        <v>9.4136181778846612E-2</v>
      </c>
      <c r="N153" s="269">
        <f t="shared" si="29"/>
        <v>7.7706187662273898E-2</v>
      </c>
      <c r="O153" s="269">
        <f t="shared" si="29"/>
        <v>8.1289850135233502E-2</v>
      </c>
      <c r="P153" s="269">
        <f t="shared" si="29"/>
        <v>9.2478431675231856E-2</v>
      </c>
      <c r="Q153" s="269">
        <f t="shared" si="29"/>
        <v>9.3712964463753434E-2</v>
      </c>
      <c r="R153" s="269">
        <f t="shared" si="29"/>
        <v>9.7582369253054427E-2</v>
      </c>
      <c r="S153" s="269">
        <f t="shared" si="29"/>
        <v>9.7022920096305434E-2</v>
      </c>
      <c r="T153" s="269">
        <f t="shared" si="29"/>
        <v>0.10496794747373615</v>
      </c>
      <c r="U153" s="269">
        <f t="shared" si="29"/>
        <v>0.10621605459865664</v>
      </c>
      <c r="V153" s="269">
        <f t="shared" si="29"/>
        <v>0.10993106467300326</v>
      </c>
      <c r="W153" s="269">
        <f t="shared" si="29"/>
        <v>0.11500394857348366</v>
      </c>
      <c r="X153" s="269">
        <f t="shared" si="29"/>
        <v>0.11911102860484808</v>
      </c>
      <c r="Y153" s="269">
        <f t="shared" si="29"/>
        <v>0.10670237236020332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9.7046890173592776E-2</v>
      </c>
      <c r="C154" s="318">
        <f t="shared" si="30"/>
        <v>0.11139914016152826</v>
      </c>
      <c r="D154" s="318">
        <f t="shared" si="30"/>
        <v>0.10022654350849788</v>
      </c>
      <c r="E154" s="318">
        <f t="shared" si="30"/>
        <v>9.6775695092994982E-2</v>
      </c>
      <c r="F154" s="318">
        <f t="shared" si="30"/>
        <v>8.7944831435056006E-2</v>
      </c>
      <c r="G154" s="318">
        <f t="shared" si="30"/>
        <v>7.5938961736055063E-2</v>
      </c>
      <c r="H154" s="318">
        <f t="shared" si="30"/>
        <v>7.5426244594380007E-2</v>
      </c>
      <c r="I154" s="318">
        <f t="shared" si="30"/>
        <v>7.6315261315433702E-2</v>
      </c>
      <c r="J154" s="318">
        <f t="shared" si="30"/>
        <v>7.7122828483079373E-2</v>
      </c>
      <c r="K154" s="318">
        <f t="shared" si="30"/>
        <v>7.0260329010675499E-2</v>
      </c>
      <c r="L154" s="318">
        <f t="shared" si="30"/>
        <v>7.6059181585036717E-2</v>
      </c>
      <c r="M154" s="318">
        <f t="shared" si="30"/>
        <v>7.6840163349549045E-2</v>
      </c>
      <c r="N154" s="318">
        <f t="shared" si="30"/>
        <v>6.1547773504486404E-2</v>
      </c>
      <c r="O154" s="318">
        <f t="shared" si="30"/>
        <v>6.4935217661840225E-2</v>
      </c>
      <c r="P154" s="318">
        <f t="shared" si="30"/>
        <v>7.4338388919188689E-2</v>
      </c>
      <c r="Q154" s="318">
        <f t="shared" si="30"/>
        <v>7.5149214792890565E-2</v>
      </c>
      <c r="R154" s="318">
        <f t="shared" si="30"/>
        <v>7.7658314888547048E-2</v>
      </c>
      <c r="S154" s="318">
        <f t="shared" si="30"/>
        <v>7.8287621596010701E-2</v>
      </c>
      <c r="T154" s="318">
        <f t="shared" si="30"/>
        <v>8.1811720019199591E-2</v>
      </c>
      <c r="U154" s="318">
        <f t="shared" si="30"/>
        <v>8.3496023990191043E-2</v>
      </c>
      <c r="V154" s="318">
        <f t="shared" si="30"/>
        <v>8.7025696616564313E-2</v>
      </c>
      <c r="W154" s="318">
        <f t="shared" si="30"/>
        <v>9.1677048522660329E-2</v>
      </c>
      <c r="X154" s="318">
        <f t="shared" si="30"/>
        <v>9.7663153993051616E-2</v>
      </c>
      <c r="Y154" s="318">
        <f t="shared" si="30"/>
        <v>9.0208819329183593E-2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1.4370263022741678E-2</v>
      </c>
      <c r="C155" s="318">
        <f t="shared" si="31"/>
        <v>1.5619713878840234E-2</v>
      </c>
      <c r="D155" s="318">
        <f t="shared" si="31"/>
        <v>1.6742506140358021E-2</v>
      </c>
      <c r="E155" s="318">
        <f t="shared" si="31"/>
        <v>1.3743220776106334E-2</v>
      </c>
      <c r="F155" s="318">
        <f t="shared" si="31"/>
        <v>1.5135710839386309E-2</v>
      </c>
      <c r="G155" s="318">
        <f t="shared" si="31"/>
        <v>1.5320723607089932E-2</v>
      </c>
      <c r="H155" s="318">
        <f t="shared" si="31"/>
        <v>1.3590991149129037E-2</v>
      </c>
      <c r="I155" s="318">
        <f t="shared" si="31"/>
        <v>1.4336263534319637E-2</v>
      </c>
      <c r="J155" s="318">
        <f t="shared" si="31"/>
        <v>1.4615413501324767E-2</v>
      </c>
      <c r="K155" s="318">
        <f t="shared" si="31"/>
        <v>1.4741269106028057E-2</v>
      </c>
      <c r="L155" s="318">
        <f t="shared" si="31"/>
        <v>1.6931502344725978E-2</v>
      </c>
      <c r="M155" s="318">
        <f t="shared" si="31"/>
        <v>1.7296018429297566E-2</v>
      </c>
      <c r="N155" s="318">
        <f t="shared" si="31"/>
        <v>1.6158414157787498E-2</v>
      </c>
      <c r="O155" s="318">
        <f t="shared" si="31"/>
        <v>1.6354632473393266E-2</v>
      </c>
      <c r="P155" s="318">
        <f t="shared" si="31"/>
        <v>1.8140042756043161E-2</v>
      </c>
      <c r="Q155" s="318">
        <f t="shared" si="31"/>
        <v>1.8563749670862859E-2</v>
      </c>
      <c r="R155" s="318">
        <f t="shared" si="31"/>
        <v>1.9924054364507372E-2</v>
      </c>
      <c r="S155" s="318">
        <f t="shared" si="31"/>
        <v>1.8735298500294727E-2</v>
      </c>
      <c r="T155" s="318">
        <f t="shared" si="31"/>
        <v>2.3156227454536556E-2</v>
      </c>
      <c r="U155" s="318">
        <f t="shared" si="31"/>
        <v>2.2720030608465613E-2</v>
      </c>
      <c r="V155" s="318">
        <f t="shared" si="31"/>
        <v>2.2905368056438943E-2</v>
      </c>
      <c r="W155" s="318">
        <f t="shared" si="31"/>
        <v>2.332690005082334E-2</v>
      </c>
      <c r="X155" s="318">
        <f t="shared" si="31"/>
        <v>2.1447874611796473E-2</v>
      </c>
      <c r="Y155" s="318">
        <f t="shared" si="31"/>
        <v>1.6493553031019719E-2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0.46268500340464958</v>
      </c>
      <c r="C157" s="269">
        <f t="shared" si="33"/>
        <v>0.53111141895133995</v>
      </c>
      <c r="D157" s="269">
        <f t="shared" si="33"/>
        <v>0.47926682732141485</v>
      </c>
      <c r="E157" s="269">
        <f t="shared" si="33"/>
        <v>0.47944568113730579</v>
      </c>
      <c r="F157" s="269">
        <f t="shared" si="33"/>
        <v>0.4516588701110944</v>
      </c>
      <c r="G157" s="269">
        <f t="shared" si="33"/>
        <v>0.43301611864070955</v>
      </c>
      <c r="H157" s="269">
        <f t="shared" si="33"/>
        <v>0.39830240288688323</v>
      </c>
      <c r="I157" s="269">
        <f t="shared" si="33"/>
        <v>0.42729021792188038</v>
      </c>
      <c r="J157" s="269">
        <f t="shared" si="33"/>
        <v>0.42735799004278341</v>
      </c>
      <c r="K157" s="269">
        <f t="shared" si="33"/>
        <v>0.42995630920756644</v>
      </c>
      <c r="L157" s="269">
        <f t="shared" si="33"/>
        <v>0.48724808317836565</v>
      </c>
      <c r="M157" s="269">
        <f t="shared" si="33"/>
        <v>0.49805766200073764</v>
      </c>
      <c r="N157" s="269">
        <f t="shared" si="33"/>
        <v>0.43991723013980455</v>
      </c>
      <c r="O157" s="269">
        <f t="shared" si="33"/>
        <v>0.45087790203569394</v>
      </c>
      <c r="P157" s="269">
        <f t="shared" si="33"/>
        <v>0.50267826786296199</v>
      </c>
      <c r="Q157" s="269">
        <f t="shared" si="33"/>
        <v>0.51289947101673017</v>
      </c>
      <c r="R157" s="269">
        <f t="shared" si="33"/>
        <v>0.53660147880556774</v>
      </c>
      <c r="S157" s="269">
        <f t="shared" si="33"/>
        <v>0.51541398520058368</v>
      </c>
      <c r="T157" s="269">
        <f t="shared" si="33"/>
        <v>0.6209672789965357</v>
      </c>
      <c r="U157" s="269">
        <f t="shared" si="33"/>
        <v>0.60066537990929159</v>
      </c>
      <c r="V157" s="269">
        <f t="shared" si="33"/>
        <v>0.60765333235793628</v>
      </c>
      <c r="W157" s="269">
        <f t="shared" si="33"/>
        <v>0.6202392127365749</v>
      </c>
      <c r="X157" s="269">
        <f t="shared" si="33"/>
        <v>0.58106410538413267</v>
      </c>
      <c r="Y157" s="269">
        <f t="shared" si="33"/>
        <v>0.46443182094603536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0.46268500340464958</v>
      </c>
      <c r="C158" s="318">
        <f t="shared" si="34"/>
        <v>0.53111141895133995</v>
      </c>
      <c r="D158" s="318">
        <f t="shared" si="34"/>
        <v>0.47926682732141485</v>
      </c>
      <c r="E158" s="318">
        <f t="shared" si="34"/>
        <v>0.47944568113730579</v>
      </c>
      <c r="F158" s="318">
        <f t="shared" si="34"/>
        <v>0.4516588701110944</v>
      </c>
      <c r="G158" s="318">
        <f t="shared" si="34"/>
        <v>0.43301611864070955</v>
      </c>
      <c r="H158" s="318">
        <f t="shared" si="34"/>
        <v>0.39830240288688323</v>
      </c>
      <c r="I158" s="318">
        <f t="shared" si="34"/>
        <v>0.42729021792188038</v>
      </c>
      <c r="J158" s="318">
        <f t="shared" si="34"/>
        <v>0.42735799004278341</v>
      </c>
      <c r="K158" s="318">
        <f t="shared" si="34"/>
        <v>0.42995630920756644</v>
      </c>
      <c r="L158" s="318">
        <f t="shared" si="34"/>
        <v>0.48724808317836565</v>
      </c>
      <c r="M158" s="318">
        <f t="shared" si="34"/>
        <v>0.49805766200073764</v>
      </c>
      <c r="N158" s="318">
        <f t="shared" si="34"/>
        <v>0.43991723013980455</v>
      </c>
      <c r="O158" s="318">
        <f t="shared" si="34"/>
        <v>0.45087790203569394</v>
      </c>
      <c r="P158" s="318">
        <f t="shared" si="34"/>
        <v>0.50267826786296199</v>
      </c>
      <c r="Q158" s="318">
        <f t="shared" si="34"/>
        <v>0.51289947101673017</v>
      </c>
      <c r="R158" s="318">
        <f t="shared" si="34"/>
        <v>0.53660147880556774</v>
      </c>
      <c r="S158" s="318">
        <f t="shared" si="34"/>
        <v>0.51541398520058368</v>
      </c>
      <c r="T158" s="318">
        <f t="shared" si="34"/>
        <v>0.6209672789965357</v>
      </c>
      <c r="U158" s="318">
        <f t="shared" si="34"/>
        <v>0.60066537990929159</v>
      </c>
      <c r="V158" s="318">
        <f t="shared" si="34"/>
        <v>0.60765333235793628</v>
      </c>
      <c r="W158" s="318">
        <f t="shared" si="34"/>
        <v>0.6202392127365749</v>
      </c>
      <c r="X158" s="318">
        <f t="shared" si="34"/>
        <v>0.58106410538413267</v>
      </c>
      <c r="Y158" s="318">
        <f t="shared" si="34"/>
        <v>0.46443182094603536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5.1704221262541983E-2</v>
      </c>
      <c r="C160" s="269">
        <f t="shared" si="36"/>
        <v>5.9350750766621406E-2</v>
      </c>
      <c r="D160" s="269">
        <f t="shared" si="36"/>
        <v>5.3398263176425459E-2</v>
      </c>
      <c r="E160" s="269">
        <f t="shared" si="36"/>
        <v>5.1559735123651196E-2</v>
      </c>
      <c r="F160" s="269">
        <f t="shared" si="36"/>
        <v>4.6854865882682346E-2</v>
      </c>
      <c r="G160" s="269">
        <f t="shared" si="36"/>
        <v>4.0458430692888854E-2</v>
      </c>
      <c r="H160" s="269">
        <f t="shared" si="36"/>
        <v>4.0185267477758045E-2</v>
      </c>
      <c r="I160" s="269">
        <f t="shared" si="36"/>
        <v>4.0658913950810803E-2</v>
      </c>
      <c r="J160" s="269">
        <f t="shared" si="36"/>
        <v>4.108916608403862E-2</v>
      </c>
      <c r="K160" s="269">
        <f t="shared" si="36"/>
        <v>3.7432993377210406E-2</v>
      </c>
      <c r="L160" s="269">
        <f t="shared" si="36"/>
        <v>4.0522480902646006E-2</v>
      </c>
      <c r="M160" s="269">
        <f t="shared" si="36"/>
        <v>4.09385689800911E-2</v>
      </c>
      <c r="N160" s="269">
        <f t="shared" si="36"/>
        <v>3.2791155840238423E-2</v>
      </c>
      <c r="O160" s="269">
        <f t="shared" si="36"/>
        <v>3.4595903647334926E-2</v>
      </c>
      <c r="P160" s="269">
        <f t="shared" si="36"/>
        <v>3.9605684449067563E-2</v>
      </c>
      <c r="Q160" s="269">
        <f t="shared" si="36"/>
        <v>4.0037672741575298E-2</v>
      </c>
      <c r="R160" s="269">
        <f t="shared" si="36"/>
        <v>4.1374460208784512E-2</v>
      </c>
      <c r="S160" s="269">
        <f t="shared" si="36"/>
        <v>4.1709739507137099E-2</v>
      </c>
      <c r="T160" s="269">
        <f t="shared" si="36"/>
        <v>4.358729338132724E-2</v>
      </c>
      <c r="U160" s="269">
        <f t="shared" si="36"/>
        <v>4.448464954630834E-2</v>
      </c>
      <c r="V160" s="269">
        <f t="shared" si="36"/>
        <v>4.6365173220296228E-2</v>
      </c>
      <c r="W160" s="269">
        <f t="shared" si="36"/>
        <v>4.8843300316306709E-2</v>
      </c>
      <c r="X160" s="269">
        <f t="shared" si="36"/>
        <v>5.2032551627589241E-2</v>
      </c>
      <c r="Y160" s="269">
        <f t="shared" si="36"/>
        <v>4.8061063534191859E-2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5.1704221262541983E-2</v>
      </c>
      <c r="C161" s="318">
        <f t="shared" si="37"/>
        <v>5.9350750766621406E-2</v>
      </c>
      <c r="D161" s="318">
        <f t="shared" si="37"/>
        <v>5.3398263176425459E-2</v>
      </c>
      <c r="E161" s="318">
        <f t="shared" si="37"/>
        <v>5.1559735123651196E-2</v>
      </c>
      <c r="F161" s="318">
        <f t="shared" si="37"/>
        <v>4.6854865882682346E-2</v>
      </c>
      <c r="G161" s="318">
        <f t="shared" si="37"/>
        <v>4.0458430692888854E-2</v>
      </c>
      <c r="H161" s="318">
        <f t="shared" si="37"/>
        <v>4.0185267477758045E-2</v>
      </c>
      <c r="I161" s="318">
        <f t="shared" si="37"/>
        <v>4.0658913950810803E-2</v>
      </c>
      <c r="J161" s="318">
        <f t="shared" si="37"/>
        <v>4.108916608403862E-2</v>
      </c>
      <c r="K161" s="318">
        <f t="shared" si="37"/>
        <v>3.7432993377210406E-2</v>
      </c>
      <c r="L161" s="318">
        <f t="shared" si="37"/>
        <v>4.0522480902646006E-2</v>
      </c>
      <c r="M161" s="318">
        <f t="shared" si="37"/>
        <v>4.09385689800911E-2</v>
      </c>
      <c r="N161" s="318">
        <f t="shared" si="37"/>
        <v>3.2791155840238423E-2</v>
      </c>
      <c r="O161" s="318">
        <f t="shared" si="37"/>
        <v>3.4595903647334926E-2</v>
      </c>
      <c r="P161" s="318">
        <f t="shared" si="37"/>
        <v>3.9605684449067563E-2</v>
      </c>
      <c r="Q161" s="318">
        <f t="shared" si="37"/>
        <v>4.0037672741575298E-2</v>
      </c>
      <c r="R161" s="318">
        <f t="shared" si="37"/>
        <v>4.1374460208784512E-2</v>
      </c>
      <c r="S161" s="318">
        <f t="shared" si="37"/>
        <v>4.1709739507137099E-2</v>
      </c>
      <c r="T161" s="318">
        <f t="shared" si="37"/>
        <v>4.358729338132724E-2</v>
      </c>
      <c r="U161" s="318">
        <f t="shared" si="37"/>
        <v>4.448464954630834E-2</v>
      </c>
      <c r="V161" s="318">
        <f t="shared" si="37"/>
        <v>4.6365173220296228E-2</v>
      </c>
      <c r="W161" s="318">
        <f t="shared" si="37"/>
        <v>4.8843300316306709E-2</v>
      </c>
      <c r="X161" s="318">
        <f t="shared" si="37"/>
        <v>5.2032551627589241E-2</v>
      </c>
      <c r="Y161" s="318">
        <f t="shared" si="37"/>
        <v>4.8061063534191859E-2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0.36975255504732296</v>
      </c>
      <c r="C163" s="310">
        <f t="shared" si="39"/>
        <v>0.2773832323872143</v>
      </c>
      <c r="D163" s="310">
        <f t="shared" si="39"/>
        <v>0.34571880974096603</v>
      </c>
      <c r="E163" s="310">
        <f t="shared" si="39"/>
        <v>0.35418647030463019</v>
      </c>
      <c r="F163" s="310">
        <f t="shared" si="39"/>
        <v>0.39483798710719975</v>
      </c>
      <c r="G163" s="310">
        <f t="shared" si="39"/>
        <v>0.43216962273989618</v>
      </c>
      <c r="H163" s="310">
        <f t="shared" si="39"/>
        <v>0.46954492687624838</v>
      </c>
      <c r="I163" s="310">
        <f t="shared" si="39"/>
        <v>0.43842356361209472</v>
      </c>
      <c r="J163" s="310">
        <f t="shared" si="39"/>
        <v>0.43705166034601795</v>
      </c>
      <c r="K163" s="310">
        <f t="shared" si="39"/>
        <v>0.44543060645808308</v>
      </c>
      <c r="L163" s="310">
        <f t="shared" si="39"/>
        <v>0.37691082628091721</v>
      </c>
      <c r="M163" s="310">
        <f t="shared" si="39"/>
        <v>0.36445403651466401</v>
      </c>
      <c r="N163" s="310">
        <f t="shared" si="39"/>
        <v>0.44847088134314922</v>
      </c>
      <c r="O163" s="310">
        <f t="shared" si="39"/>
        <v>0.43127958598782473</v>
      </c>
      <c r="P163" s="310">
        <f t="shared" si="39"/>
        <v>0.36311750410816457</v>
      </c>
      <c r="Q163" s="310">
        <f t="shared" si="39"/>
        <v>0.35150326791069769</v>
      </c>
      <c r="R163" s="310">
        <f t="shared" si="39"/>
        <v>0.32242495314728364</v>
      </c>
      <c r="S163" s="310">
        <f t="shared" si="39"/>
        <v>0.34393707752638891</v>
      </c>
      <c r="T163" s="310">
        <f t="shared" si="39"/>
        <v>0.22813353624296115</v>
      </c>
      <c r="U163" s="310">
        <f t="shared" si="39"/>
        <v>0.24631234564732105</v>
      </c>
      <c r="V163" s="310">
        <f t="shared" si="39"/>
        <v>0.2338594516240228</v>
      </c>
      <c r="W163" s="310">
        <f t="shared" si="39"/>
        <v>0.21366950405557519</v>
      </c>
      <c r="X163" s="310">
        <f t="shared" si="39"/>
        <v>0.24574862887606322</v>
      </c>
      <c r="Y163" s="310">
        <f t="shared" si="39"/>
        <v>0.37924213329393081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1</v>
      </c>
      <c r="D165" s="232">
        <f t="shared" si="40"/>
        <v>0.99999999999999989</v>
      </c>
      <c r="E165" s="232">
        <f t="shared" si="40"/>
        <v>1</v>
      </c>
      <c r="F165" s="232">
        <f t="shared" si="40"/>
        <v>0.99999999999999978</v>
      </c>
      <c r="G165" s="232">
        <f t="shared" si="40"/>
        <v>1.0000000000000002</v>
      </c>
      <c r="H165" s="232">
        <f t="shared" si="40"/>
        <v>1</v>
      </c>
      <c r="I165" s="232">
        <f t="shared" si="40"/>
        <v>0.99999999999999989</v>
      </c>
      <c r="J165" s="232">
        <f t="shared" si="40"/>
        <v>1</v>
      </c>
      <c r="K165" s="232">
        <f t="shared" si="40"/>
        <v>1</v>
      </c>
      <c r="L165" s="232">
        <f t="shared" si="40"/>
        <v>0.99999999999999978</v>
      </c>
      <c r="M165" s="232">
        <f t="shared" si="40"/>
        <v>0.99999999999999989</v>
      </c>
      <c r="N165" s="232">
        <f t="shared" si="40"/>
        <v>1</v>
      </c>
      <c r="O165" s="232">
        <f t="shared" si="40"/>
        <v>1</v>
      </c>
      <c r="P165" s="232">
        <f t="shared" si="40"/>
        <v>0.99999999999999978</v>
      </c>
      <c r="Q165" s="232">
        <f t="shared" si="40"/>
        <v>1</v>
      </c>
      <c r="R165" s="232">
        <f t="shared" si="40"/>
        <v>1</v>
      </c>
      <c r="S165" s="232">
        <f t="shared" si="40"/>
        <v>1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5.8228297104541849E-3</v>
      </c>
      <c r="C170" s="268">
        <f t="shared" si="45"/>
        <v>5.7419919016949818E-3</v>
      </c>
      <c r="D170" s="268">
        <f t="shared" si="45"/>
        <v>5.7723478248004681E-3</v>
      </c>
      <c r="E170" s="268">
        <f t="shared" si="45"/>
        <v>5.4209097990943894E-3</v>
      </c>
      <c r="F170" s="268">
        <f t="shared" si="45"/>
        <v>4.9686437098226521E-3</v>
      </c>
      <c r="G170" s="268">
        <f t="shared" si="45"/>
        <v>5.217544482344294E-3</v>
      </c>
      <c r="H170" s="268">
        <f t="shared" si="45"/>
        <v>4.8685892343013557E-3</v>
      </c>
      <c r="I170" s="268">
        <f t="shared" si="45"/>
        <v>4.8312497487772122E-3</v>
      </c>
      <c r="J170" s="268">
        <f t="shared" si="45"/>
        <v>4.7156681605114784E-3</v>
      </c>
      <c r="K170" s="268">
        <f t="shared" si="45"/>
        <v>3.96123514200559E-3</v>
      </c>
      <c r="L170" s="268">
        <f t="shared" si="45"/>
        <v>3.9235222594450458E-3</v>
      </c>
      <c r="M170" s="268">
        <f t="shared" si="45"/>
        <v>4.1136472630238265E-3</v>
      </c>
      <c r="N170" s="268">
        <f t="shared" si="45"/>
        <v>2.1704539956929995E-3</v>
      </c>
      <c r="O170" s="268">
        <f t="shared" si="45"/>
        <v>3.6421955026705367E-3</v>
      </c>
      <c r="P170" s="268">
        <f t="shared" si="45"/>
        <v>3.386245688811222E-3</v>
      </c>
      <c r="Q170" s="268">
        <f t="shared" si="45"/>
        <v>2.9677507238590091E-3</v>
      </c>
      <c r="R170" s="268">
        <f t="shared" si="45"/>
        <v>3.1205102632549668E-3</v>
      </c>
      <c r="S170" s="268">
        <f t="shared" si="45"/>
        <v>2.9602799672517784E-3</v>
      </c>
      <c r="T170" s="268">
        <f t="shared" si="45"/>
        <v>3.8322734654605553E-3</v>
      </c>
      <c r="U170" s="268">
        <f t="shared" si="45"/>
        <v>3.567867479246035E-3</v>
      </c>
      <c r="V170" s="268">
        <f t="shared" si="45"/>
        <v>3.2378340514873723E-3</v>
      </c>
      <c r="W170" s="268">
        <f t="shared" si="45"/>
        <v>3.1150119947972515E-3</v>
      </c>
      <c r="X170" s="268">
        <f t="shared" si="45"/>
        <v>2.6678034352797669E-3</v>
      </c>
      <c r="Y170" s="268">
        <f t="shared" si="45"/>
        <v>2.6153039837179849E-3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0.67616360030868605</v>
      </c>
      <c r="C171" s="269">
        <f t="shared" si="46"/>
        <v>0.66185746036544202</v>
      </c>
      <c r="D171" s="269">
        <f t="shared" si="46"/>
        <v>0.66157837226738547</v>
      </c>
      <c r="E171" s="269">
        <f t="shared" si="46"/>
        <v>0.64995881580628856</v>
      </c>
      <c r="F171" s="269">
        <f t="shared" si="46"/>
        <v>0.65084720253555794</v>
      </c>
      <c r="G171" s="269">
        <f t="shared" si="46"/>
        <v>0.68003814194752721</v>
      </c>
      <c r="H171" s="269">
        <f t="shared" si="46"/>
        <v>0.6614582320558009</v>
      </c>
      <c r="I171" s="269">
        <f t="shared" si="46"/>
        <v>0.65840560878105314</v>
      </c>
      <c r="J171" s="269">
        <f t="shared" si="46"/>
        <v>0.69948418258470901</v>
      </c>
      <c r="K171" s="269">
        <f t="shared" si="46"/>
        <v>0.6789035422978178</v>
      </c>
      <c r="L171" s="269">
        <f t="shared" si="46"/>
        <v>0.68121164226845221</v>
      </c>
      <c r="M171" s="269">
        <f t="shared" si="46"/>
        <v>0.69595683910030104</v>
      </c>
      <c r="N171" s="269">
        <f t="shared" si="46"/>
        <v>0.63692563352360754</v>
      </c>
      <c r="O171" s="269">
        <f t="shared" si="46"/>
        <v>0.64228799187174268</v>
      </c>
      <c r="P171" s="269">
        <f t="shared" si="46"/>
        <v>0.63095187385080465</v>
      </c>
      <c r="Q171" s="269">
        <f t="shared" si="46"/>
        <v>0.64179574224342806</v>
      </c>
      <c r="R171" s="269">
        <f t="shared" si="46"/>
        <v>0.63853892915335042</v>
      </c>
      <c r="S171" s="269">
        <f t="shared" si="46"/>
        <v>0.64267418573741286</v>
      </c>
      <c r="T171" s="269">
        <f t="shared" si="46"/>
        <v>0.71080129565846262</v>
      </c>
      <c r="U171" s="269">
        <f t="shared" si="46"/>
        <v>0.68189276216255257</v>
      </c>
      <c r="V171" s="269">
        <f t="shared" si="46"/>
        <v>0.68341965098089164</v>
      </c>
      <c r="W171" s="269">
        <f t="shared" si="46"/>
        <v>0.67626087382368583</v>
      </c>
      <c r="X171" s="269">
        <f t="shared" si="46"/>
        <v>0.67747600378839512</v>
      </c>
      <c r="Y171" s="269">
        <f t="shared" si="46"/>
        <v>0.80231335510898527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0.67616360030868605</v>
      </c>
      <c r="C172" s="318">
        <f t="shared" si="47"/>
        <v>0.66185746036544202</v>
      </c>
      <c r="D172" s="318">
        <f t="shared" si="47"/>
        <v>0.66157837226738547</v>
      </c>
      <c r="E172" s="318">
        <f t="shared" si="47"/>
        <v>0.64995881580628856</v>
      </c>
      <c r="F172" s="318">
        <f t="shared" si="47"/>
        <v>0.65084720253555794</v>
      </c>
      <c r="G172" s="318">
        <f t="shared" si="47"/>
        <v>0.68003814194752721</v>
      </c>
      <c r="H172" s="318">
        <f t="shared" si="47"/>
        <v>0.6614582320558009</v>
      </c>
      <c r="I172" s="318">
        <f t="shared" si="47"/>
        <v>0.65840560878105314</v>
      </c>
      <c r="J172" s="318">
        <f t="shared" si="47"/>
        <v>0.69948418258470901</v>
      </c>
      <c r="K172" s="318">
        <f t="shared" si="47"/>
        <v>0.6789035422978178</v>
      </c>
      <c r="L172" s="318">
        <f t="shared" si="47"/>
        <v>0.68121164226845221</v>
      </c>
      <c r="M172" s="318">
        <f t="shared" si="47"/>
        <v>0.69595683910030104</v>
      </c>
      <c r="N172" s="318">
        <f t="shared" si="47"/>
        <v>0.63692563352360754</v>
      </c>
      <c r="O172" s="318">
        <f t="shared" si="47"/>
        <v>0.64228799187174268</v>
      </c>
      <c r="P172" s="318">
        <f t="shared" si="47"/>
        <v>0.63095187385080465</v>
      </c>
      <c r="Q172" s="318">
        <f t="shared" si="47"/>
        <v>0.64179574224342806</v>
      </c>
      <c r="R172" s="318">
        <f t="shared" si="47"/>
        <v>0.63853892915335042</v>
      </c>
      <c r="S172" s="318">
        <f t="shared" si="47"/>
        <v>0.64267418573741286</v>
      </c>
      <c r="T172" s="318">
        <f t="shared" si="47"/>
        <v>0.71080129565846262</v>
      </c>
      <c r="U172" s="318">
        <f t="shared" si="47"/>
        <v>0.68189276216255257</v>
      </c>
      <c r="V172" s="318">
        <f t="shared" si="47"/>
        <v>0.68341965098089164</v>
      </c>
      <c r="W172" s="318">
        <f t="shared" si="47"/>
        <v>0.67626087382368583</v>
      </c>
      <c r="X172" s="318">
        <f t="shared" si="47"/>
        <v>0.67747600378839512</v>
      </c>
      <c r="Y172" s="318">
        <f t="shared" si="47"/>
        <v>0.80231335510898527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5.6544489295108427E-2</v>
      </c>
      <c r="C175" s="269">
        <f t="shared" si="50"/>
        <v>5.5348131821109869E-2</v>
      </c>
      <c r="D175" s="269">
        <f t="shared" si="50"/>
        <v>5.5324792951691626E-2</v>
      </c>
      <c r="E175" s="269">
        <f t="shared" si="50"/>
        <v>5.4353102246027442E-2</v>
      </c>
      <c r="F175" s="269">
        <f t="shared" si="50"/>
        <v>5.4427393991220693E-2</v>
      </c>
      <c r="G175" s="269">
        <f t="shared" si="50"/>
        <v>5.6868499605809704E-2</v>
      </c>
      <c r="H175" s="269">
        <f t="shared" si="50"/>
        <v>5.5314746171733736E-2</v>
      </c>
      <c r="I175" s="269">
        <f t="shared" si="50"/>
        <v>5.5059469158889242E-2</v>
      </c>
      <c r="J175" s="269">
        <f t="shared" si="50"/>
        <v>5.8494683618287427E-2</v>
      </c>
      <c r="K175" s="269">
        <f t="shared" si="50"/>
        <v>5.6773618192912087E-2</v>
      </c>
      <c r="L175" s="269">
        <f t="shared" si="50"/>
        <v>5.6966634105069976E-2</v>
      </c>
      <c r="M175" s="269">
        <f t="shared" si="50"/>
        <v>5.819970791151579E-2</v>
      </c>
      <c r="N175" s="269">
        <f t="shared" si="50"/>
        <v>5.3263196436652567E-2</v>
      </c>
      <c r="O175" s="269">
        <f t="shared" si="50"/>
        <v>5.3711626097868011E-2</v>
      </c>
      <c r="P175" s="269">
        <f t="shared" si="50"/>
        <v>5.2763638060963396E-2</v>
      </c>
      <c r="Q175" s="269">
        <f t="shared" si="50"/>
        <v>5.3670461498315447E-2</v>
      </c>
      <c r="R175" s="269">
        <f t="shared" si="50"/>
        <v>5.3398109019087051E-2</v>
      </c>
      <c r="S175" s="269">
        <f t="shared" si="50"/>
        <v>5.3743921735925536E-2</v>
      </c>
      <c r="T175" s="269">
        <f t="shared" si="50"/>
        <v>5.9441082357820599E-2</v>
      </c>
      <c r="U175" s="269">
        <f t="shared" si="50"/>
        <v>5.7023593066692711E-2</v>
      </c>
      <c r="V175" s="269">
        <f t="shared" si="50"/>
        <v>5.7151279840136272E-2</v>
      </c>
      <c r="W175" s="269">
        <f t="shared" si="50"/>
        <v>5.6552623837140999E-2</v>
      </c>
      <c r="X175" s="269">
        <f t="shared" si="50"/>
        <v>5.6654239634339035E-2</v>
      </c>
      <c r="Y175" s="269">
        <f t="shared" si="50"/>
        <v>6.7093820043805361E-2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5.6544489295108427E-2</v>
      </c>
      <c r="C176" s="318">
        <f t="shared" si="51"/>
        <v>5.5348131821109869E-2</v>
      </c>
      <c r="D176" s="318">
        <f t="shared" si="51"/>
        <v>5.5324792951691626E-2</v>
      </c>
      <c r="E176" s="318">
        <f t="shared" si="51"/>
        <v>5.4353102246027442E-2</v>
      </c>
      <c r="F176" s="318">
        <f t="shared" si="51"/>
        <v>5.4427393991220693E-2</v>
      </c>
      <c r="G176" s="318">
        <f t="shared" si="51"/>
        <v>5.6868499605809704E-2</v>
      </c>
      <c r="H176" s="318">
        <f t="shared" si="51"/>
        <v>5.5314746171733736E-2</v>
      </c>
      <c r="I176" s="318">
        <f t="shared" si="51"/>
        <v>5.5059469158889242E-2</v>
      </c>
      <c r="J176" s="318">
        <f t="shared" si="51"/>
        <v>5.8494683618287427E-2</v>
      </c>
      <c r="K176" s="318">
        <f t="shared" si="51"/>
        <v>5.6773618192912087E-2</v>
      </c>
      <c r="L176" s="318">
        <f t="shared" si="51"/>
        <v>5.6966634105069976E-2</v>
      </c>
      <c r="M176" s="318">
        <f t="shared" si="51"/>
        <v>5.819970791151579E-2</v>
      </c>
      <c r="N176" s="318">
        <f t="shared" si="51"/>
        <v>5.3263196436652567E-2</v>
      </c>
      <c r="O176" s="318">
        <f t="shared" si="51"/>
        <v>5.3711626097868011E-2</v>
      </c>
      <c r="P176" s="318">
        <f t="shared" si="51"/>
        <v>5.2763638060963396E-2</v>
      </c>
      <c r="Q176" s="318">
        <f t="shared" si="51"/>
        <v>5.3670461498315447E-2</v>
      </c>
      <c r="R176" s="318">
        <f t="shared" si="51"/>
        <v>5.3398109019087051E-2</v>
      </c>
      <c r="S176" s="318">
        <f t="shared" si="51"/>
        <v>5.3743921735925536E-2</v>
      </c>
      <c r="T176" s="318">
        <f t="shared" si="51"/>
        <v>5.9441082357820599E-2</v>
      </c>
      <c r="U176" s="318">
        <f t="shared" si="51"/>
        <v>5.7023593066692711E-2</v>
      </c>
      <c r="V176" s="318">
        <f t="shared" si="51"/>
        <v>5.7151279840136272E-2</v>
      </c>
      <c r="W176" s="318">
        <f t="shared" si="51"/>
        <v>5.6552623837140999E-2</v>
      </c>
      <c r="X176" s="318">
        <f t="shared" si="51"/>
        <v>5.6654239634339035E-2</v>
      </c>
      <c r="Y176" s="318">
        <f t="shared" si="51"/>
        <v>6.7093820043805361E-2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0.26146908068575131</v>
      </c>
      <c r="C179" s="310">
        <f t="shared" si="54"/>
        <v>0.27705241591175311</v>
      </c>
      <c r="D179" s="310">
        <f t="shared" si="54"/>
        <v>0.27732448695612233</v>
      </c>
      <c r="E179" s="310">
        <f t="shared" si="54"/>
        <v>0.29026717214858966</v>
      </c>
      <c r="F179" s="310">
        <f t="shared" si="54"/>
        <v>0.2897567597633986</v>
      </c>
      <c r="G179" s="310">
        <f t="shared" si="54"/>
        <v>0.25787581396431886</v>
      </c>
      <c r="H179" s="310">
        <f t="shared" si="54"/>
        <v>0.278358432538164</v>
      </c>
      <c r="I179" s="310">
        <f t="shared" si="54"/>
        <v>0.28170367231128024</v>
      </c>
      <c r="J179" s="310">
        <f t="shared" si="54"/>
        <v>0.23730546563649202</v>
      </c>
      <c r="K179" s="310">
        <f t="shared" si="54"/>
        <v>0.26036160436726452</v>
      </c>
      <c r="L179" s="310">
        <f t="shared" si="54"/>
        <v>0.25789820136703262</v>
      </c>
      <c r="M179" s="310">
        <f t="shared" si="54"/>
        <v>0.24172980572515926</v>
      </c>
      <c r="N179" s="310">
        <f t="shared" si="54"/>
        <v>0.30764071604404686</v>
      </c>
      <c r="O179" s="310">
        <f t="shared" si="54"/>
        <v>0.30035818652771873</v>
      </c>
      <c r="P179" s="310">
        <f t="shared" si="54"/>
        <v>0.3128982423994206</v>
      </c>
      <c r="Q179" s="310">
        <f t="shared" si="54"/>
        <v>0.30156604553439759</v>
      </c>
      <c r="R179" s="310">
        <f t="shared" si="54"/>
        <v>0.3049424515643076</v>
      </c>
      <c r="S179" s="310">
        <f t="shared" si="54"/>
        <v>0.30062161255940989</v>
      </c>
      <c r="T179" s="310">
        <f t="shared" si="54"/>
        <v>0.22592534851825624</v>
      </c>
      <c r="U179" s="310">
        <f t="shared" si="54"/>
        <v>0.2575157772915086</v>
      </c>
      <c r="V179" s="310">
        <f t="shared" si="54"/>
        <v>0.25619123512748476</v>
      </c>
      <c r="W179" s="310">
        <f t="shared" si="54"/>
        <v>0.26407149034437588</v>
      </c>
      <c r="X179" s="310">
        <f t="shared" si="54"/>
        <v>0.26320195314198613</v>
      </c>
      <c r="Y179" s="310">
        <f t="shared" si="54"/>
        <v>0.1279775208634914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231.05393835495846</v>
      </c>
      <c r="C183" s="320">
        <f t="shared" si="55"/>
        <v>216.37510920091933</v>
      </c>
      <c r="D183" s="320">
        <f t="shared" si="55"/>
        <v>220.28314240519003</v>
      </c>
      <c r="E183" s="320">
        <f t="shared" si="55"/>
        <v>213.29063827105</v>
      </c>
      <c r="F183" s="320">
        <f t="shared" si="55"/>
        <v>234.70078973604043</v>
      </c>
      <c r="G183" s="320">
        <f t="shared" si="55"/>
        <v>253.67552119718101</v>
      </c>
      <c r="H183" s="320">
        <f t="shared" si="55"/>
        <v>218.30451532618758</v>
      </c>
      <c r="I183" s="320">
        <f t="shared" si="55"/>
        <v>234.03043188203202</v>
      </c>
      <c r="J183" s="320">
        <f t="shared" si="55"/>
        <v>242.85278528229415</v>
      </c>
      <c r="K183" s="320">
        <f t="shared" si="55"/>
        <v>226.9687209748333</v>
      </c>
      <c r="L183" s="320">
        <f t="shared" si="55"/>
        <v>233.29938677254196</v>
      </c>
      <c r="M183" s="320">
        <f t="shared" si="55"/>
        <v>244.14079938004917</v>
      </c>
      <c r="N183" s="320">
        <f t="shared" si="55"/>
        <v>257.35985805923156</v>
      </c>
      <c r="O183" s="320">
        <f t="shared" si="55"/>
        <v>250.89594099365377</v>
      </c>
      <c r="P183" s="320">
        <f t="shared" si="55"/>
        <v>262.88307412098686</v>
      </c>
      <c r="Q183" s="320">
        <f t="shared" si="55"/>
        <v>254.69806196854955</v>
      </c>
      <c r="R183" s="320">
        <f t="shared" si="55"/>
        <v>259.20733272051746</v>
      </c>
      <c r="S183" s="320">
        <f t="shared" si="55"/>
        <v>233.78741589149485</v>
      </c>
      <c r="T183" s="320">
        <f t="shared" si="55"/>
        <v>275.44901265898511</v>
      </c>
      <c r="U183" s="320">
        <f t="shared" si="55"/>
        <v>244.4782893015043</v>
      </c>
      <c r="V183" s="320">
        <f t="shared" si="55"/>
        <v>251.72658512875631</v>
      </c>
      <c r="W183" s="320">
        <f t="shared" si="55"/>
        <v>239.85317712992145</v>
      </c>
      <c r="X183" s="320">
        <f t="shared" si="55"/>
        <v>196.90310651483637</v>
      </c>
      <c r="Y183" s="320">
        <f t="shared" si="55"/>
        <v>143.45354688654908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0.72569341372962393</v>
      </c>
      <c r="C188" s="275">
        <f>IF(C$10=0,0,C$10/NMM!C$9*1000)</f>
        <v>0.68605283118170279</v>
      </c>
      <c r="D188" s="275">
        <f>IF(D$10=0,0,D$10/NMM!D$9*1000)</f>
        <v>0.69548268481814468</v>
      </c>
      <c r="E188" s="275">
        <f>IF(E$10=0,0,E$10/NMM!E$9*1000)</f>
        <v>0.62640233229697306</v>
      </c>
      <c r="F188" s="275">
        <f>IF(F$10=0,0,F$10/NMM!F$9*1000)</f>
        <v>0.60510777003932004</v>
      </c>
      <c r="G188" s="275">
        <f>IF(G$10=0,0,G$10/NMM!G$9*1000)</f>
        <v>0.59076709123535154</v>
      </c>
      <c r="H188" s="275">
        <f>IF(H$10=0,0,H$10/NMM!H$9*1000)</f>
        <v>0.52743435553464157</v>
      </c>
      <c r="I188" s="275">
        <f>IF(I$10=0,0,I$10/NMM!I$9*1000)</f>
        <v>0.53210444007574109</v>
      </c>
      <c r="J188" s="275">
        <f>IF(J$10=0,0,J$10/NMM!J$9*1000)</f>
        <v>0.51225501648928495</v>
      </c>
      <c r="K188" s="275">
        <f>IF(K$10=0,0,K$10/NMM!K$9*1000)</f>
        <v>0.37532909026204203</v>
      </c>
      <c r="L188" s="275">
        <f>IF(L$10=0,0,L$10/NMM!L$9*1000)</f>
        <v>0.36360886456810471</v>
      </c>
      <c r="M188" s="275">
        <f>IF(M$10=0,0,M$10/NMM!M$9*1000)</f>
        <v>0.38594158699619785</v>
      </c>
      <c r="N188" s="275">
        <f>IF(N$10=0,0,N$10/NMM!N$9*1000)</f>
        <v>0.21232699271976577</v>
      </c>
      <c r="O188" s="275">
        <f>IF(O$10=0,0,O$10/NMM!O$9*1000)</f>
        <v>0.35457150562615475</v>
      </c>
      <c r="P188" s="275">
        <f>IF(P$10=0,0,P$10/NMM!P$9*1000)</f>
        <v>0.36114540741840395</v>
      </c>
      <c r="Q188" s="275">
        <f>IF(Q$10=0,0,Q$10/NMM!Q$9*1000)</f>
        <v>0.2987112584058082</v>
      </c>
      <c r="R188" s="275">
        <f>IF(R$10=0,0,R$10/NMM!R$9*1000)</f>
        <v>0.31695077016344342</v>
      </c>
      <c r="S188" s="275">
        <f>IF(S$10=0,0,S$10/NMM!S$9*1000)</f>
        <v>0.28307481842064902</v>
      </c>
      <c r="T188" s="275">
        <f>IF(T$10=0,0,T$10/NMM!T$9*1000)</f>
        <v>0.33820243775468561</v>
      </c>
      <c r="U188" s="275">
        <f>IF(U$10=0,0,U$10/NMM!U$9*1000)</f>
        <v>0.30714454781603318</v>
      </c>
      <c r="V188" s="275">
        <f>IF(V$10=0,0,V$10/NMM!V$9*1000)</f>
        <v>0.29510184089502411</v>
      </c>
      <c r="W188" s="275">
        <f>IF(W$10=0,0,W$10/NMM!W$9*1000)</f>
        <v>0.28217668491652748</v>
      </c>
      <c r="X188" s="275">
        <f>IF(X$10=0,0,X$10/NMM!X$9*1000)</f>
        <v>0.22539416946756319</v>
      </c>
      <c r="Y188" s="275">
        <f>IF(Y$10=0,0,Y$10/NMM!Y$9*1000)</f>
        <v>0.15737090482262683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126.06999731548137</v>
      </c>
      <c r="C190" s="276">
        <f>IF(C$17=0,0,C$17/NMM!C$9*1000)</f>
        <v>118.30424201129402</v>
      </c>
      <c r="D190" s="276">
        <f>IF(D$17=0,0,D$17/NMM!D$9*1000)</f>
        <v>119.6043042236157</v>
      </c>
      <c r="E190" s="276">
        <f>IF(E$17=0,0,E$17/NMM!E$9*1000)</f>
        <v>116.75545987321344</v>
      </c>
      <c r="F190" s="276">
        <f>IF(F$17=0,0,F$17/NMM!F$9*1000)</f>
        <v>127.73537956578463</v>
      </c>
      <c r="G190" s="276">
        <f>IF(G$17=0,0,G$17/NMM!G$9*1000)</f>
        <v>137.77165575445747</v>
      </c>
      <c r="H190" s="276">
        <f>IF(H$17=0,0,H$17/NMM!H$9*1000)</f>
        <v>118.73949870257239</v>
      </c>
      <c r="I190" s="276">
        <f>IF(I$17=0,0,I$17/NMM!I$9*1000)</f>
        <v>127.40296469493684</v>
      </c>
      <c r="J190" s="276">
        <f>IF(J$17=0,0,J$17/NMM!J$9*1000)</f>
        <v>132.11947050171889</v>
      </c>
      <c r="K190" s="276">
        <f>IF(K$17=0,0,K$17/NMM!K$9*1000)</f>
        <v>123.52102533068312</v>
      </c>
      <c r="L190" s="276">
        <f>IF(L$17=0,0,L$17/NMM!L$9*1000)</f>
        <v>126.90418899629127</v>
      </c>
      <c r="M190" s="276">
        <f>IF(M$17=0,0,M$17/NMM!M$9*1000)</f>
        <v>132.8021926969883</v>
      </c>
      <c r="N190" s="276">
        <f>IF(N$17=0,0,N$17/NMM!N$9*1000)</f>
        <v>139.74588873901988</v>
      </c>
      <c r="O190" s="276">
        <f>IF(O$17=0,0,O$17/NMM!O$9*1000)</f>
        <v>136.23418365817415</v>
      </c>
      <c r="P190" s="276">
        <f>IF(P$17=0,0,P$17/NMM!P$9*1000)</f>
        <v>142.78214247949691</v>
      </c>
      <c r="Q190" s="276">
        <f>IF(Q$17=0,0,Q$17/NMM!Q$9*1000)</f>
        <v>138.34576551854119</v>
      </c>
      <c r="R190" s="276">
        <f>IF(R$17=0,0,R$17/NMM!R$9*1000)</f>
        <v>140.62241164728954</v>
      </c>
      <c r="S190" s="276">
        <f>IF(S$17=0,0,S$17/NMM!S$9*1000)</f>
        <v>126.9578238701034</v>
      </c>
      <c r="T190" s="276">
        <f>IF(T$17=0,0,T$17/NMM!T$9*1000)</f>
        <v>149.4027902604785</v>
      </c>
      <c r="U190" s="276">
        <f>IF(U$17=0,0,U$17/NMM!U$9*1000)</f>
        <v>132.51164514496293</v>
      </c>
      <c r="V190" s="276">
        <f>IF(V$17=0,0,V$17/NMM!V$9*1000)</f>
        <v>136.47409837332094</v>
      </c>
      <c r="W190" s="276">
        <f>IF(W$17=0,0,W$17/NMM!W$9*1000)</f>
        <v>130.05029001375286</v>
      </c>
      <c r="X190" s="276">
        <f>IF(X$17=0,0,X$17/NMM!X$9*1000)</f>
        <v>106.85949885481729</v>
      </c>
      <c r="Y190" s="276">
        <f>IF(Y$17=0,0,Y$17/NMM!Y$9*1000)</f>
        <v>77.99312479875158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95.200704993171797</v>
      </c>
      <c r="C191" s="276">
        <f>IF(C$25=0,0,C$25/NMM!C$9*1000)</f>
        <v>89.33645976825089</v>
      </c>
      <c r="D191" s="276">
        <f>IF(D$25=0,0,D$25/NMM!D$9*1000)</f>
        <v>90.318190884166569</v>
      </c>
      <c r="E191" s="276">
        <f>IF(E$25=0,0,E$25/NMM!E$9*1000)</f>
        <v>88.166909878778554</v>
      </c>
      <c r="F191" s="276">
        <f>IF(F$25=0,0,F$25/NMM!F$9*1000)</f>
        <v>96.458304483042738</v>
      </c>
      <c r="G191" s="276">
        <f>IF(G$25=0,0,G$25/NMM!G$9*1000)</f>
        <v>104.03711458071312</v>
      </c>
      <c r="H191" s="276">
        <f>IF(H$25=0,0,H$25/NMM!H$9*1000)</f>
        <v>89.665140221531203</v>
      </c>
      <c r="I191" s="276">
        <f>IF(I$25=0,0,I$25/NMM!I$9*1000)</f>
        <v>96.207284171082804</v>
      </c>
      <c r="J191" s="276">
        <f>IF(J$25=0,0,J$25/NMM!J$9*1000)</f>
        <v>99.768914118503332</v>
      </c>
      <c r="K191" s="276">
        <f>IF(K$25=0,0,K$25/NMM!K$9*1000)</f>
        <v>93.275870098844095</v>
      </c>
      <c r="L191" s="276">
        <f>IF(L$25=0,0,L$25/NMM!L$9*1000)</f>
        <v>95.830637870173518</v>
      </c>
      <c r="M191" s="276">
        <f>IF(M$25=0,0,M$25/NMM!M$9*1000)</f>
        <v>100.28446607922467</v>
      </c>
      <c r="N191" s="276">
        <f>IF(N$25=0,0,N$25/NMM!N$9*1000)</f>
        <v>105.52794012170834</v>
      </c>
      <c r="O191" s="276">
        <f>IF(O$25=0,0,O$25/NMM!O$9*1000)</f>
        <v>102.87610537479372</v>
      </c>
      <c r="P191" s="276">
        <f>IF(P$25=0,0,P$25/NMM!P$9*1000)</f>
        <v>107.82074176196082</v>
      </c>
      <c r="Q191" s="276">
        <f>IF(Q$25=0,0,Q$25/NMM!Q$9*1000)</f>
        <v>104.47064877162346</v>
      </c>
      <c r="R191" s="276">
        <f>IF(R$25=0,0,R$25/NMM!R$9*1000)</f>
        <v>106.18983907139346</v>
      </c>
      <c r="S191" s="276">
        <f>IF(S$25=0,0,S$25/NMM!S$9*1000)</f>
        <v>95.871139796943282</v>
      </c>
      <c r="T191" s="276">
        <f>IF(T$25=0,0,T$25/NMM!T$9*1000)</f>
        <v>112.82026860960305</v>
      </c>
      <c r="U191" s="276">
        <f>IF(U$25=0,0,U$25/NMM!U$9*1000)</f>
        <v>100.06506152321724</v>
      </c>
      <c r="V191" s="276">
        <f>IF(V$25=0,0,V$25/NMM!V$9*1000)</f>
        <v>103.05727496713578</v>
      </c>
      <c r="W191" s="276">
        <f>IF(W$25=0,0,W$25/NMM!W$9*1000)</f>
        <v>98.206389763723323</v>
      </c>
      <c r="X191" s="276">
        <f>IF(X$25=0,0,X$25/NMM!X$9*1000)</f>
        <v>80.694057609426054</v>
      </c>
      <c r="Y191" s="276">
        <f>IF(Y$25=0,0,Y$25/NMM!Y$9*1000)</f>
        <v>58.895856457274562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9.0575426325756467</v>
      </c>
      <c r="C192" s="277">
        <f>IF(C$33=0,0,C$33/NMM!C$9*1000)</f>
        <v>8.0483545901927354</v>
      </c>
      <c r="D192" s="277">
        <f>IF(D$33=0,0,D$33/NMM!D$9*1000)</f>
        <v>9.6651646125896242</v>
      </c>
      <c r="E192" s="277">
        <f>IF(E$33=0,0,E$33/NMM!E$9*1000)</f>
        <v>7.7418661867610359</v>
      </c>
      <c r="F192" s="277">
        <f>IF(F$33=0,0,F$33/NMM!F$9*1000)</f>
        <v>9.9019979171737518</v>
      </c>
      <c r="G192" s="277">
        <f>IF(G$33=0,0,G$33/NMM!G$9*1000)</f>
        <v>11.275983770775031</v>
      </c>
      <c r="H192" s="277">
        <f>IF(H$33=0,0,H$33/NMM!H$9*1000)</f>
        <v>9.3724420465493488</v>
      </c>
      <c r="I192" s="277">
        <f>IF(I$33=0,0,I$33/NMM!I$9*1000)</f>
        <v>9.888078575936623</v>
      </c>
      <c r="J192" s="277">
        <f>IF(J$33=0,0,J$33/NMM!J$9*1000)</f>
        <v>10.45214564558264</v>
      </c>
      <c r="K192" s="277">
        <f>IF(K$33=0,0,K$33/NMM!K$9*1000)</f>
        <v>9.7964964550440481</v>
      </c>
      <c r="L192" s="277">
        <f>IF(L$33=0,0,L$33/NMM!L$9*1000)</f>
        <v>10.200951041509052</v>
      </c>
      <c r="M192" s="277">
        <f>IF(M$33=0,0,M$33/NMM!M$9*1000)</f>
        <v>10.668199016840001</v>
      </c>
      <c r="N192" s="277">
        <f>IF(N$33=0,0,N$33/NMM!N$9*1000)</f>
        <v>11.87370220578353</v>
      </c>
      <c r="O192" s="277">
        <f>IF(O$33=0,0,O$33/NMM!O$9*1000)</f>
        <v>11.431080455059757</v>
      </c>
      <c r="P192" s="277">
        <f>IF(P$33=0,0,P$33/NMM!P$9*1000)</f>
        <v>11.919044472110729</v>
      </c>
      <c r="Q192" s="277">
        <f>IF(Q$33=0,0,Q$33/NMM!Q$9*1000)</f>
        <v>11.582936419979102</v>
      </c>
      <c r="R192" s="277">
        <f>IF(R$33=0,0,R$33/NMM!R$9*1000)</f>
        <v>12.078131231671028</v>
      </c>
      <c r="S192" s="277">
        <f>IF(S$33=0,0,S$33/NMM!S$9*1000)</f>
        <v>10.675377406027518</v>
      </c>
      <c r="T192" s="277">
        <f>IF(T$33=0,0,T$33/NMM!T$9*1000)</f>
        <v>12.887751351148916</v>
      </c>
      <c r="U192" s="277">
        <f>IF(U$33=0,0,U$33/NMM!U$9*1000)</f>
        <v>11.594438085508141</v>
      </c>
      <c r="V192" s="277">
        <f>IF(V$33=0,0,V$33/NMM!V$9*1000)</f>
        <v>11.900109947404566</v>
      </c>
      <c r="W192" s="277">
        <f>IF(W$33=0,0,W$33/NMM!W$9*1000)</f>
        <v>11.314320667528747</v>
      </c>
      <c r="X192" s="277">
        <f>IF(X$33=0,0,X$33/NMM!X$9*1000)</f>
        <v>9.1241558811254624</v>
      </c>
      <c r="Y192" s="277">
        <f>IF(Y$33=0,0,Y$33/NMM!Y$9*1000)</f>
        <v>6.4071947257003128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122.1923993780095</v>
      </c>
      <c r="C194" s="320">
        <f t="shared" si="56"/>
        <v>104.90040835184604</v>
      </c>
      <c r="D194" s="320">
        <f t="shared" si="56"/>
        <v>105.86842288829912</v>
      </c>
      <c r="E194" s="320">
        <f t="shared" si="56"/>
        <v>98.191066290061187</v>
      </c>
      <c r="F194" s="320">
        <f t="shared" si="56"/>
        <v>106.02828782358726</v>
      </c>
      <c r="G194" s="320">
        <f t="shared" si="56"/>
        <v>117.62361533131494</v>
      </c>
      <c r="H194" s="320">
        <f t="shared" si="56"/>
        <v>106.01020614995848</v>
      </c>
      <c r="I194" s="320">
        <f t="shared" si="56"/>
        <v>112.81390802313949</v>
      </c>
      <c r="J194" s="320">
        <f t="shared" si="56"/>
        <v>115.70797234494226</v>
      </c>
      <c r="K194" s="320">
        <f t="shared" si="56"/>
        <v>105.48523006300611</v>
      </c>
      <c r="L194" s="320">
        <f t="shared" si="56"/>
        <v>108.25566207287822</v>
      </c>
      <c r="M194" s="320">
        <f t="shared" si="56"/>
        <v>113.46396053031066</v>
      </c>
      <c r="N194" s="320">
        <f t="shared" si="56"/>
        <v>110.33713403672762</v>
      </c>
      <c r="O194" s="320">
        <f t="shared" si="56"/>
        <v>110.29051962255446</v>
      </c>
      <c r="P194" s="320">
        <f t="shared" si="56"/>
        <v>115.11223487424634</v>
      </c>
      <c r="Q194" s="320">
        <f t="shared" si="56"/>
        <v>110.95948329718226</v>
      </c>
      <c r="R194" s="320">
        <f t="shared" si="56"/>
        <v>113.16708747342241</v>
      </c>
      <c r="S194" s="320">
        <f t="shared" si="56"/>
        <v>110.60924311381794</v>
      </c>
      <c r="T194" s="320">
        <f t="shared" si="56"/>
        <v>141.65565496149293</v>
      </c>
      <c r="U194" s="320">
        <f t="shared" si="56"/>
        <v>126.04854327958826</v>
      </c>
      <c r="V194" s="320">
        <f t="shared" si="56"/>
        <v>124.73424352244253</v>
      </c>
      <c r="W194" s="320">
        <f t="shared" si="56"/>
        <v>119.02155284884562</v>
      </c>
      <c r="X194" s="320">
        <f t="shared" si="56"/>
        <v>99.259254730299432</v>
      </c>
      <c r="Y194" s="320">
        <f t="shared" si="56"/>
        <v>80.136796688461885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0.86103426165070318</v>
      </c>
      <c r="C199" s="275">
        <f>IF(C$53=0,0,C$53/NMM!C$10*1000)</f>
        <v>0.74554266060374352</v>
      </c>
      <c r="D199" s="275">
        <f>IF(D$53=0,0,D$53/NMM!D$10*1000)</f>
        <v>0.75193337941034466</v>
      </c>
      <c r="E199" s="275">
        <f>IF(E$53=0,0,E$53/NMM!E$10*1000)</f>
        <v>0.65214007310333466</v>
      </c>
      <c r="F199" s="275">
        <f>IF(F$53=0,0,F$53/NMM!F$10*1000)</f>
        <v>0.62509011734728548</v>
      </c>
      <c r="G199" s="275">
        <f>IF(G$53=0,0,G$53/NMM!G$10*1000)</f>
        <v>0.64135259193654892</v>
      </c>
      <c r="H199" s="275">
        <f>IF(H$53=0,0,H$53/NMM!H$10*1000)</f>
        <v>0.5895839805226003</v>
      </c>
      <c r="I199" s="275">
        <f>IF(I$53=0,0,I$53/NMM!I$10*1000)</f>
        <v>0.59779811210692446</v>
      </c>
      <c r="J199" s="275">
        <f>IF(J$53=0,0,J$53/NMM!J$10*1000)</f>
        <v>0.56789289727079384</v>
      </c>
      <c r="K199" s="275">
        <f>IF(K$53=0,0,K$53/NMM!K$10*1000)</f>
        <v>0.41437342402971872</v>
      </c>
      <c r="L199" s="275">
        <f>IF(L$53=0,0,L$53/NMM!L$10*1000)</f>
        <v>0.4044543693564765</v>
      </c>
      <c r="M199" s="275">
        <f>IF(M$53=0,0,M$53/NMM!M$10*1000)</f>
        <v>0.4308909819400924</v>
      </c>
      <c r="N199" s="275">
        <f>IF(N$53=0,0,N$53/NMM!N$10*1000)</f>
        <v>0.22297227562178726</v>
      </c>
      <c r="O199" s="275">
        <f>IF(O$53=0,0,O$53/NMM!O$10*1000)</f>
        <v>0.37946919552234182</v>
      </c>
      <c r="P199" s="275">
        <f>IF(P$53=0,0,P$53/NMM!P$10*1000)</f>
        <v>0.38319599155769679</v>
      </c>
      <c r="Q199" s="275">
        <f>IF(Q$53=0,0,Q$53/NMM!Q$10*1000)</f>
        <v>0.31596216297563179</v>
      </c>
      <c r="R199" s="275">
        <f>IF(R$53=0,0,R$53/NMM!R$10*1000)</f>
        <v>0.33683122327905185</v>
      </c>
      <c r="S199" s="275">
        <f>IF(S$53=0,0,S$53/NMM!S$10*1000)</f>
        <v>0.32307575290115753</v>
      </c>
      <c r="T199" s="275">
        <f>IF(T$53=0,0,T$53/NMM!T$10*1000)</f>
        <v>0.430168850064929</v>
      </c>
      <c r="U199" s="275">
        <f>IF(U$53=0,0,U$53/NMM!U$10*1000)</f>
        <v>0.38826502271505386</v>
      </c>
      <c r="V199" s="275">
        <f>IF(V$53=0,0,V$53/NMM!V$10*1000)</f>
        <v>0.35671000515915535</v>
      </c>
      <c r="W199" s="275">
        <f>IF(W$53=0,0,W$53/NMM!W$10*1000)</f>
        <v>0.33966436575852893</v>
      </c>
      <c r="X199" s="275">
        <f>IF(X$53=0,0,X$53/NMM!X$10*1000)</f>
        <v>0.26894840119688562</v>
      </c>
      <c r="Y199" s="275">
        <f>IF(Y$53=0,0,Y$53/NMM!Y$10*1000)</f>
        <v>0.20172527135346094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21.601562037192579</v>
      </c>
      <c r="C201" s="276">
        <f>IF(C$60=0,0,C$60/NMM!C$10*1000)</f>
        <v>18.438998725750615</v>
      </c>
      <c r="D201" s="276">
        <f>IF(D$60=0,0,D$60/NMM!D$10*1000)</f>
        <v>18.926615952637881</v>
      </c>
      <c r="E201" s="276">
        <f>IF(E$60=0,0,E$60/NMM!E$10*1000)</f>
        <v>16.803565883061474</v>
      </c>
      <c r="F201" s="276">
        <f>IF(F$60=0,0,F$60/NMM!F$10*1000)</f>
        <v>18.060375853799819</v>
      </c>
      <c r="G201" s="276">
        <f>IF(G$60=0,0,G$60/NMM!G$10*1000)</f>
        <v>18.904050494540403</v>
      </c>
      <c r="H201" s="276">
        <f>IF(H$60=0,0,H$60/NMM!H$10*1000)</f>
        <v>17.789886439388088</v>
      </c>
      <c r="I201" s="276">
        <f>IF(I$60=0,0,I$60/NMM!I$10*1000)</f>
        <v>18.210793979064597</v>
      </c>
      <c r="J201" s="276">
        <f>IF(J$60=0,0,J$60/NMM!J$10*1000)</f>
        <v>18.855808284343649</v>
      </c>
      <c r="K201" s="276">
        <f>IF(K$60=0,0,K$60/NMM!K$10*1000)</f>
        <v>16.168243753585259</v>
      </c>
      <c r="L201" s="276">
        <f>IF(L$60=0,0,L$60/NMM!L$10*1000)</f>
        <v>16.156223667536839</v>
      </c>
      <c r="M201" s="276">
        <f>IF(M$60=0,0,M$60/NMM!M$10*1000)</f>
        <v>16.806123596874436</v>
      </c>
      <c r="N201" s="276">
        <f>IF(N$60=0,0,N$60/NMM!N$10*1000)</f>
        <v>15.545648912346733</v>
      </c>
      <c r="O201" s="276">
        <f>IF(O$60=0,0,O$60/NMM!O$10*1000)</f>
        <v>15.764336202045575</v>
      </c>
      <c r="P201" s="276">
        <f>IF(P$60=0,0,P$60/NMM!P$10*1000)</f>
        <v>16.714855591837757</v>
      </c>
      <c r="Q201" s="276">
        <f>IF(Q$60=0,0,Q$60/NMM!Q$10*1000)</f>
        <v>16.034532790387853</v>
      </c>
      <c r="R201" s="276">
        <f>IF(R$60=0,0,R$60/NMM!R$10*1000)</f>
        <v>16.297991740425829</v>
      </c>
      <c r="S201" s="276">
        <f>IF(S$60=0,0,S$60/NMM!S$10*1000)</f>
        <v>16.357625753460315</v>
      </c>
      <c r="T201" s="276">
        <f>IF(T$60=0,0,T$60/NMM!T$10*1000)</f>
        <v>19.264087828067773</v>
      </c>
      <c r="U201" s="276">
        <f>IF(U$60=0,0,U$60/NMM!U$10*1000)</f>
        <v>17.763829456069281</v>
      </c>
      <c r="V201" s="276">
        <f>IF(V$60=0,0,V$60/NMM!V$10*1000)</f>
        <v>17.897718924641275</v>
      </c>
      <c r="W201" s="276">
        <f>IF(W$60=0,0,W$60/NMM!W$10*1000)</f>
        <v>17.407373379974093</v>
      </c>
      <c r="X201" s="276">
        <f>IF(X$60=0,0,X$60/NMM!X$10*1000)</f>
        <v>15.674975720440409</v>
      </c>
      <c r="Y201" s="276">
        <f>IF(Y$60=0,0,Y$60/NMM!Y$10*1000)</f>
        <v>13.774753053681382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89.705386630296857</v>
      </c>
      <c r="C202" s="276">
        <f>IF(C$79=0,0,C$79/NMM!C$10*1000)</f>
        <v>77.100071885099382</v>
      </c>
      <c r="D202" s="276">
        <f>IF(D$79=0,0,D$79/NMM!D$10*1000)</f>
        <v>77.549567229815977</v>
      </c>
      <c r="E202" s="276">
        <f>IF(E$79=0,0,E$79/NMM!E$10*1000)</f>
        <v>72.89609228416613</v>
      </c>
      <c r="F202" s="276">
        <f>IF(F$79=0,0,F$79/NMM!F$10*1000)</f>
        <v>79.133547145991173</v>
      </c>
      <c r="G202" s="276">
        <f>IF(G$79=0,0,G$79/NMM!G$10*1000)</f>
        <v>89.697422700447078</v>
      </c>
      <c r="H202" s="276">
        <f>IF(H$79=0,0,H$79/NMM!H$10*1000)</f>
        <v>79.599803978520342</v>
      </c>
      <c r="I202" s="276">
        <f>IF(I$79=0,0,I$79/NMM!I$10*1000)</f>
        <v>85.837432307308291</v>
      </c>
      <c r="J202" s="276">
        <f>IF(J$79=0,0,J$79/NMM!J$10*1000)</f>
        <v>87.838835307080416</v>
      </c>
      <c r="K202" s="276">
        <f>IF(K$79=0,0,K$79/NMM!K$10*1000)</f>
        <v>81.782443679653014</v>
      </c>
      <c r="L202" s="276">
        <f>IF(L$79=0,0,L$79/NMM!L$10*1000)</f>
        <v>84.654598511762543</v>
      </c>
      <c r="M202" s="276">
        <f>IF(M$79=0,0,M$79/NMM!M$10*1000)</f>
        <v>88.918187117672417</v>
      </c>
      <c r="N202" s="276">
        <f>IF(N$79=0,0,N$79/NMM!N$10*1000)</f>
        <v>88.008420126955414</v>
      </c>
      <c r="O202" s="276">
        <f>IF(O$79=0,0,O$79/NMM!O$10*1000)</f>
        <v>87.437617635401637</v>
      </c>
      <c r="P202" s="276">
        <f>IF(P$79=0,0,P$79/NMM!P$10*1000)</f>
        <v>90.855721753495899</v>
      </c>
      <c r="Q202" s="276">
        <f>IF(Q$79=0,0,Q$79/NMM!Q$10*1000)</f>
        <v>87.758438048038556</v>
      </c>
      <c r="R202" s="276">
        <f>IF(R$79=0,0,R$79/NMM!R$10*1000)</f>
        <v>89.621993567241518</v>
      </c>
      <c r="S202" s="276">
        <f>IF(S$79=0,0,S$79/NMM!S$10*1000)</f>
        <v>86.896468067978986</v>
      </c>
      <c r="T202" s="276">
        <f>IF(T$79=0,0,T$79/NMM!T$10*1000)</f>
        <v>113.96210451708232</v>
      </c>
      <c r="U202" s="276">
        <f>IF(U$79=0,0,U$79/NMM!U$10*1000)</f>
        <v>100.45672859146727</v>
      </c>
      <c r="V202" s="276">
        <f>IF(V$79=0,0,V$79/NMM!V$10*1000)</f>
        <v>98.931167259356016</v>
      </c>
      <c r="W202" s="276">
        <f>IF(W$79=0,0,W$79/NMM!W$10*1000)</f>
        <v>93.881433593629978</v>
      </c>
      <c r="X202" s="276">
        <f>IF(X$79=0,0,X$79/NMM!X$10*1000)</f>
        <v>76.467862385204725</v>
      </c>
      <c r="Y202" s="276">
        <f>IF(Y$79=0,0,Y$79/NMM!Y$10*1000)</f>
        <v>59.955870729911247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10.02441644886936</v>
      </c>
      <c r="C203" s="277">
        <f>IF(C$89=0,0,C$89/NMM!C$10*1000)</f>
        <v>8.6157950803922994</v>
      </c>
      <c r="D203" s="277">
        <f>IF(D$89=0,0,D$89/NMM!D$10*1000)</f>
        <v>8.6403063264349189</v>
      </c>
      <c r="E203" s="277">
        <f>IF(E$89=0,0,E$89/NMM!E$10*1000)</f>
        <v>7.8392680497302507</v>
      </c>
      <c r="F203" s="277">
        <f>IF(F$89=0,0,F$89/NMM!F$10*1000)</f>
        <v>8.2092747064489906</v>
      </c>
      <c r="G203" s="277">
        <f>IF(G$89=0,0,G$89/NMM!G$10*1000)</f>
        <v>8.3807895443909128</v>
      </c>
      <c r="H203" s="277">
        <f>IF(H$89=0,0,H$89/NMM!H$10*1000)</f>
        <v>8.030931751527449</v>
      </c>
      <c r="I203" s="277">
        <f>IF(I$89=0,0,I$89/NMM!I$10*1000)</f>
        <v>8.1678836246596855</v>
      </c>
      <c r="J203" s="277">
        <f>IF(J$89=0,0,J$89/NMM!J$10*1000)</f>
        <v>8.4454358562473999</v>
      </c>
      <c r="K203" s="277">
        <f>IF(K$89=0,0,K$89/NMM!K$10*1000)</f>
        <v>7.120169205738125</v>
      </c>
      <c r="L203" s="277">
        <f>IF(L$89=0,0,L$89/NMM!L$10*1000)</f>
        <v>7.0403855242223701</v>
      </c>
      <c r="M203" s="277">
        <f>IF(M$89=0,0,M$89/NMM!M$10*1000)</f>
        <v>7.3087588338237213</v>
      </c>
      <c r="N203" s="277">
        <f>IF(N$89=0,0,N$89/NMM!N$10*1000)</f>
        <v>6.5600927218036897</v>
      </c>
      <c r="O203" s="277">
        <f>IF(O$89=0,0,O$89/NMM!O$10*1000)</f>
        <v>6.7090965895848989</v>
      </c>
      <c r="P203" s="277">
        <f>IF(P$89=0,0,P$89/NMM!P$10*1000)</f>
        <v>7.1584615373549898</v>
      </c>
      <c r="Q203" s="277">
        <f>IF(Q$89=0,0,Q$89/NMM!Q$10*1000)</f>
        <v>6.8505502957802165</v>
      </c>
      <c r="R203" s="277">
        <f>IF(R$89=0,0,R$89/NMM!R$10*1000)</f>
        <v>6.9102709424760178</v>
      </c>
      <c r="S203" s="277">
        <f>IF(S$89=0,0,S$89/NMM!S$10*1000)</f>
        <v>7.0320735394774774</v>
      </c>
      <c r="T203" s="277">
        <f>IF(T$89=0,0,T$89/NMM!T$10*1000)</f>
        <v>7.9992937662779138</v>
      </c>
      <c r="U203" s="277">
        <f>IF(U$89=0,0,U$89/NMM!U$10*1000)</f>
        <v>7.4397202093366523</v>
      </c>
      <c r="V203" s="277">
        <f>IF(V$89=0,0,V$89/NMM!V$10*1000)</f>
        <v>7.5486473332860884</v>
      </c>
      <c r="W203" s="277">
        <f>IF(W$89=0,0,W$89/NMM!W$10*1000)</f>
        <v>7.3930815094830153</v>
      </c>
      <c r="X203" s="277">
        <f>IF(X$89=0,0,X$89/NMM!X$10*1000)</f>
        <v>6.8474682234574065</v>
      </c>
      <c r="Y203" s="277">
        <f>IF(Y$89=0,0,Y$89/NMM!Y$10*1000)</f>
        <v>6.204447633515791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516.07483337820975</v>
      </c>
      <c r="C205" s="320">
        <f t="shared" si="57"/>
        <v>476.29861716680176</v>
      </c>
      <c r="D205" s="320">
        <f t="shared" si="57"/>
        <v>476.97973002058563</v>
      </c>
      <c r="E205" s="320">
        <f t="shared" si="57"/>
        <v>452.44611881779099</v>
      </c>
      <c r="F205" s="320">
        <f t="shared" si="57"/>
        <v>459.88842431011045</v>
      </c>
      <c r="G205" s="320">
        <f t="shared" si="57"/>
        <v>472.34187610223108</v>
      </c>
      <c r="H205" s="320">
        <f t="shared" si="57"/>
        <v>470.6283600019986</v>
      </c>
      <c r="I205" s="320">
        <f t="shared" si="57"/>
        <v>457.81492322028919</v>
      </c>
      <c r="J205" s="320">
        <f t="shared" si="57"/>
        <v>451.40521456192414</v>
      </c>
      <c r="K205" s="320">
        <f t="shared" si="57"/>
        <v>381.10548648354711</v>
      </c>
      <c r="L205" s="320">
        <f t="shared" si="57"/>
        <v>370.01437356484769</v>
      </c>
      <c r="M205" s="320">
        <f t="shared" si="57"/>
        <v>385.08443960639545</v>
      </c>
      <c r="N205" s="320">
        <f t="shared" si="57"/>
        <v>307.59436089481306</v>
      </c>
      <c r="O205" s="320">
        <f t="shared" si="57"/>
        <v>323.89609722035607</v>
      </c>
      <c r="P205" s="320">
        <f t="shared" si="57"/>
        <v>307.35117122145942</v>
      </c>
      <c r="Q205" s="320">
        <f t="shared" si="57"/>
        <v>299.49422883246439</v>
      </c>
      <c r="R205" s="320">
        <f t="shared" si="57"/>
        <v>289.63645561534196</v>
      </c>
      <c r="S205" s="320">
        <f t="shared" si="57"/>
        <v>292.04536278043764</v>
      </c>
      <c r="T205" s="320">
        <f t="shared" si="57"/>
        <v>355.4865366036974</v>
      </c>
      <c r="U205" s="320">
        <f t="shared" si="57"/>
        <v>326.75146507268823</v>
      </c>
      <c r="V205" s="320">
        <f t="shared" si="57"/>
        <v>310.86284810550802</v>
      </c>
      <c r="W205" s="320">
        <f t="shared" si="57"/>
        <v>283.84119021339438</v>
      </c>
      <c r="X205" s="320">
        <f t="shared" si="57"/>
        <v>258.49752981570543</v>
      </c>
      <c r="Y205" s="320">
        <f t="shared" si="57"/>
        <v>229.85746187443993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4.0689100402222742</v>
      </c>
      <c r="C210" s="275">
        <f>IF(C$104=0,0,C$104/NMM!C$11*1000)</f>
        <v>3.7829890613846455</v>
      </c>
      <c r="D210" s="275">
        <f>IF(D$104=0,0,D$104/NMM!D$11*1000)</f>
        <v>3.8098605215797248</v>
      </c>
      <c r="E210" s="275">
        <f>IF(E$104=0,0,E$104/NMM!E$11*1000)</f>
        <v>3.455764624114412</v>
      </c>
      <c r="F210" s="275">
        <f>IF(F$104=0,0,F$104/NMM!F$11*1000)</f>
        <v>3.2172382603845389</v>
      </c>
      <c r="G210" s="275">
        <f>IF(G$104=0,0,G$104/NMM!G$11*1000)</f>
        <v>3.3208252686146209</v>
      </c>
      <c r="H210" s="275">
        <f>IF(H$104=0,0,H$104/NMM!H$11*1000)</f>
        <v>3.1751166648029989</v>
      </c>
      <c r="I210" s="275">
        <f>IF(I$104=0,0,I$104/NMM!I$11*1000)</f>
        <v>3.0792559387175271</v>
      </c>
      <c r="J210" s="275">
        <f>IF(J$104=0,0,J$104/NMM!J$11*1000)</f>
        <v>2.7909957419256513</v>
      </c>
      <c r="K210" s="275">
        <f>IF(K$104=0,0,K$104/NMM!K$11*1000)</f>
        <v>2.0410628420368986</v>
      </c>
      <c r="L210" s="275">
        <f>IF(L$104=0,0,L$104/NMM!L$11*1000)</f>
        <v>1.9562809761013851</v>
      </c>
      <c r="M210" s="275">
        <f>IF(M$104=0,0,M$104/NMM!M$11*1000)</f>
        <v>2.0890990612321798</v>
      </c>
      <c r="N210" s="275">
        <f>IF(N$104=0,0,N$104/NMM!N$11*1000)</f>
        <v>0.96426728885931223</v>
      </c>
      <c r="O210" s="275">
        <f>IF(O$104=0,0,O$104/NMM!O$11*1000)</f>
        <v>1.6861383723962597</v>
      </c>
      <c r="P210" s="275">
        <f>IF(P$104=0,0,P$104/NMM!P$11*1000)</f>
        <v>1.5147197150742222</v>
      </c>
      <c r="Q210" s="275">
        <f>IF(Q$104=0,0,Q$104/NMM!Q$11*1000)</f>
        <v>1.272595939424529</v>
      </c>
      <c r="R210" s="275">
        <f>IF(R$104=0,0,R$104/NMM!R$11*1000)</f>
        <v>1.3003434527034536</v>
      </c>
      <c r="S210" s="275">
        <f>IF(S$104=0,0,S$104/NMM!S$11*1000)</f>
        <v>1.2361492040546465</v>
      </c>
      <c r="T210" s="275">
        <f>IF(T$104=0,0,T$104/NMM!T$11*1000)</f>
        <v>1.7599357102665074</v>
      </c>
      <c r="U210" s="275">
        <f>IF(U$104=0,0,U$104/NMM!U$11*1000)</f>
        <v>1.5701423550471203</v>
      </c>
      <c r="V210" s="275">
        <f>IF(V$104=0,0,V$104/NMM!V$11*1000)</f>
        <v>1.3532003956835235</v>
      </c>
      <c r="W210" s="275">
        <f>IF(W$104=0,0,W$104/NMM!W$11*1000)</f>
        <v>1.2014328844876474</v>
      </c>
      <c r="X210" s="275">
        <f>IF(X$104=0,0,X$104/NMM!X$11*1000)</f>
        <v>0.93596963373406927</v>
      </c>
      <c r="Y210" s="275">
        <f>IF(Y$104=0,0,Y$104/NMM!Y$11*1000)</f>
        <v>0.6893711459397166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472.49344372707992</v>
      </c>
      <c r="C211" s="276">
        <f>IF(C$110=0,0,C$110/NMM!C$11*1000)</f>
        <v>436.05069035698062</v>
      </c>
      <c r="D211" s="276">
        <f>IF(D$110=0,0,D$110/NMM!D$11*1000)</f>
        <v>436.65444268677845</v>
      </c>
      <c r="E211" s="276">
        <f>IF(E$110=0,0,E$110/NMM!E$11*1000)</f>
        <v>414.34090697651868</v>
      </c>
      <c r="F211" s="276">
        <f>IF(F$110=0,0,F$110/NMM!F$11*1000)</f>
        <v>421.42899429920715</v>
      </c>
      <c r="G211" s="276">
        <f>IF(G$110=0,0,G$110/NMM!G$11*1000)</f>
        <v>432.8257963191171</v>
      </c>
      <c r="H211" s="276">
        <f>IF(H$110=0,0,H$110/NMM!H$11*1000)</f>
        <v>431.37897953571826</v>
      </c>
      <c r="I211" s="276">
        <f>IF(I$110=0,0,I$110/NMM!I$11*1000)</f>
        <v>419.64284322852916</v>
      </c>
      <c r="J211" s="276">
        <f>IF(J$110=0,0,J$110/NMM!J$11*1000)</f>
        <v>413.99379869140722</v>
      </c>
      <c r="K211" s="276">
        <f>IF(K$110=0,0,K$110/NMM!K$11*1000)</f>
        <v>349.81129466849166</v>
      </c>
      <c r="L211" s="276">
        <f>IF(L$110=0,0,L$110/NMM!L$11*1000)</f>
        <v>339.65434330352127</v>
      </c>
      <c r="M211" s="276">
        <f>IF(M$110=0,0,M$110/NMM!M$11*1000)</f>
        <v>353.43885517150949</v>
      </c>
      <c r="N211" s="276">
        <f>IF(N$110=0,0,N$110/NMM!N$11*1000)</f>
        <v>282.96686087866743</v>
      </c>
      <c r="O211" s="276">
        <f>IF(O$110=0,0,O$110/NMM!O$11*1000)</f>
        <v>297.34439802317399</v>
      </c>
      <c r="P211" s="276">
        <f>IF(P$110=0,0,P$110/NMM!P$11*1000)</f>
        <v>282.23446566287146</v>
      </c>
      <c r="Q211" s="276">
        <f>IF(Q$110=0,0,Q$110/NMM!Q$11*1000)</f>
        <v>275.20729721427227</v>
      </c>
      <c r="R211" s="276">
        <f>IF(R$110=0,0,R$110/NMM!R$11*1000)</f>
        <v>266.08466108832374</v>
      </c>
      <c r="S211" s="276">
        <f>IF(S$110=0,0,S$110/NMM!S$11*1000)</f>
        <v>268.36690852024469</v>
      </c>
      <c r="T211" s="276">
        <f>IF(T$110=0,0,T$110/NMM!T$11*1000)</f>
        <v>326.42884032355755</v>
      </c>
      <c r="U211" s="276">
        <f>IF(U$110=0,0,U$110/NMM!U$11*1000)</f>
        <v>300.08645604117305</v>
      </c>
      <c r="V211" s="276">
        <f>IF(V$110=0,0,V$110/NMM!V$11*1000)</f>
        <v>285.62419426666065</v>
      </c>
      <c r="W211" s="276">
        <f>IF(W$110=0,0,W$110/NMM!W$11*1000)</f>
        <v>260.82790488805489</v>
      </c>
      <c r="X211" s="276">
        <f>IF(X$110=0,0,X$110/NMM!X$11*1000)</f>
        <v>237.68504033841936</v>
      </c>
      <c r="Y211" s="276">
        <f>IF(Y$110=0,0,Y$110/NMM!Y$11*1000)</f>
        <v>211.48274940794084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39.512479610907526</v>
      </c>
      <c r="C213" s="276">
        <f>IF(C$119=0,0,C$119/NMM!C$11*1000)</f>
        <v>36.464937748436512</v>
      </c>
      <c r="D213" s="276">
        <f>IF(D$119=0,0,D$119/NMM!D$11*1000)</f>
        <v>36.515426812227503</v>
      </c>
      <c r="E213" s="276">
        <f>IF(E$119=0,0,E$119/NMM!E$11*1000)</f>
        <v>34.64944721715792</v>
      </c>
      <c r="F213" s="276">
        <f>IF(F$119=0,0,F$119/NMM!F$11*1000)</f>
        <v>35.242191750518749</v>
      </c>
      <c r="G213" s="276">
        <f>IF(G$119=0,0,G$119/NMM!G$11*1000)</f>
        <v>36.195254514499346</v>
      </c>
      <c r="H213" s="276">
        <f>IF(H$119=0,0,H$119/NMM!H$11*1000)</f>
        <v>36.074263801477336</v>
      </c>
      <c r="I213" s="276">
        <f>IF(I$119=0,0,I$119/NMM!I$11*1000)</f>
        <v>35.092824053042449</v>
      </c>
      <c r="J213" s="276">
        <f>IF(J$119=0,0,J$119/NMM!J$11*1000)</f>
        <v>34.620420128591235</v>
      </c>
      <c r="K213" s="276">
        <f>IF(K$119=0,0,K$119/NMM!K$11*1000)</f>
        <v>29.253128973018534</v>
      </c>
      <c r="L213" s="276">
        <f>IF(L$119=0,0,L$119/NMM!L$11*1000)</f>
        <v>28.403749285225036</v>
      </c>
      <c r="M213" s="276">
        <f>IF(M$119=0,0,M$119/NMM!M$11*1000)</f>
        <v>29.556485373653803</v>
      </c>
      <c r="N213" s="276">
        <f>IF(N$119=0,0,N$119/NMM!N$11*1000)</f>
        <v>23.663232727286321</v>
      </c>
      <c r="O213" s="276">
        <f>IF(O$119=0,0,O$119/NMM!O$11*1000)</f>
        <v>24.865560824785831</v>
      </c>
      <c r="P213" s="276">
        <f>IF(P$119=0,0,P$119/NMM!P$11*1000)</f>
        <v>23.601985843513727</v>
      </c>
      <c r="Q213" s="276">
        <f>IF(Q$119=0,0,Q$119/NMM!Q$11*1000)</f>
        <v>23.014335678767594</v>
      </c>
      <c r="R213" s="276">
        <f>IF(R$119=0,0,R$119/NMM!R$11*1000)</f>
        <v>22.251451074314801</v>
      </c>
      <c r="S213" s="276">
        <f>IF(S$119=0,0,S$119/NMM!S$11*1000)</f>
        <v>22.44230505613832</v>
      </c>
      <c r="T213" s="276">
        <f>IF(T$119=0,0,T$119/NMM!T$11*1000)</f>
        <v>27.297760569873329</v>
      </c>
      <c r="U213" s="276">
        <f>IF(U$119=0,0,U$119/NMM!U$11*1000)</f>
        <v>25.09486667646809</v>
      </c>
      <c r="V213" s="276">
        <f>IF(V$119=0,0,V$119/NMM!V$11*1000)</f>
        <v>23.88545344316384</v>
      </c>
      <c r="W213" s="276">
        <f>IF(W$119=0,0,W$119/NMM!W$11*1000)</f>
        <v>21.811852440851837</v>
      </c>
      <c r="X213" s="276">
        <f>IF(X$119=0,0,X$119/NMM!X$11*1000)</f>
        <v>19.876519843552007</v>
      </c>
      <c r="Y213" s="276">
        <f>IF(Y$119=0,0,Y$119/NMM!Y$11*1000)</f>
        <v>17.685341320559381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HU: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798.55639956575772</v>
      </c>
      <c r="C3" s="203">
        <f t="shared" si="0"/>
        <v>932.97937909309451</v>
      </c>
      <c r="D3" s="203">
        <f t="shared" si="0"/>
        <v>961.8560556514185</v>
      </c>
      <c r="E3" s="203">
        <f t="shared" si="0"/>
        <v>930.27014145810676</v>
      </c>
      <c r="F3" s="203">
        <f t="shared" si="0"/>
        <v>901.29546657198148</v>
      </c>
      <c r="G3" s="203">
        <f t="shared" si="0"/>
        <v>886.68959816553843</v>
      </c>
      <c r="H3" s="203">
        <f t="shared" si="0"/>
        <v>855.04671460534087</v>
      </c>
      <c r="I3" s="203">
        <f t="shared" si="0"/>
        <v>895.98833385673629</v>
      </c>
      <c r="J3" s="203">
        <f t="shared" si="0"/>
        <v>824.45304040952465</v>
      </c>
      <c r="K3" s="203">
        <f t="shared" si="0"/>
        <v>755.17215033887874</v>
      </c>
      <c r="L3" s="203">
        <f t="shared" si="0"/>
        <v>783.37339943541997</v>
      </c>
      <c r="M3" s="203">
        <f t="shared" si="0"/>
        <v>799.16502704428876</v>
      </c>
      <c r="N3" s="203">
        <f t="shared" si="0"/>
        <v>799.08811767573172</v>
      </c>
      <c r="O3" s="203">
        <f t="shared" si="0"/>
        <v>841.72211854155876</v>
      </c>
      <c r="P3" s="203">
        <f t="shared" si="0"/>
        <v>878.51763949023791</v>
      </c>
      <c r="Q3" s="203">
        <f t="shared" si="0"/>
        <v>895.96001700000011</v>
      </c>
      <c r="R3" s="203">
        <f t="shared" si="0"/>
        <v>939.74456262445051</v>
      </c>
      <c r="S3" s="203">
        <f t="shared" si="0"/>
        <v>955.19170568436107</v>
      </c>
      <c r="T3" s="203">
        <f t="shared" si="0"/>
        <v>989.11042924804826</v>
      </c>
      <c r="U3" s="203">
        <f t="shared" si="0"/>
        <v>1042.7060961493244</v>
      </c>
      <c r="V3" s="203">
        <f t="shared" si="0"/>
        <v>998.27909275632942</v>
      </c>
      <c r="W3" s="203">
        <f t="shared" si="0"/>
        <v>1021.0911013402178</v>
      </c>
      <c r="X3" s="203">
        <f t="shared" si="0"/>
        <v>1233.3214181735566</v>
      </c>
      <c r="Y3" s="203">
        <f t="shared" si="0"/>
        <v>1189.6000000000001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345.43038436728079</v>
      </c>
      <c r="C4" s="241">
        <f t="shared" si="1"/>
        <v>428.32681063306529</v>
      </c>
      <c r="D4" s="241">
        <f t="shared" si="1"/>
        <v>427.20597661482032</v>
      </c>
      <c r="E4" s="241">
        <f t="shared" si="1"/>
        <v>424.78559061782141</v>
      </c>
      <c r="F4" s="241">
        <f t="shared" si="1"/>
        <v>385.3400036652273</v>
      </c>
      <c r="G4" s="241">
        <f t="shared" si="1"/>
        <v>366.74027626119238</v>
      </c>
      <c r="H4" s="241">
        <f t="shared" si="1"/>
        <v>357.73169072876431</v>
      </c>
      <c r="I4" s="241">
        <f t="shared" si="1"/>
        <v>392.17472673305451</v>
      </c>
      <c r="J4" s="241">
        <f t="shared" si="1"/>
        <v>377.80546808345611</v>
      </c>
      <c r="K4" s="241">
        <f t="shared" si="1"/>
        <v>378.62421441774501</v>
      </c>
      <c r="L4" s="241">
        <f t="shared" si="1"/>
        <v>417.29506343992051</v>
      </c>
      <c r="M4" s="241">
        <f t="shared" si="1"/>
        <v>417.36850587789161</v>
      </c>
      <c r="N4" s="241">
        <f t="shared" si="1"/>
        <v>430.62211142027343</v>
      </c>
      <c r="O4" s="241">
        <f t="shared" si="1"/>
        <v>457.59888797405949</v>
      </c>
      <c r="P4" s="241">
        <f t="shared" si="1"/>
        <v>506.25702863328172</v>
      </c>
      <c r="Q4" s="241">
        <f t="shared" si="1"/>
        <v>519.62556700000005</v>
      </c>
      <c r="R4" s="241">
        <f t="shared" si="1"/>
        <v>584.31309465134154</v>
      </c>
      <c r="S4" s="241">
        <f t="shared" si="1"/>
        <v>575.99902408755008</v>
      </c>
      <c r="T4" s="241">
        <f t="shared" si="1"/>
        <v>614.60956665767173</v>
      </c>
      <c r="U4" s="241">
        <f t="shared" si="1"/>
        <v>670.65047839534088</v>
      </c>
      <c r="V4" s="241">
        <f t="shared" si="1"/>
        <v>660.96994618046028</v>
      </c>
      <c r="W4" s="241">
        <f t="shared" si="1"/>
        <v>626.41936927807978</v>
      </c>
      <c r="X4" s="241">
        <f t="shared" si="1"/>
        <v>823.4490739883712</v>
      </c>
      <c r="Y4" s="241">
        <f t="shared" si="1"/>
        <v>757</v>
      </c>
      <c r="DA4" s="83"/>
    </row>
    <row r="5" spans="1:105" ht="12" customHeight="1" x14ac:dyDescent="0.25">
      <c r="A5" s="99" t="s">
        <v>54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10.126126087652359</v>
      </c>
      <c r="W5" s="282">
        <v>8.4077973453879409</v>
      </c>
      <c r="X5" s="282">
        <v>10.584382470877999</v>
      </c>
      <c r="Y5" s="282">
        <v>19.943192180553972</v>
      </c>
      <c r="DA5" s="94" t="s">
        <v>1810</v>
      </c>
    </row>
    <row r="6" spans="1:105" ht="12" customHeight="1" x14ac:dyDescent="0.25">
      <c r="A6" s="99" t="s">
        <v>61</v>
      </c>
      <c r="B6" s="282">
        <v>345.43038436728079</v>
      </c>
      <c r="C6" s="282">
        <v>428.32681063306529</v>
      </c>
      <c r="D6" s="282">
        <v>427.20597661482032</v>
      </c>
      <c r="E6" s="282">
        <v>424.78559061782141</v>
      </c>
      <c r="F6" s="282">
        <v>385.3400036652273</v>
      </c>
      <c r="G6" s="282">
        <v>366.74027626119238</v>
      </c>
      <c r="H6" s="282">
        <v>357.73169072876431</v>
      </c>
      <c r="I6" s="282">
        <v>392.17472673305451</v>
      </c>
      <c r="J6" s="282">
        <v>377.80546808345611</v>
      </c>
      <c r="K6" s="282">
        <v>378.62421441774501</v>
      </c>
      <c r="L6" s="282">
        <v>417.29506343992051</v>
      </c>
      <c r="M6" s="282">
        <v>417.36850587789161</v>
      </c>
      <c r="N6" s="282">
        <v>430.62211142027343</v>
      </c>
      <c r="O6" s="282">
        <v>457.59888797405949</v>
      </c>
      <c r="P6" s="282">
        <v>506.25702863328172</v>
      </c>
      <c r="Q6" s="282">
        <v>519.62556700000005</v>
      </c>
      <c r="R6" s="282">
        <v>584.31309465134154</v>
      </c>
      <c r="S6" s="282">
        <v>575.99902408755008</v>
      </c>
      <c r="T6" s="282">
        <v>614.60956665767173</v>
      </c>
      <c r="U6" s="282">
        <v>670.65047839534088</v>
      </c>
      <c r="V6" s="282">
        <v>650.84382009280796</v>
      </c>
      <c r="W6" s="282">
        <v>618.01157193269182</v>
      </c>
      <c r="X6" s="282">
        <v>812.86469151749316</v>
      </c>
      <c r="Y6" s="282">
        <v>737.05680781944602</v>
      </c>
      <c r="DA6" s="94" t="s">
        <v>1811</v>
      </c>
    </row>
    <row r="7" spans="1:105" ht="12" customHeight="1" x14ac:dyDescent="0.25">
      <c r="A7" s="49" t="s">
        <v>62</v>
      </c>
      <c r="B7" s="242">
        <v>453.12601519847692</v>
      </c>
      <c r="C7" s="242">
        <v>504.65256846002922</v>
      </c>
      <c r="D7" s="242">
        <v>534.65007903659819</v>
      </c>
      <c r="E7" s="242">
        <v>505.48455084028529</v>
      </c>
      <c r="F7" s="242">
        <v>515.95546290675418</v>
      </c>
      <c r="G7" s="242">
        <v>519.94932190434599</v>
      </c>
      <c r="H7" s="242">
        <v>497.3150238765765</v>
      </c>
      <c r="I7" s="242">
        <v>503.81360712368172</v>
      </c>
      <c r="J7" s="242">
        <v>446.64757232606848</v>
      </c>
      <c r="K7" s="242">
        <v>376.54793592113373</v>
      </c>
      <c r="L7" s="242">
        <v>366.07833599549951</v>
      </c>
      <c r="M7" s="242">
        <v>381.79652116639721</v>
      </c>
      <c r="N7" s="242">
        <v>368.4660062554583</v>
      </c>
      <c r="O7" s="242">
        <v>384.12323056749921</v>
      </c>
      <c r="P7" s="242">
        <v>372.26061085695619</v>
      </c>
      <c r="Q7" s="242">
        <v>376.33445</v>
      </c>
      <c r="R7" s="242">
        <v>355.43146797310891</v>
      </c>
      <c r="S7" s="242">
        <v>379.19268159681093</v>
      </c>
      <c r="T7" s="242">
        <v>374.50086259037653</v>
      </c>
      <c r="U7" s="242">
        <v>372.05561775398348</v>
      </c>
      <c r="V7" s="242">
        <v>337.30914657586908</v>
      </c>
      <c r="W7" s="242">
        <v>394.67173206213801</v>
      </c>
      <c r="X7" s="242">
        <v>409.87234418518551</v>
      </c>
      <c r="Y7" s="242">
        <v>432.60000000000008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51.24</v>
      </c>
      <c r="W10" s="241">
        <v>56.88</v>
      </c>
      <c r="X10" s="241">
        <v>66.39</v>
      </c>
      <c r="Y10" s="241">
        <v>40.65</v>
      </c>
      <c r="DA10" s="83" t="s">
        <v>1814</v>
      </c>
    </row>
    <row r="11" spans="1:105" ht="12" customHeight="1" x14ac:dyDescent="0.25">
      <c r="A11" s="107" t="s">
        <v>1815</v>
      </c>
      <c r="B11" s="282">
        <v>506</v>
      </c>
      <c r="C11" s="282">
        <v>495</v>
      </c>
      <c r="D11" s="282">
        <v>517</v>
      </c>
      <c r="E11" s="282">
        <v>546</v>
      </c>
      <c r="F11" s="282">
        <v>579</v>
      </c>
      <c r="G11" s="282">
        <v>571</v>
      </c>
      <c r="H11" s="282">
        <v>553</v>
      </c>
      <c r="I11" s="282">
        <v>552</v>
      </c>
      <c r="J11" s="282">
        <v>424</v>
      </c>
      <c r="K11" s="282">
        <v>461</v>
      </c>
      <c r="L11" s="282">
        <v>640</v>
      </c>
      <c r="M11" s="282">
        <v>696</v>
      </c>
      <c r="N11" s="282">
        <v>641</v>
      </c>
      <c r="O11" s="282">
        <v>710.63</v>
      </c>
      <c r="P11" s="282">
        <v>765</v>
      </c>
      <c r="Q11" s="282">
        <v>792.8</v>
      </c>
      <c r="R11" s="282">
        <v>822.64</v>
      </c>
      <c r="S11" s="282">
        <v>852.47</v>
      </c>
      <c r="T11" s="282">
        <v>846.28</v>
      </c>
      <c r="U11" s="282">
        <v>873.41</v>
      </c>
      <c r="V11" s="282">
        <v>863.61</v>
      </c>
      <c r="W11" s="282">
        <v>867.01</v>
      </c>
      <c r="X11" s="282">
        <v>1056.69</v>
      </c>
      <c r="Y11" s="282">
        <v>925.31</v>
      </c>
      <c r="DA11" s="94" t="s">
        <v>1816</v>
      </c>
    </row>
    <row r="12" spans="1:105" ht="12" customHeight="1" x14ac:dyDescent="0.25">
      <c r="A12" s="49" t="s">
        <v>1817</v>
      </c>
      <c r="B12" s="242">
        <v>92.10874704491728</v>
      </c>
      <c r="C12" s="242">
        <v>105</v>
      </c>
      <c r="D12" s="242">
        <v>114.2576312576313</v>
      </c>
      <c r="E12" s="242">
        <v>119.0426309378807</v>
      </c>
      <c r="F12" s="242">
        <v>127.95970695970701</v>
      </c>
      <c r="G12" s="242">
        <v>125.34146341463421</v>
      </c>
      <c r="H12" s="242">
        <v>121.3902439024391</v>
      </c>
      <c r="I12" s="242">
        <v>127.8029556650247</v>
      </c>
      <c r="J12" s="242">
        <v>108.6633165829146</v>
      </c>
      <c r="K12" s="242">
        <v>99.827250608272536</v>
      </c>
      <c r="L12" s="242">
        <v>112.9411764705882</v>
      </c>
      <c r="M12" s="242">
        <v>122.8235294117647</v>
      </c>
      <c r="N12" s="242">
        <v>131.2891566265061</v>
      </c>
      <c r="O12" s="242">
        <v>155.99195121951229</v>
      </c>
      <c r="P12" s="242">
        <v>179.4444444444444</v>
      </c>
      <c r="Q12" s="242">
        <v>174.0292682926829</v>
      </c>
      <c r="R12" s="242">
        <v>174.499393939394</v>
      </c>
      <c r="S12" s="242">
        <v>174.6022891566266</v>
      </c>
      <c r="T12" s="242">
        <v>173.3344578313253</v>
      </c>
      <c r="U12" s="242">
        <v>178.89120481927719</v>
      </c>
      <c r="V12" s="242">
        <v>161.4441176470589</v>
      </c>
      <c r="W12" s="242">
        <v>163.0394117647059</v>
      </c>
      <c r="X12" s="242">
        <v>167.81655172413801</v>
      </c>
      <c r="Y12" s="242">
        <v>157.24930232558151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100</v>
      </c>
      <c r="W15" s="241">
        <v>100</v>
      </c>
      <c r="X15" s="241">
        <v>100</v>
      </c>
      <c r="Y15" s="241">
        <v>100</v>
      </c>
      <c r="DA15" s="83" t="s">
        <v>1819</v>
      </c>
    </row>
    <row r="16" spans="1:105" ht="12" customHeight="1" x14ac:dyDescent="0.25">
      <c r="A16" s="107" t="s">
        <v>1815</v>
      </c>
      <c r="B16" s="282">
        <v>611.11111111111109</v>
      </c>
      <c r="C16" s="282">
        <v>545.43995449833335</v>
      </c>
      <c r="D16" s="282">
        <v>545.43995449833335</v>
      </c>
      <c r="E16" s="282">
        <v>611.11111111111109</v>
      </c>
      <c r="F16" s="282">
        <v>611.11111111111109</v>
      </c>
      <c r="G16" s="282">
        <v>611.11111111111109</v>
      </c>
      <c r="H16" s="282">
        <v>611.11111111111109</v>
      </c>
      <c r="I16" s="282">
        <v>611.11111111111109</v>
      </c>
      <c r="J16" s="282">
        <v>611.11111111111109</v>
      </c>
      <c r="K16" s="282">
        <v>545.43995449833335</v>
      </c>
      <c r="L16" s="282">
        <v>676.78226772388882</v>
      </c>
      <c r="M16" s="282">
        <v>742.45342433666656</v>
      </c>
      <c r="N16" s="282">
        <v>676.78226772388882</v>
      </c>
      <c r="O16" s="282">
        <v>808.12458094944429</v>
      </c>
      <c r="P16" s="282">
        <v>808.12458094944429</v>
      </c>
      <c r="Q16" s="282">
        <v>873.79573756222203</v>
      </c>
      <c r="R16" s="282">
        <v>873.79573756222203</v>
      </c>
      <c r="S16" s="282">
        <v>939.46689417499977</v>
      </c>
      <c r="T16" s="282">
        <v>939.46689417499977</v>
      </c>
      <c r="U16" s="282">
        <v>939.46689417499977</v>
      </c>
      <c r="V16" s="282">
        <v>939.46689417499977</v>
      </c>
      <c r="W16" s="282">
        <v>939.46689417499977</v>
      </c>
      <c r="X16" s="282">
        <v>1136.480364013333</v>
      </c>
      <c r="Y16" s="282">
        <v>1070.8092074005549</v>
      </c>
      <c r="DA16" s="94" t="s">
        <v>1820</v>
      </c>
    </row>
    <row r="17" spans="1:105" ht="12" customHeight="1" x14ac:dyDescent="0.25">
      <c r="A17" s="49" t="s">
        <v>1817</v>
      </c>
      <c r="B17" s="242">
        <v>102.34305227213029</v>
      </c>
      <c r="C17" s="242">
        <v>112.2294957846874</v>
      </c>
      <c r="D17" s="242">
        <v>122.11593929724449</v>
      </c>
      <c r="E17" s="242">
        <v>132.0023828098015</v>
      </c>
      <c r="F17" s="242">
        <v>141.8888263223586</v>
      </c>
      <c r="G17" s="242">
        <v>132.0023828098015</v>
      </c>
      <c r="H17" s="242">
        <v>132.0023828098015</v>
      </c>
      <c r="I17" s="242">
        <v>141.8888263223586</v>
      </c>
      <c r="J17" s="242">
        <v>141.8888263223586</v>
      </c>
      <c r="K17" s="242">
        <v>132.0023828098015</v>
      </c>
      <c r="L17" s="242">
        <v>132.0023828098015</v>
      </c>
      <c r="M17" s="242">
        <v>132.0023828098015</v>
      </c>
      <c r="N17" s="242">
        <v>141.8888263223586</v>
      </c>
      <c r="O17" s="242">
        <v>171.54815686002979</v>
      </c>
      <c r="P17" s="242">
        <v>191.32104388514401</v>
      </c>
      <c r="Q17" s="242">
        <v>191.32104388514401</v>
      </c>
      <c r="R17" s="242">
        <v>191.32104388514401</v>
      </c>
      <c r="S17" s="242">
        <v>191.32104388514401</v>
      </c>
      <c r="T17" s="242">
        <v>191.32104388514401</v>
      </c>
      <c r="U17" s="242">
        <v>191.32104388514401</v>
      </c>
      <c r="V17" s="242">
        <v>181.43460037258691</v>
      </c>
      <c r="W17" s="242">
        <v>181.43460037258691</v>
      </c>
      <c r="X17" s="242">
        <v>181.43460037258691</v>
      </c>
      <c r="Y17" s="242">
        <v>181.43460037258691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100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0</v>
      </c>
      <c r="E20" s="282">
        <v>65.671156612777736</v>
      </c>
      <c r="F20" s="282">
        <v>65.671156612777736</v>
      </c>
      <c r="G20" s="282">
        <v>0</v>
      </c>
      <c r="H20" s="282">
        <v>0</v>
      </c>
      <c r="I20" s="282">
        <v>65.671156612777736</v>
      </c>
      <c r="J20" s="282">
        <v>0</v>
      </c>
      <c r="K20" s="282">
        <v>0</v>
      </c>
      <c r="L20" s="282">
        <v>131.3423132255555</v>
      </c>
      <c r="M20" s="282">
        <v>65.671156612777736</v>
      </c>
      <c r="N20" s="282">
        <v>0</v>
      </c>
      <c r="O20" s="282">
        <v>131.3423132255555</v>
      </c>
      <c r="P20" s="282">
        <v>0</v>
      </c>
      <c r="Q20" s="282">
        <v>131.3423132255555</v>
      </c>
      <c r="R20" s="282">
        <v>0</v>
      </c>
      <c r="S20" s="282">
        <v>131.3423132255555</v>
      </c>
      <c r="T20" s="282">
        <v>0</v>
      </c>
      <c r="U20" s="282">
        <v>0</v>
      </c>
      <c r="V20" s="282">
        <v>65.671156612777736</v>
      </c>
      <c r="W20" s="282">
        <v>0</v>
      </c>
      <c r="X20" s="282">
        <v>197.01346983833321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19.772887025114152</v>
      </c>
      <c r="D21" s="242">
        <v>9.886443512557074</v>
      </c>
      <c r="E21" s="242">
        <v>19.772887025114152</v>
      </c>
      <c r="F21" s="242">
        <v>9.886443512557074</v>
      </c>
      <c r="G21" s="242">
        <v>0</v>
      </c>
      <c r="H21" s="242">
        <v>0</v>
      </c>
      <c r="I21" s="242">
        <v>19.772887025114152</v>
      </c>
      <c r="J21" s="242">
        <v>0</v>
      </c>
      <c r="K21" s="242">
        <v>0</v>
      </c>
      <c r="L21" s="242">
        <v>0</v>
      </c>
      <c r="M21" s="242">
        <v>9.886443512557074</v>
      </c>
      <c r="N21" s="242">
        <v>9.886443512557074</v>
      </c>
      <c r="O21" s="242">
        <v>39.545774050228303</v>
      </c>
      <c r="P21" s="242">
        <v>19.772887025114152</v>
      </c>
      <c r="Q21" s="242">
        <v>9.886443512557074</v>
      </c>
      <c r="R21" s="242">
        <v>0</v>
      </c>
      <c r="S21" s="242">
        <v>9.886443512557074</v>
      </c>
      <c r="T21" s="242">
        <v>9.886443512557074</v>
      </c>
      <c r="U21" s="242">
        <v>0</v>
      </c>
      <c r="V21" s="242">
        <v>0</v>
      </c>
      <c r="W21" s="242">
        <v>0</v>
      </c>
      <c r="X21" s="242">
        <v>9.886443512557074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65.671156612777736</v>
      </c>
      <c r="D24" s="282">
        <f t="shared" si="3"/>
        <v>0</v>
      </c>
      <c r="E24" s="282">
        <f t="shared" si="3"/>
        <v>0</v>
      </c>
      <c r="F24" s="282">
        <f t="shared" si="3"/>
        <v>65.671156612777736</v>
      </c>
      <c r="G24" s="282">
        <f t="shared" si="3"/>
        <v>0</v>
      </c>
      <c r="H24" s="282">
        <f t="shared" si="3"/>
        <v>0</v>
      </c>
      <c r="I24" s="282">
        <f t="shared" si="3"/>
        <v>65.671156612777736</v>
      </c>
      <c r="J24" s="282">
        <f t="shared" si="3"/>
        <v>0</v>
      </c>
      <c r="K24" s="282">
        <f t="shared" si="3"/>
        <v>65.671156612777736</v>
      </c>
      <c r="L24" s="282">
        <f t="shared" si="3"/>
        <v>0</v>
      </c>
      <c r="M24" s="282">
        <f t="shared" si="3"/>
        <v>0</v>
      </c>
      <c r="N24" s="282">
        <f t="shared" si="3"/>
        <v>65.671156612777736</v>
      </c>
      <c r="O24" s="282">
        <f t="shared" si="3"/>
        <v>0</v>
      </c>
      <c r="P24" s="282">
        <f t="shared" si="3"/>
        <v>0</v>
      </c>
      <c r="Q24" s="282">
        <f t="shared" si="3"/>
        <v>65.671156612777736</v>
      </c>
      <c r="R24" s="282">
        <f t="shared" si="3"/>
        <v>0</v>
      </c>
      <c r="S24" s="282">
        <f t="shared" si="3"/>
        <v>65.671156612777736</v>
      </c>
      <c r="T24" s="282">
        <f t="shared" si="3"/>
        <v>0</v>
      </c>
      <c r="U24" s="282">
        <f t="shared" si="3"/>
        <v>0</v>
      </c>
      <c r="V24" s="282">
        <f t="shared" si="3"/>
        <v>65.671156612777736</v>
      </c>
      <c r="W24" s="282">
        <f t="shared" si="3"/>
        <v>0</v>
      </c>
      <c r="X24" s="282">
        <f t="shared" si="3"/>
        <v>0</v>
      </c>
      <c r="Y24" s="282">
        <f t="shared" si="3"/>
        <v>65.671156612778077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9.8864435125570367</v>
      </c>
      <c r="D25" s="242">
        <f t="shared" si="4"/>
        <v>0</v>
      </c>
      <c r="E25" s="242">
        <f t="shared" si="4"/>
        <v>9.8864435125571504</v>
      </c>
      <c r="F25" s="242">
        <f t="shared" si="4"/>
        <v>0</v>
      </c>
      <c r="G25" s="242">
        <f t="shared" si="4"/>
        <v>9.8864435125570935</v>
      </c>
      <c r="H25" s="242">
        <f t="shared" si="4"/>
        <v>0</v>
      </c>
      <c r="I25" s="242">
        <f t="shared" si="4"/>
        <v>9.8864435125570651</v>
      </c>
      <c r="J25" s="242">
        <f t="shared" si="4"/>
        <v>0</v>
      </c>
      <c r="K25" s="242">
        <f t="shared" si="4"/>
        <v>9.8864435125570935</v>
      </c>
      <c r="L25" s="242">
        <f t="shared" si="4"/>
        <v>0</v>
      </c>
      <c r="M25" s="242">
        <f t="shared" si="4"/>
        <v>9.8864435125570651</v>
      </c>
      <c r="N25" s="242">
        <f t="shared" si="4"/>
        <v>0</v>
      </c>
      <c r="O25" s="242">
        <f t="shared" si="4"/>
        <v>9.8864435125570935</v>
      </c>
      <c r="P25" s="242">
        <f t="shared" si="4"/>
        <v>0</v>
      </c>
      <c r="Q25" s="242">
        <f t="shared" si="4"/>
        <v>9.8864435125570651</v>
      </c>
      <c r="R25" s="242">
        <f t="shared" si="4"/>
        <v>0</v>
      </c>
      <c r="S25" s="242">
        <f t="shared" si="4"/>
        <v>9.8864435125570651</v>
      </c>
      <c r="T25" s="242">
        <f t="shared" si="4"/>
        <v>9.8864435125570651</v>
      </c>
      <c r="U25" s="242">
        <f t="shared" si="4"/>
        <v>0</v>
      </c>
      <c r="V25" s="242">
        <f t="shared" si="4"/>
        <v>9.8864435125570935</v>
      </c>
      <c r="W25" s="242">
        <f t="shared" si="4"/>
        <v>0</v>
      </c>
      <c r="X25" s="242">
        <f t="shared" si="4"/>
        <v>9.8864435125570651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0</v>
      </c>
      <c r="K27" s="241">
        <f t="shared" si="5"/>
        <v>0</v>
      </c>
      <c r="L27" s="241">
        <f t="shared" si="5"/>
        <v>0</v>
      </c>
      <c r="M27" s="241">
        <f t="shared" si="5"/>
        <v>0</v>
      </c>
      <c r="N27" s="241">
        <f t="shared" si="5"/>
        <v>0</v>
      </c>
      <c r="O27" s="241">
        <f t="shared" si="5"/>
        <v>0</v>
      </c>
      <c r="P27" s="241">
        <f t="shared" si="5"/>
        <v>0</v>
      </c>
      <c r="Q27" s="241">
        <f t="shared" si="5"/>
        <v>0</v>
      </c>
      <c r="R27" s="241">
        <f t="shared" si="5"/>
        <v>0</v>
      </c>
      <c r="S27" s="241">
        <f t="shared" si="5"/>
        <v>0</v>
      </c>
      <c r="T27" s="241">
        <f t="shared" si="5"/>
        <v>0</v>
      </c>
      <c r="U27" s="241">
        <f t="shared" si="5"/>
        <v>0</v>
      </c>
      <c r="V27" s="241">
        <f t="shared" si="5"/>
        <v>48.76</v>
      </c>
      <c r="W27" s="241">
        <f t="shared" si="5"/>
        <v>43.12</v>
      </c>
      <c r="X27" s="241">
        <f t="shared" si="5"/>
        <v>33.61</v>
      </c>
      <c r="Y27" s="241">
        <f t="shared" si="5"/>
        <v>59.35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105.11111111111109</v>
      </c>
      <c r="C28" s="282">
        <f t="shared" si="6"/>
        <v>50.43995449833335</v>
      </c>
      <c r="D28" s="282">
        <f t="shared" si="6"/>
        <v>28.43995449833335</v>
      </c>
      <c r="E28" s="282">
        <f t="shared" si="6"/>
        <v>65.111111111111086</v>
      </c>
      <c r="F28" s="282">
        <f t="shared" si="6"/>
        <v>32.111111111111086</v>
      </c>
      <c r="G28" s="282">
        <f t="shared" si="6"/>
        <v>40.111111111111086</v>
      </c>
      <c r="H28" s="282">
        <f t="shared" si="6"/>
        <v>58.111111111111086</v>
      </c>
      <c r="I28" s="282">
        <f t="shared" si="6"/>
        <v>59.111111111111086</v>
      </c>
      <c r="J28" s="282">
        <f t="shared" si="6"/>
        <v>187.11111111111109</v>
      </c>
      <c r="K28" s="282">
        <f t="shared" si="6"/>
        <v>84.43995449833335</v>
      </c>
      <c r="L28" s="282">
        <f t="shared" si="6"/>
        <v>36.782267723888822</v>
      </c>
      <c r="M28" s="282">
        <f t="shared" si="6"/>
        <v>46.453424336666558</v>
      </c>
      <c r="N28" s="282">
        <f t="shared" si="6"/>
        <v>35.782267723888822</v>
      </c>
      <c r="O28" s="282">
        <f t="shared" si="6"/>
        <v>97.494580949444298</v>
      </c>
      <c r="P28" s="282">
        <f t="shared" si="6"/>
        <v>43.124580949444294</v>
      </c>
      <c r="Q28" s="282">
        <f t="shared" si="6"/>
        <v>80.995737562222075</v>
      </c>
      <c r="R28" s="282">
        <f t="shared" si="6"/>
        <v>51.155737562222043</v>
      </c>
      <c r="S28" s="282">
        <f t="shared" si="6"/>
        <v>86.996894174999738</v>
      </c>
      <c r="T28" s="282">
        <f t="shared" si="6"/>
        <v>93.186894174999793</v>
      </c>
      <c r="U28" s="282">
        <f t="shared" si="6"/>
        <v>66.056894174999798</v>
      </c>
      <c r="V28" s="282">
        <f t="shared" si="6"/>
        <v>75.856894174999752</v>
      </c>
      <c r="W28" s="282">
        <f t="shared" si="6"/>
        <v>72.456894174999775</v>
      </c>
      <c r="X28" s="282">
        <f t="shared" si="6"/>
        <v>79.790364013332919</v>
      </c>
      <c r="Y28" s="282">
        <f t="shared" si="6"/>
        <v>145.49920740055495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10.234305227213014</v>
      </c>
      <c r="C29" s="242">
        <f t="shared" si="7"/>
        <v>7.2294957846874013</v>
      </c>
      <c r="D29" s="242">
        <f t="shared" si="7"/>
        <v>7.8583080396131919</v>
      </c>
      <c r="E29" s="242">
        <f t="shared" si="7"/>
        <v>12.959751871920801</v>
      </c>
      <c r="F29" s="242">
        <f t="shared" si="7"/>
        <v>13.929119362651591</v>
      </c>
      <c r="G29" s="242">
        <f t="shared" si="7"/>
        <v>6.6609193951672978</v>
      </c>
      <c r="H29" s="242">
        <f t="shared" si="7"/>
        <v>10.612138907362407</v>
      </c>
      <c r="I29" s="242">
        <f t="shared" si="7"/>
        <v>14.085870657333899</v>
      </c>
      <c r="J29" s="242">
        <f t="shared" si="7"/>
        <v>33.225509739443993</v>
      </c>
      <c r="K29" s="242">
        <f t="shared" si="7"/>
        <v>32.175132201528967</v>
      </c>
      <c r="L29" s="242">
        <f t="shared" si="7"/>
        <v>19.0612063392133</v>
      </c>
      <c r="M29" s="242">
        <f t="shared" si="7"/>
        <v>9.1788533980368072</v>
      </c>
      <c r="N29" s="242">
        <f t="shared" si="7"/>
        <v>10.599669695852498</v>
      </c>
      <c r="O29" s="242">
        <f t="shared" si="7"/>
        <v>15.556205640517504</v>
      </c>
      <c r="P29" s="242">
        <f t="shared" si="7"/>
        <v>11.876599440699607</v>
      </c>
      <c r="Q29" s="242">
        <f t="shared" si="7"/>
        <v>17.291775592461107</v>
      </c>
      <c r="R29" s="242">
        <f t="shared" si="7"/>
        <v>16.821649945750011</v>
      </c>
      <c r="S29" s="242">
        <f t="shared" si="7"/>
        <v>16.718754728517411</v>
      </c>
      <c r="T29" s="242">
        <f t="shared" si="7"/>
        <v>17.986586053818712</v>
      </c>
      <c r="U29" s="242">
        <f t="shared" si="7"/>
        <v>12.429839065866815</v>
      </c>
      <c r="V29" s="242">
        <f t="shared" si="7"/>
        <v>19.990482725528011</v>
      </c>
      <c r="W29" s="242">
        <f t="shared" si="7"/>
        <v>18.395188607881011</v>
      </c>
      <c r="X29" s="242">
        <f t="shared" si="7"/>
        <v>13.618048648448905</v>
      </c>
      <c r="Y29" s="242">
        <f t="shared" si="7"/>
        <v>24.185298047005404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163.88839208942389</v>
      </c>
      <c r="C32" s="210">
        <v>167.03877901977651</v>
      </c>
      <c r="D32" s="210">
        <v>174.5581255374033</v>
      </c>
      <c r="E32" s="210">
        <v>178.98641444539979</v>
      </c>
      <c r="F32" s="210">
        <v>169.44213241616509</v>
      </c>
      <c r="G32" s="210">
        <v>170.2255374032674</v>
      </c>
      <c r="H32" s="210">
        <v>175.3200343938091</v>
      </c>
      <c r="I32" s="210">
        <v>160.94393809114359</v>
      </c>
      <c r="J32" s="210">
        <v>166.64514187446261</v>
      </c>
      <c r="K32" s="210">
        <v>137.2265692175408</v>
      </c>
      <c r="L32" s="210">
        <v>158.51960447119521</v>
      </c>
      <c r="M32" s="210">
        <v>156.5657781599312</v>
      </c>
      <c r="N32" s="210">
        <v>170.61711092003441</v>
      </c>
      <c r="O32" s="210">
        <v>195.02012037833191</v>
      </c>
      <c r="P32" s="210">
        <v>199.8184866723989</v>
      </c>
      <c r="Q32" s="210">
        <v>190.73989681857259</v>
      </c>
      <c r="R32" s="210">
        <v>204.57489251934649</v>
      </c>
      <c r="S32" s="210">
        <v>238.82030152939899</v>
      </c>
      <c r="T32" s="210">
        <v>229.2615083370456</v>
      </c>
      <c r="U32" s="210">
        <v>244.53817900130551</v>
      </c>
      <c r="V32" s="210">
        <v>246.8713677402128</v>
      </c>
      <c r="W32" s="210">
        <v>253.55380634072861</v>
      </c>
      <c r="X32" s="210">
        <v>248.51498709929049</v>
      </c>
      <c r="Y32" s="210">
        <v>236.90887642131091</v>
      </c>
      <c r="DA32" s="109" t="s">
        <v>1825</v>
      </c>
    </row>
    <row r="33" spans="1:105" ht="12" customHeight="1" x14ac:dyDescent="0.25">
      <c r="A33" s="24" t="s">
        <v>28</v>
      </c>
      <c r="B33" s="213">
        <v>0.28607050730868439</v>
      </c>
      <c r="C33" s="213">
        <v>0.31719690455717969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14.07239896818573</v>
      </c>
      <c r="S33" s="213">
        <v>63.567669819432503</v>
      </c>
      <c r="T33" s="213">
        <v>49.691401547721412</v>
      </c>
      <c r="U33" s="213">
        <v>44.687274290627677</v>
      </c>
      <c r="V33" s="213">
        <v>34.903783319002578</v>
      </c>
      <c r="W33" s="213">
        <v>23.93671539122958</v>
      </c>
      <c r="X33" s="213">
        <v>27.076182287188299</v>
      </c>
      <c r="Y33" s="213">
        <v>19.77893379191746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7.7195184866723991</v>
      </c>
      <c r="C34" s="204">
        <f t="shared" si="8"/>
        <v>10.779105760963027</v>
      </c>
      <c r="D34" s="204">
        <f t="shared" si="8"/>
        <v>9.6493551160791053</v>
      </c>
      <c r="E34" s="204">
        <f t="shared" si="8"/>
        <v>6.7546001719690452</v>
      </c>
      <c r="F34" s="204">
        <f t="shared" si="8"/>
        <v>8.8421324161650894</v>
      </c>
      <c r="G34" s="204">
        <f t="shared" si="8"/>
        <v>8.8421324161650894</v>
      </c>
      <c r="H34" s="204">
        <f t="shared" si="8"/>
        <v>6.9122098022355969</v>
      </c>
      <c r="I34" s="204">
        <f t="shared" si="8"/>
        <v>8.8038693035253637</v>
      </c>
      <c r="J34" s="204">
        <f t="shared" si="8"/>
        <v>5.9233877901977641</v>
      </c>
      <c r="K34" s="204">
        <f t="shared" si="8"/>
        <v>4.9632846087704205</v>
      </c>
      <c r="L34" s="204">
        <f t="shared" si="8"/>
        <v>1.920292347377472</v>
      </c>
      <c r="M34" s="204">
        <f t="shared" si="8"/>
        <v>1.920292347377472</v>
      </c>
      <c r="N34" s="204">
        <f t="shared" si="8"/>
        <v>2.8804815133276009</v>
      </c>
      <c r="O34" s="204">
        <f t="shared" si="8"/>
        <v>4.0030954428202916</v>
      </c>
      <c r="P34" s="204">
        <f t="shared" si="8"/>
        <v>4.0030954428202916</v>
      </c>
      <c r="Q34" s="204">
        <f t="shared" si="8"/>
        <v>4.0460877042132406</v>
      </c>
      <c r="R34" s="204">
        <f t="shared" si="8"/>
        <v>3.087360275150473</v>
      </c>
      <c r="S34" s="204">
        <f t="shared" si="8"/>
        <v>3.0869303525365428</v>
      </c>
      <c r="T34" s="204">
        <f t="shared" si="8"/>
        <v>2.1267411865864139</v>
      </c>
      <c r="U34" s="204">
        <f t="shared" si="8"/>
        <v>2.1267411865864139</v>
      </c>
      <c r="V34" s="204">
        <f t="shared" si="8"/>
        <v>2.1267411865864139</v>
      </c>
      <c r="W34" s="204">
        <f t="shared" si="8"/>
        <v>2.1267411865864139</v>
      </c>
      <c r="X34" s="204">
        <f t="shared" si="8"/>
        <v>2.1267411865864139</v>
      </c>
      <c r="Y34" s="204">
        <f t="shared" si="8"/>
        <v>3.2256233877901979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1.129750644883921</v>
      </c>
      <c r="D36" s="204">
        <v>0</v>
      </c>
      <c r="E36" s="204">
        <v>0</v>
      </c>
      <c r="F36" s="204">
        <v>1.1226139294926909</v>
      </c>
      <c r="G36" s="204">
        <v>1.1226139294926909</v>
      </c>
      <c r="H36" s="204">
        <v>1.1226139294926909</v>
      </c>
      <c r="I36" s="204">
        <v>1.1226139294926909</v>
      </c>
      <c r="J36" s="204">
        <v>1.1226139294926909</v>
      </c>
      <c r="K36" s="204">
        <v>1.1226139294926909</v>
      </c>
      <c r="L36" s="204">
        <v>0</v>
      </c>
      <c r="M36" s="204">
        <v>0</v>
      </c>
      <c r="N36" s="204">
        <v>0</v>
      </c>
      <c r="O36" s="204">
        <v>1.1226139294926909</v>
      </c>
      <c r="P36" s="204">
        <v>1.1226139294926909</v>
      </c>
      <c r="Q36" s="204">
        <v>1.1226139294926909</v>
      </c>
      <c r="R36" s="204">
        <v>1.102493551160791</v>
      </c>
      <c r="S36" s="204">
        <v>1.102063628546861</v>
      </c>
      <c r="T36" s="204">
        <v>1.102063628546861</v>
      </c>
      <c r="U36" s="204">
        <v>1.102063628546861</v>
      </c>
      <c r="V36" s="204">
        <v>1.102063628546861</v>
      </c>
      <c r="W36" s="204">
        <v>1.102063628546861</v>
      </c>
      <c r="X36" s="204">
        <v>1.102063628546861</v>
      </c>
      <c r="Y36" s="204">
        <v>2.200945829750645</v>
      </c>
      <c r="DA36" s="71" t="s">
        <v>1828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1.0031814273430779</v>
      </c>
      <c r="R37" s="204">
        <v>1.0246775580395531</v>
      </c>
      <c r="S37" s="204">
        <v>1.0246775580395531</v>
      </c>
      <c r="T37" s="204">
        <v>1.0246775580395531</v>
      </c>
      <c r="U37" s="204">
        <v>1.0246775580395531</v>
      </c>
      <c r="V37" s="204">
        <v>1.0246775580395531</v>
      </c>
      <c r="W37" s="204">
        <v>1.0246775580395531</v>
      </c>
      <c r="X37" s="204">
        <v>1.0246775580395531</v>
      </c>
      <c r="Y37" s="204">
        <v>1.0246775580395531</v>
      </c>
      <c r="DA37" s="71" t="s">
        <v>1829</v>
      </c>
    </row>
    <row r="38" spans="1:105" ht="12" customHeight="1" x14ac:dyDescent="0.25">
      <c r="A38" s="18" t="s">
        <v>32</v>
      </c>
      <c r="B38" s="204">
        <v>7.7195184866723991</v>
      </c>
      <c r="C38" s="204">
        <v>9.6493551160791053</v>
      </c>
      <c r="D38" s="204">
        <v>9.6493551160791053</v>
      </c>
      <c r="E38" s="204">
        <v>6.7546001719690452</v>
      </c>
      <c r="F38" s="204">
        <v>7.7195184866723991</v>
      </c>
      <c r="G38" s="204">
        <v>7.7195184866723991</v>
      </c>
      <c r="H38" s="204">
        <v>5.7895958727429058</v>
      </c>
      <c r="I38" s="204">
        <v>7.6812553740326726</v>
      </c>
      <c r="J38" s="204">
        <v>4.8007738607050729</v>
      </c>
      <c r="K38" s="204">
        <v>3.8406706792777299</v>
      </c>
      <c r="L38" s="204">
        <v>1.920292347377472</v>
      </c>
      <c r="M38" s="204">
        <v>1.920292347377472</v>
      </c>
      <c r="N38" s="204">
        <v>2.8804815133276009</v>
      </c>
      <c r="O38" s="204">
        <v>2.8804815133276009</v>
      </c>
      <c r="P38" s="204">
        <v>2.8804815133276009</v>
      </c>
      <c r="Q38" s="204">
        <v>1.920292347377472</v>
      </c>
      <c r="R38" s="204">
        <v>0.96018916595012893</v>
      </c>
      <c r="S38" s="204">
        <v>0.96018916595012893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61.371453138435079</v>
      </c>
      <c r="C40" s="204">
        <f t="shared" si="9"/>
        <v>68.486672398968182</v>
      </c>
      <c r="D40" s="204">
        <f t="shared" si="9"/>
        <v>75.279449699054169</v>
      </c>
      <c r="E40" s="204">
        <f t="shared" si="9"/>
        <v>79.965606190885637</v>
      </c>
      <c r="F40" s="204">
        <f t="shared" si="9"/>
        <v>66.337059329320724</v>
      </c>
      <c r="G40" s="204">
        <f t="shared" si="9"/>
        <v>59.888220120378328</v>
      </c>
      <c r="H40" s="204">
        <f t="shared" si="9"/>
        <v>74.183147033533956</v>
      </c>
      <c r="I40" s="204">
        <f t="shared" si="9"/>
        <v>71.41014617368873</v>
      </c>
      <c r="J40" s="204">
        <f t="shared" si="9"/>
        <v>68.723129836629397</v>
      </c>
      <c r="K40" s="204">
        <f t="shared" si="9"/>
        <v>51.203783319002582</v>
      </c>
      <c r="L40" s="204">
        <f t="shared" si="9"/>
        <v>65.025795356835772</v>
      </c>
      <c r="M40" s="204">
        <f t="shared" si="9"/>
        <v>65.41272570937231</v>
      </c>
      <c r="N40" s="204">
        <f t="shared" si="9"/>
        <v>62.553740326741178</v>
      </c>
      <c r="O40" s="204">
        <f t="shared" si="9"/>
        <v>76.934651762682705</v>
      </c>
      <c r="P40" s="204">
        <f t="shared" si="9"/>
        <v>78.116938950988811</v>
      </c>
      <c r="Q40" s="204">
        <f t="shared" si="9"/>
        <v>57.58813413585554</v>
      </c>
      <c r="R40" s="204">
        <f t="shared" si="9"/>
        <v>38.714531384350813</v>
      </c>
      <c r="S40" s="204">
        <f t="shared" si="9"/>
        <v>45.460784900050797</v>
      </c>
      <c r="T40" s="204">
        <f t="shared" si="9"/>
        <v>47.221781799538348</v>
      </c>
      <c r="U40" s="204">
        <f t="shared" si="9"/>
        <v>50.076878162367009</v>
      </c>
      <c r="V40" s="204">
        <f t="shared" si="9"/>
        <v>54.46094016867297</v>
      </c>
      <c r="W40" s="204">
        <f t="shared" si="9"/>
        <v>59.857353124253358</v>
      </c>
      <c r="X40" s="204">
        <f t="shared" si="9"/>
        <v>51.538532347030639</v>
      </c>
      <c r="Y40" s="204">
        <f t="shared" si="9"/>
        <v>47.747391910491409</v>
      </c>
      <c r="DA40" s="71"/>
    </row>
    <row r="41" spans="1:105" ht="12" customHeight="1" x14ac:dyDescent="0.25">
      <c r="A41" s="18" t="s">
        <v>73</v>
      </c>
      <c r="B41" s="204">
        <v>61.371453138435079</v>
      </c>
      <c r="C41" s="204">
        <v>68.486672398968182</v>
      </c>
      <c r="D41" s="204">
        <v>75.279449699054169</v>
      </c>
      <c r="E41" s="204">
        <v>79.965606190885637</v>
      </c>
      <c r="F41" s="204">
        <v>66.337059329320724</v>
      </c>
      <c r="G41" s="204">
        <v>59.888220120378328</v>
      </c>
      <c r="H41" s="204">
        <v>74.183147033533956</v>
      </c>
      <c r="I41" s="204">
        <v>71.41014617368873</v>
      </c>
      <c r="J41" s="204">
        <v>68.723129836629397</v>
      </c>
      <c r="K41" s="204">
        <v>51.203783319002582</v>
      </c>
      <c r="L41" s="204">
        <v>65.025795356835772</v>
      </c>
      <c r="M41" s="204">
        <v>65.41272570937231</v>
      </c>
      <c r="N41" s="204">
        <v>62.553740326741178</v>
      </c>
      <c r="O41" s="204">
        <v>76.934651762682705</v>
      </c>
      <c r="P41" s="204">
        <v>78.116938950988811</v>
      </c>
      <c r="Q41" s="204">
        <v>57.58813413585554</v>
      </c>
      <c r="R41" s="204">
        <v>38.714531384350813</v>
      </c>
      <c r="S41" s="204">
        <v>45.460784900050797</v>
      </c>
      <c r="T41" s="204">
        <v>47.221781799538348</v>
      </c>
      <c r="U41" s="204">
        <v>50.076878162367009</v>
      </c>
      <c r="V41" s="204">
        <v>54.46094016867297</v>
      </c>
      <c r="W41" s="204">
        <v>59.857353124253358</v>
      </c>
      <c r="X41" s="204">
        <v>51.538532347030639</v>
      </c>
      <c r="Y41" s="204">
        <v>47.747391910491409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9.2433361994840926</v>
      </c>
      <c r="C43" s="204">
        <f t="shared" si="10"/>
        <v>10.24651762682717</v>
      </c>
      <c r="D43" s="204">
        <f t="shared" si="10"/>
        <v>11.201891659501291</v>
      </c>
      <c r="E43" s="204">
        <f t="shared" si="10"/>
        <v>8.0730008598452265</v>
      </c>
      <c r="F43" s="204">
        <f t="shared" si="10"/>
        <v>5.9233877901977641</v>
      </c>
      <c r="G43" s="204">
        <f t="shared" si="10"/>
        <v>5.469561478933791</v>
      </c>
      <c r="H43" s="204">
        <f t="shared" si="10"/>
        <v>9.3627687016337049</v>
      </c>
      <c r="I43" s="204">
        <f t="shared" si="10"/>
        <v>11.440756663800521</v>
      </c>
      <c r="J43" s="204">
        <f t="shared" si="10"/>
        <v>11.77506448839209</v>
      </c>
      <c r="K43" s="204">
        <f t="shared" si="10"/>
        <v>9.4343938091143578</v>
      </c>
      <c r="L43" s="204">
        <f t="shared" si="10"/>
        <v>8.3834909716251076</v>
      </c>
      <c r="M43" s="204">
        <f t="shared" si="10"/>
        <v>8.1207222699914006</v>
      </c>
      <c r="N43" s="204">
        <f t="shared" si="10"/>
        <v>8.1207222699914006</v>
      </c>
      <c r="O43" s="204">
        <f t="shared" si="10"/>
        <v>12.061736887360276</v>
      </c>
      <c r="P43" s="204">
        <f t="shared" si="10"/>
        <v>11.942304385210662</v>
      </c>
      <c r="Q43" s="204">
        <f t="shared" si="10"/>
        <v>8.5267411865864133</v>
      </c>
      <c r="R43" s="204">
        <f t="shared" si="10"/>
        <v>15.214445399828032</v>
      </c>
      <c r="S43" s="204">
        <f t="shared" si="10"/>
        <v>30.555131418686077</v>
      </c>
      <c r="T43" s="204">
        <f t="shared" si="10"/>
        <v>36.039898506552795</v>
      </c>
      <c r="U43" s="204">
        <f t="shared" si="10"/>
        <v>52.849348990271224</v>
      </c>
      <c r="V43" s="204">
        <f t="shared" si="10"/>
        <v>64.279301174291362</v>
      </c>
      <c r="W43" s="204">
        <f t="shared" si="10"/>
        <v>72.99748503074872</v>
      </c>
      <c r="X43" s="204">
        <f t="shared" si="10"/>
        <v>75.034408320617587</v>
      </c>
      <c r="Y43" s="204">
        <f t="shared" si="10"/>
        <v>83.8888275890654</v>
      </c>
      <c r="DA43" s="71"/>
    </row>
    <row r="44" spans="1:105" ht="12" customHeight="1" x14ac:dyDescent="0.25">
      <c r="A44" s="18" t="s">
        <v>38</v>
      </c>
      <c r="B44" s="204">
        <v>9.2433361994840926</v>
      </c>
      <c r="C44" s="204">
        <v>10.24651762682717</v>
      </c>
      <c r="D44" s="204">
        <v>11.201891659501291</v>
      </c>
      <c r="E44" s="204">
        <v>8.0730008598452265</v>
      </c>
      <c r="F44" s="204">
        <v>5.9233877901977641</v>
      </c>
      <c r="G44" s="204">
        <v>5.469561478933791</v>
      </c>
      <c r="H44" s="204">
        <v>9.3627687016337049</v>
      </c>
      <c r="I44" s="204">
        <v>11.440756663800521</v>
      </c>
      <c r="J44" s="204">
        <v>11.77506448839209</v>
      </c>
      <c r="K44" s="204">
        <v>9.4343938091143578</v>
      </c>
      <c r="L44" s="204">
        <v>8.3834909716251076</v>
      </c>
      <c r="M44" s="204">
        <v>8.1207222699914006</v>
      </c>
      <c r="N44" s="204">
        <v>6.974290627687016</v>
      </c>
      <c r="O44" s="204">
        <v>9.1717110920034397</v>
      </c>
      <c r="P44" s="204">
        <v>8.0969045571797071</v>
      </c>
      <c r="Q44" s="204">
        <v>6.9503869303525363</v>
      </c>
      <c r="R44" s="204">
        <v>14.45012897678418</v>
      </c>
      <c r="S44" s="204">
        <v>27.610576096302658</v>
      </c>
      <c r="T44" s="204">
        <v>34.369905417024931</v>
      </c>
      <c r="U44" s="204">
        <v>51.542992261392939</v>
      </c>
      <c r="V44" s="204">
        <v>62.720980223559764</v>
      </c>
      <c r="W44" s="204">
        <v>70.507308684436808</v>
      </c>
      <c r="X44" s="204">
        <v>71.31943250214961</v>
      </c>
      <c r="Y44" s="204">
        <v>79.965606190885637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1.146431642304385</v>
      </c>
      <c r="O45" s="204">
        <v>2.8900257953568351</v>
      </c>
      <c r="P45" s="204">
        <v>3.845399828030954</v>
      </c>
      <c r="Q45" s="204">
        <v>1.5763542562338779</v>
      </c>
      <c r="R45" s="204">
        <v>0.76431642304385194</v>
      </c>
      <c r="S45" s="204">
        <v>2.8673320389001851</v>
      </c>
      <c r="T45" s="204">
        <v>1.626971424881245</v>
      </c>
      <c r="U45" s="204">
        <v>1.2487452254231839</v>
      </c>
      <c r="V45" s="204">
        <v>1.417047793493831</v>
      </c>
      <c r="W45" s="204">
        <v>2.3238162652565189</v>
      </c>
      <c r="X45" s="204">
        <v>3.0162397939839689</v>
      </c>
      <c r="Y45" s="204">
        <v>2.735067246860261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7.7223283483233957E-2</v>
      </c>
      <c r="T49" s="204">
        <v>4.3021664646613403E-2</v>
      </c>
      <c r="U49" s="204">
        <v>5.7611503455098842E-2</v>
      </c>
      <c r="V49" s="204">
        <v>0.14127315723775921</v>
      </c>
      <c r="W49" s="204">
        <v>0.1663600810553838</v>
      </c>
      <c r="X49" s="204">
        <v>0.69873602448401295</v>
      </c>
      <c r="Y49" s="204">
        <v>1.188154151319498</v>
      </c>
      <c r="DA49" s="71" t="s">
        <v>1839</v>
      </c>
    </row>
    <row r="50" spans="1:105" ht="12" customHeight="1" x14ac:dyDescent="0.25">
      <c r="A50" s="14" t="s">
        <v>39</v>
      </c>
      <c r="B50" s="204">
        <v>41.415907136715383</v>
      </c>
      <c r="C50" s="204">
        <v>37.140498710232158</v>
      </c>
      <c r="D50" s="204">
        <v>39.648409286328459</v>
      </c>
      <c r="E50" s="204">
        <v>42.060791057609627</v>
      </c>
      <c r="F50" s="204">
        <v>44.401461736887363</v>
      </c>
      <c r="G50" s="204">
        <v>46.240584694754943</v>
      </c>
      <c r="H50" s="204">
        <v>36.710576096302667</v>
      </c>
      <c r="I50" s="204">
        <v>27.58667239896819</v>
      </c>
      <c r="J50" s="204">
        <v>41.272570937231293</v>
      </c>
      <c r="K50" s="204">
        <v>37.403267411865862</v>
      </c>
      <c r="L50" s="204">
        <v>35.038693035253651</v>
      </c>
      <c r="M50" s="204">
        <v>32.530782459157351</v>
      </c>
      <c r="N50" s="204">
        <v>30.596130696474631</v>
      </c>
      <c r="O50" s="204">
        <v>34.178847807394668</v>
      </c>
      <c r="P50" s="204">
        <v>37.140498710232158</v>
      </c>
      <c r="Q50" s="204">
        <v>49.297764402407559</v>
      </c>
      <c r="R50" s="204">
        <v>61.001203783318992</v>
      </c>
      <c r="S50" s="204">
        <v>19.96749785038693</v>
      </c>
      <c r="T50" s="204">
        <v>17.483490971625109</v>
      </c>
      <c r="U50" s="204">
        <v>16.552020636285469</v>
      </c>
      <c r="V50" s="204">
        <v>15.262252794496989</v>
      </c>
      <c r="W50" s="204">
        <v>16.217626827171109</v>
      </c>
      <c r="X50" s="204">
        <v>15.095098882201199</v>
      </c>
      <c r="Y50" s="204">
        <v>10.98693035253654</v>
      </c>
      <c r="DA50" s="71" t="s">
        <v>1840</v>
      </c>
    </row>
    <row r="51" spans="1:105" ht="12" customHeight="1" x14ac:dyDescent="0.25">
      <c r="A51" s="21" t="s">
        <v>40</v>
      </c>
      <c r="B51" s="207">
        <v>43.85210662080825</v>
      </c>
      <c r="C51" s="207">
        <v>40.068787618228718</v>
      </c>
      <c r="D51" s="207">
        <v>38.779019776440236</v>
      </c>
      <c r="E51" s="207">
        <v>42.132416165090277</v>
      </c>
      <c r="F51" s="207">
        <v>43.93809114359415</v>
      </c>
      <c r="G51" s="207">
        <v>49.785038693035247</v>
      </c>
      <c r="H51" s="207">
        <v>48.15133276010318</v>
      </c>
      <c r="I51" s="207">
        <v>41.702493551160792</v>
      </c>
      <c r="J51" s="207">
        <v>38.950988822012043</v>
      </c>
      <c r="K51" s="207">
        <v>34.221840068787607</v>
      </c>
      <c r="L51" s="207">
        <v>48.15133276010318</v>
      </c>
      <c r="M51" s="207">
        <v>48.581255374032672</v>
      </c>
      <c r="N51" s="207">
        <v>66.46603611349957</v>
      </c>
      <c r="O51" s="207">
        <v>67.841788478073937</v>
      </c>
      <c r="P51" s="207">
        <v>68.615649183147028</v>
      </c>
      <c r="Q51" s="207">
        <v>71.281169389509884</v>
      </c>
      <c r="R51" s="207">
        <v>72.484952708512466</v>
      </c>
      <c r="S51" s="207">
        <v>76.182287188306105</v>
      </c>
      <c r="T51" s="207">
        <v>76.69819432502149</v>
      </c>
      <c r="U51" s="207">
        <v>78.245915735167671</v>
      </c>
      <c r="V51" s="207">
        <v>75.838349097162506</v>
      </c>
      <c r="W51" s="207">
        <v>78.417884780739456</v>
      </c>
      <c r="X51" s="207">
        <v>77.64402407566638</v>
      </c>
      <c r="Y51" s="207">
        <v>71.281169389509884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163.88839208942386</v>
      </c>
      <c r="C52" s="284">
        <f t="shared" si="11"/>
        <v>167.03877901977646</v>
      </c>
      <c r="D52" s="284">
        <f t="shared" si="11"/>
        <v>174.55812553740321</v>
      </c>
      <c r="E52" s="284">
        <f t="shared" si="11"/>
        <v>178.98641444539984</v>
      </c>
      <c r="F52" s="284">
        <f t="shared" si="11"/>
        <v>169.44213241616507</v>
      </c>
      <c r="G52" s="284">
        <f t="shared" si="11"/>
        <v>170.22553740326742</v>
      </c>
      <c r="H52" s="284">
        <f t="shared" si="11"/>
        <v>175.32003439380918</v>
      </c>
      <c r="I52" s="284">
        <f t="shared" si="11"/>
        <v>160.94393809114356</v>
      </c>
      <c r="J52" s="284">
        <f t="shared" si="11"/>
        <v>166.64514187446258</v>
      </c>
      <c r="K52" s="284">
        <f t="shared" si="11"/>
        <v>137.22656921754083</v>
      </c>
      <c r="L52" s="284">
        <f t="shared" si="11"/>
        <v>158.51960447119515</v>
      </c>
      <c r="M52" s="284">
        <f t="shared" si="11"/>
        <v>156.56577815993126</v>
      </c>
      <c r="N52" s="284">
        <f t="shared" si="11"/>
        <v>170.61711092003435</v>
      </c>
      <c r="O52" s="284">
        <f t="shared" si="11"/>
        <v>195.02012037833191</v>
      </c>
      <c r="P52" s="284">
        <f t="shared" si="11"/>
        <v>199.81848667239893</v>
      </c>
      <c r="Q52" s="284">
        <f t="shared" si="11"/>
        <v>190.73989681857267</v>
      </c>
      <c r="R52" s="284">
        <f t="shared" si="11"/>
        <v>204.57489251934655</v>
      </c>
      <c r="S52" s="284">
        <f t="shared" si="11"/>
        <v>238.82030152939896</v>
      </c>
      <c r="T52" s="284">
        <f t="shared" si="11"/>
        <v>229.26150833704548</v>
      </c>
      <c r="U52" s="284">
        <f t="shared" si="11"/>
        <v>244.53817900130548</v>
      </c>
      <c r="V52" s="284">
        <f t="shared" si="11"/>
        <v>246.8713677402128</v>
      </c>
      <c r="W52" s="284">
        <f t="shared" si="11"/>
        <v>253.55380634072881</v>
      </c>
      <c r="X52" s="284">
        <f t="shared" si="11"/>
        <v>248.51498709929055</v>
      </c>
      <c r="Y52" s="284">
        <f t="shared" si="11"/>
        <v>236.90887642131082</v>
      </c>
      <c r="DA52" s="118"/>
    </row>
    <row r="53" spans="1:105" ht="12" customHeight="1" x14ac:dyDescent="0.25">
      <c r="A53" s="51" t="s">
        <v>54</v>
      </c>
      <c r="B53" s="241">
        <f>PPA_fec!B5</f>
        <v>0</v>
      </c>
      <c r="C53" s="241">
        <f>PPA_fec!C5</f>
        <v>0</v>
      </c>
      <c r="D53" s="241">
        <f>PPA_fec!D5</f>
        <v>0</v>
      </c>
      <c r="E53" s="241">
        <f>PPA_fec!E5</f>
        <v>0</v>
      </c>
      <c r="F53" s="241">
        <f>PPA_fec!F5</f>
        <v>0</v>
      </c>
      <c r="G53" s="241">
        <f>PPA_fec!G5</f>
        <v>0</v>
      </c>
      <c r="H53" s="241">
        <f>PPA_fec!H5</f>
        <v>0</v>
      </c>
      <c r="I53" s="241">
        <f>PPA_fec!I5</f>
        <v>0</v>
      </c>
      <c r="J53" s="241">
        <f>PPA_fec!J5</f>
        <v>0</v>
      </c>
      <c r="K53" s="241">
        <f>PPA_fec!K5</f>
        <v>0</v>
      </c>
      <c r="L53" s="241">
        <f>PPA_fec!L5</f>
        <v>0</v>
      </c>
      <c r="M53" s="241">
        <f>PPA_fec!M5</f>
        <v>0</v>
      </c>
      <c r="N53" s="241">
        <f>PPA_fec!N5</f>
        <v>0</v>
      </c>
      <c r="O53" s="241">
        <f>PPA_fec!O5</f>
        <v>0</v>
      </c>
      <c r="P53" s="241">
        <f>PPA_fec!P5</f>
        <v>0</v>
      </c>
      <c r="Q53" s="241">
        <f>PPA_fec!Q5</f>
        <v>0</v>
      </c>
      <c r="R53" s="241">
        <f>PPA_fec!R5</f>
        <v>0</v>
      </c>
      <c r="S53" s="241">
        <f>PPA_fec!S5</f>
        <v>0</v>
      </c>
      <c r="T53" s="241">
        <f>PPA_fec!T5</f>
        <v>0</v>
      </c>
      <c r="U53" s="241">
        <f>PPA_fec!U5</f>
        <v>0</v>
      </c>
      <c r="V53" s="241">
        <f>PPA_fec!V5</f>
        <v>12.782148276254389</v>
      </c>
      <c r="W53" s="241">
        <f>PPA_fec!W5</f>
        <v>14.42632493341948</v>
      </c>
      <c r="X53" s="241">
        <f>PPA_fec!X5</f>
        <v>14.74047621520462</v>
      </c>
      <c r="Y53" s="241">
        <f>PPA_fec!Y5</f>
        <v>9.9242219986664342</v>
      </c>
      <c r="DA53" s="83"/>
    </row>
    <row r="54" spans="1:105" ht="12" customHeight="1" x14ac:dyDescent="0.25">
      <c r="A54" s="99" t="s">
        <v>61</v>
      </c>
      <c r="B54" s="282">
        <f>PPA_fec!B32</f>
        <v>136.01600467418629</v>
      </c>
      <c r="C54" s="282">
        <f>PPA_fec!C32</f>
        <v>138.63060744123601</v>
      </c>
      <c r="D54" s="282">
        <f>PPA_fec!D32</f>
        <v>144.87114380899959</v>
      </c>
      <c r="E54" s="282">
        <f>PPA_fec!E32</f>
        <v>148.54631663319859</v>
      </c>
      <c r="F54" s="282">
        <f>PPA_fec!F32</f>
        <v>140.62522415953629</v>
      </c>
      <c r="G54" s="282">
        <f>PPA_fec!G32</f>
        <v>141.27539599311771</v>
      </c>
      <c r="H54" s="282">
        <f>PPA_fec!H32</f>
        <v>145.50347534421701</v>
      </c>
      <c r="I54" s="282">
        <f>PPA_fec!I32</f>
        <v>133.57231196546479</v>
      </c>
      <c r="J54" s="282">
        <f>PPA_fec!J32</f>
        <v>138.3039158975925</v>
      </c>
      <c r="K54" s="282">
        <f>PPA_fec!K32</f>
        <v>113.888539890801</v>
      </c>
      <c r="L54" s="282">
        <f>PPA_fec!L32</f>
        <v>131.56028311596111</v>
      </c>
      <c r="M54" s="282">
        <f>PPA_fec!M32</f>
        <v>129.93874271705101</v>
      </c>
      <c r="N54" s="282">
        <f>PPA_fec!N32</f>
        <v>141.60037486811819</v>
      </c>
      <c r="O54" s="282">
        <f>PPA_fec!O32</f>
        <v>161.85318109940351</v>
      </c>
      <c r="P54" s="282">
        <f>PPA_fec!P32</f>
        <v>165.83549250023879</v>
      </c>
      <c r="Q54" s="282">
        <f>PPA_fec!Q32</f>
        <v>158.9662271902169</v>
      </c>
      <c r="R54" s="282">
        <f>PPA_fec!R32</f>
        <v>174.25818286041849</v>
      </c>
      <c r="S54" s="282">
        <f>PPA_fec!S32</f>
        <v>206.90093590410041</v>
      </c>
      <c r="T54" s="282">
        <f>PPA_fec!T32</f>
        <v>196.8405663288292</v>
      </c>
      <c r="U54" s="282">
        <f>PPA_fec!U32</f>
        <v>211.60849523327261</v>
      </c>
      <c r="V54" s="282">
        <f>PPA_fec!V32</f>
        <v>205.18886597203141</v>
      </c>
      <c r="W54" s="282">
        <f>PPA_fec!W32</f>
        <v>208.04168796124071</v>
      </c>
      <c r="X54" s="282">
        <f>PPA_fec!X32</f>
        <v>206.39321729470981</v>
      </c>
      <c r="Y54" s="282">
        <f>PPA_fec!Y32</f>
        <v>200.8821180125187</v>
      </c>
      <c r="DA54" s="94"/>
    </row>
    <row r="55" spans="1:105" ht="12" customHeight="1" x14ac:dyDescent="0.25">
      <c r="A55" s="52" t="s">
        <v>62</v>
      </c>
      <c r="B55" s="242">
        <f>PPA_fec!B83</f>
        <v>27.872387415237561</v>
      </c>
      <c r="C55" s="242">
        <f>PPA_fec!C83</f>
        <v>28.40817157854045</v>
      </c>
      <c r="D55" s="242">
        <f>PPA_fec!D83</f>
        <v>29.686981728403619</v>
      </c>
      <c r="E55" s="242">
        <f>PPA_fec!E83</f>
        <v>30.440097812201259</v>
      </c>
      <c r="F55" s="242">
        <f>PPA_fec!F83</f>
        <v>28.816908256628789</v>
      </c>
      <c r="G55" s="242">
        <f>PPA_fec!G83</f>
        <v>28.950141410149708</v>
      </c>
      <c r="H55" s="242">
        <f>PPA_fec!H83</f>
        <v>29.816559049592161</v>
      </c>
      <c r="I55" s="242">
        <f>PPA_fec!I83</f>
        <v>27.37162612567878</v>
      </c>
      <c r="J55" s="242">
        <f>PPA_fec!J83</f>
        <v>28.341225976870071</v>
      </c>
      <c r="K55" s="242">
        <f>PPA_fec!K83</f>
        <v>23.338029326739822</v>
      </c>
      <c r="L55" s="242">
        <f>PPA_fec!L83</f>
        <v>26.959321355234049</v>
      </c>
      <c r="M55" s="242">
        <f>PPA_fec!M83</f>
        <v>26.627035442880231</v>
      </c>
      <c r="N55" s="242">
        <f>PPA_fec!N83</f>
        <v>29.016736051916151</v>
      </c>
      <c r="O55" s="242">
        <f>PPA_fec!O83</f>
        <v>33.166939278928389</v>
      </c>
      <c r="P55" s="242">
        <f>PPA_fec!P83</f>
        <v>33.982994172160133</v>
      </c>
      <c r="Q55" s="242">
        <f>PPA_fec!Q83</f>
        <v>31.77366962835578</v>
      </c>
      <c r="R55" s="242">
        <f>PPA_fec!R83</f>
        <v>30.316709658928058</v>
      </c>
      <c r="S55" s="242">
        <f>PPA_fec!S83</f>
        <v>31.91936562529856</v>
      </c>
      <c r="T55" s="242">
        <f>PPA_fec!T83</f>
        <v>32.420942008216286</v>
      </c>
      <c r="U55" s="242">
        <f>PPA_fec!U83</f>
        <v>32.929683768032859</v>
      </c>
      <c r="V55" s="242">
        <f>PPA_fec!V83</f>
        <v>28.90035349192701</v>
      </c>
      <c r="W55" s="242">
        <f>PPA_fec!W83</f>
        <v>31.0857934460686</v>
      </c>
      <c r="X55" s="242">
        <f>PPA_fec!X83</f>
        <v>27.381293589376131</v>
      </c>
      <c r="Y55" s="242">
        <f>PPA_fec!Y83</f>
        <v>26.102536410125669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170.38589833588105</v>
      </c>
      <c r="C57" s="203">
        <f t="shared" si="12"/>
        <v>196.47432685142005</v>
      </c>
      <c r="D57" s="203">
        <f t="shared" si="12"/>
        <v>208.08551807864836</v>
      </c>
      <c r="E57" s="203">
        <f t="shared" si="12"/>
        <v>209.71164383885352</v>
      </c>
      <c r="F57" s="203">
        <f t="shared" si="12"/>
        <v>183.7936828787814</v>
      </c>
      <c r="G57" s="203">
        <f t="shared" si="12"/>
        <v>168.64668287885621</v>
      </c>
      <c r="H57" s="203">
        <f t="shared" si="12"/>
        <v>195.96845807858938</v>
      </c>
      <c r="I57" s="203">
        <f t="shared" si="12"/>
        <v>195.58532807861675</v>
      </c>
      <c r="J57" s="203">
        <f t="shared" si="12"/>
        <v>179.93963807873357</v>
      </c>
      <c r="K57" s="203">
        <f t="shared" si="12"/>
        <v>135.67899383906683</v>
      </c>
      <c r="L57" s="203">
        <f t="shared" si="12"/>
        <v>158.95511711895668</v>
      </c>
      <c r="M57" s="203">
        <f t="shared" si="12"/>
        <v>159.86393711890875</v>
      </c>
      <c r="N57" s="203">
        <f t="shared" si="12"/>
        <v>156.26034000106444</v>
      </c>
      <c r="O57" s="203">
        <f t="shared" si="12"/>
        <v>193.00395096106277</v>
      </c>
      <c r="P57" s="203">
        <f t="shared" si="12"/>
        <v>195.78090096122611</v>
      </c>
      <c r="Q57" s="203">
        <f t="shared" si="12"/>
        <v>147.56366700105761</v>
      </c>
      <c r="R57" s="203">
        <f t="shared" si="12"/>
        <v>176.32130364105143</v>
      </c>
      <c r="S57" s="203">
        <f t="shared" si="12"/>
        <v>426.95540021510277</v>
      </c>
      <c r="T57" s="203">
        <f t="shared" si="12"/>
        <v>386.31896273986155</v>
      </c>
      <c r="U57" s="203">
        <f t="shared" si="12"/>
        <v>426.97337334583221</v>
      </c>
      <c r="V57" s="203">
        <f t="shared" si="12"/>
        <v>426.97815186896213</v>
      </c>
      <c r="W57" s="203">
        <f t="shared" si="12"/>
        <v>414.80575503778653</v>
      </c>
      <c r="X57" s="203">
        <f t="shared" si="12"/>
        <v>431.39955207493864</v>
      </c>
      <c r="Y57" s="203">
        <f t="shared" si="12"/>
        <v>526.10317977963564</v>
      </c>
      <c r="DA57" s="112"/>
    </row>
    <row r="58" spans="1:105" ht="12" customHeight="1" x14ac:dyDescent="0.25">
      <c r="A58" s="51" t="s">
        <v>54</v>
      </c>
      <c r="B58" s="241">
        <f>PPA_emi!B5</f>
        <v>0</v>
      </c>
      <c r="C58" s="241">
        <f>PPA_emi!C5</f>
        <v>0</v>
      </c>
      <c r="D58" s="241">
        <f>PPA_emi!D5</f>
        <v>0</v>
      </c>
      <c r="E58" s="241">
        <f>PPA_emi!E5</f>
        <v>0</v>
      </c>
      <c r="F58" s="241">
        <f>PPA_emi!F5</f>
        <v>0</v>
      </c>
      <c r="G58" s="241">
        <f>PPA_emi!G5</f>
        <v>0</v>
      </c>
      <c r="H58" s="241">
        <f>PPA_emi!H5</f>
        <v>0</v>
      </c>
      <c r="I58" s="241">
        <f>PPA_emi!I5</f>
        <v>0</v>
      </c>
      <c r="J58" s="241">
        <f>PPA_emi!J5</f>
        <v>0</v>
      </c>
      <c r="K58" s="241">
        <f>PPA_emi!K5</f>
        <v>0</v>
      </c>
      <c r="L58" s="241">
        <f>PPA_emi!L5</f>
        <v>0</v>
      </c>
      <c r="M58" s="241">
        <f>PPA_emi!M5</f>
        <v>0</v>
      </c>
      <c r="N58" s="241">
        <f>PPA_emi!N5</f>
        <v>0</v>
      </c>
      <c r="O58" s="241">
        <f>PPA_emi!O5</f>
        <v>0</v>
      </c>
      <c r="P58" s="241">
        <f>PPA_emi!P5</f>
        <v>0</v>
      </c>
      <c r="Q58" s="241">
        <f>PPA_emi!Q5</f>
        <v>0</v>
      </c>
      <c r="R58" s="241">
        <f>PPA_emi!R5</f>
        <v>0</v>
      </c>
      <c r="S58" s="241">
        <f>PPA_emi!S5</f>
        <v>0</v>
      </c>
      <c r="T58" s="241">
        <f>PPA_emi!T5</f>
        <v>0</v>
      </c>
      <c r="U58" s="241">
        <f>PPA_emi!U5</f>
        <v>0</v>
      </c>
      <c r="V58" s="241">
        <f>PPA_emi!V5</f>
        <v>18.31425949052959</v>
      </c>
      <c r="W58" s="241">
        <f>PPA_emi!W5</f>
        <v>19.748727394208711</v>
      </c>
      <c r="X58" s="241">
        <f>PPA_emi!X5</f>
        <v>20.779533900830241</v>
      </c>
      <c r="Y58" s="241">
        <f>PPA_emi!Y5</f>
        <v>18.034638287090999</v>
      </c>
      <c r="DA58" s="83"/>
    </row>
    <row r="59" spans="1:105" ht="12" customHeight="1" x14ac:dyDescent="0.25">
      <c r="A59" s="99" t="s">
        <v>61</v>
      </c>
      <c r="B59" s="282">
        <f>PPA_emi!B32</f>
        <v>156.97518714302851</v>
      </c>
      <c r="C59" s="282">
        <f>PPA_emi!C32</f>
        <v>178.30973049210959</v>
      </c>
      <c r="D59" s="282">
        <f>PPA_emi!D32</f>
        <v>185.67831332181331</v>
      </c>
      <c r="E59" s="282">
        <f>PPA_emi!E32</f>
        <v>189.2208739580386</v>
      </c>
      <c r="F59" s="282">
        <f>PPA_emi!F32</f>
        <v>168.60431933250089</v>
      </c>
      <c r="G59" s="282">
        <f>PPA_emi!G32</f>
        <v>158.11700927449209</v>
      </c>
      <c r="H59" s="282">
        <f>PPA_emi!H32</f>
        <v>182.2917883831357</v>
      </c>
      <c r="I59" s="282">
        <f>PPA_emi!I32</f>
        <v>180.82903708195551</v>
      </c>
      <c r="J59" s="282">
        <f>PPA_emi!J32</f>
        <v>160.74887327438009</v>
      </c>
      <c r="K59" s="282">
        <f>PPA_emi!K32</f>
        <v>122.2260362038984</v>
      </c>
      <c r="L59" s="282">
        <f>PPA_emi!L32</f>
        <v>149.92204861457901</v>
      </c>
      <c r="M59" s="282">
        <f>PPA_emi!M32</f>
        <v>151.51841572701991</v>
      </c>
      <c r="N59" s="282">
        <f>PPA_emi!N32</f>
        <v>152.9855908441443</v>
      </c>
      <c r="O59" s="282">
        <f>PPA_emi!O32</f>
        <v>186.56147200425841</v>
      </c>
      <c r="P59" s="282">
        <f>PPA_emi!P32</f>
        <v>188.8886055287586</v>
      </c>
      <c r="Q59" s="282">
        <f>PPA_emi!Q32</f>
        <v>143.67747531973879</v>
      </c>
      <c r="R59" s="282">
        <f>PPA_emi!R32</f>
        <v>173.15114814575969</v>
      </c>
      <c r="S59" s="282">
        <f>PPA_emi!S32</f>
        <v>422.23053726433659</v>
      </c>
      <c r="T59" s="282">
        <f>PPA_emi!T32</f>
        <v>381.93810773332098</v>
      </c>
      <c r="U59" s="282">
        <f>PPA_emi!U32</f>
        <v>421.84015295687379</v>
      </c>
      <c r="V59" s="282">
        <f>PPA_emi!V32</f>
        <v>403.22359436491479</v>
      </c>
      <c r="W59" s="282">
        <f>PPA_emi!W32</f>
        <v>388.88600597714031</v>
      </c>
      <c r="X59" s="282">
        <f>PPA_emi!X32</f>
        <v>406.45017488392273</v>
      </c>
      <c r="Y59" s="282">
        <f>PPA_emi!Y32</f>
        <v>503.94962263137842</v>
      </c>
      <c r="DA59" s="94"/>
    </row>
    <row r="60" spans="1:105" ht="12" customHeight="1" x14ac:dyDescent="0.25">
      <c r="A60" s="52" t="s">
        <v>62</v>
      </c>
      <c r="B60" s="242">
        <f>PPA_emi!B83</f>
        <v>13.41071119285256</v>
      </c>
      <c r="C60" s="242">
        <f>PPA_emi!C83</f>
        <v>18.164596359310451</v>
      </c>
      <c r="D60" s="242">
        <f>PPA_emi!D83</f>
        <v>22.407204756835071</v>
      </c>
      <c r="E60" s="242">
        <f>PPA_emi!E83</f>
        <v>20.490769880814931</v>
      </c>
      <c r="F60" s="242">
        <f>PPA_emi!F83</f>
        <v>15.189363546280511</v>
      </c>
      <c r="G60" s="242">
        <f>PPA_emi!G83</f>
        <v>10.529673604364129</v>
      </c>
      <c r="H60" s="242">
        <f>PPA_emi!H83</f>
        <v>13.67666969545369</v>
      </c>
      <c r="I60" s="242">
        <f>PPA_emi!I83</f>
        <v>14.75629099666126</v>
      </c>
      <c r="J60" s="242">
        <f>PPA_emi!J83</f>
        <v>19.190764804353471</v>
      </c>
      <c r="K60" s="242">
        <f>PPA_emi!K83</f>
        <v>13.45295763516844</v>
      </c>
      <c r="L60" s="242">
        <f>PPA_emi!L83</f>
        <v>9.0330685043776633</v>
      </c>
      <c r="M60" s="242">
        <f>PPA_emi!M83</f>
        <v>8.3455213918888322</v>
      </c>
      <c r="N60" s="242">
        <f>PPA_emi!N83</f>
        <v>3.2747491569201279</v>
      </c>
      <c r="O60" s="242">
        <f>PPA_emi!O83</f>
        <v>6.4424789568043739</v>
      </c>
      <c r="P60" s="242">
        <f>PPA_emi!P83</f>
        <v>6.8922954324675034</v>
      </c>
      <c r="Q60" s="242">
        <f>PPA_emi!Q83</f>
        <v>3.886191681318826</v>
      </c>
      <c r="R60" s="242">
        <f>PPA_emi!R83</f>
        <v>3.170155495291743</v>
      </c>
      <c r="S60" s="242">
        <f>PPA_emi!S83</f>
        <v>4.7248629507661972</v>
      </c>
      <c r="T60" s="242">
        <f>PPA_emi!T83</f>
        <v>4.380855006540564</v>
      </c>
      <c r="U60" s="242">
        <f>PPA_emi!U83</f>
        <v>5.1332203889584296</v>
      </c>
      <c r="V60" s="242">
        <f>PPA_emi!V83</f>
        <v>5.4402980135177339</v>
      </c>
      <c r="W60" s="242">
        <f>PPA_emi!W83</f>
        <v>6.1710216664375466</v>
      </c>
      <c r="X60" s="242">
        <f>PPA_emi!X83</f>
        <v>4.1698432901856703</v>
      </c>
      <c r="Y60" s="242">
        <f>PPA_emi!Y83</f>
        <v>4.1189188611661702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 t="str">
        <f t="shared" ref="B63:Y63" si="13">IF(B$10=0,"",B$5/B$10*1000)</f>
        <v/>
      </c>
      <c r="C63" s="287" t="str">
        <f t="shared" si="13"/>
        <v/>
      </c>
      <c r="D63" s="287" t="str">
        <f t="shared" si="13"/>
        <v/>
      </c>
      <c r="E63" s="287" t="str">
        <f t="shared" si="13"/>
        <v/>
      </c>
      <c r="F63" s="287" t="str">
        <f t="shared" si="13"/>
        <v/>
      </c>
      <c r="G63" s="287" t="str">
        <f t="shared" si="13"/>
        <v/>
      </c>
      <c r="H63" s="287" t="str">
        <f t="shared" si="13"/>
        <v/>
      </c>
      <c r="I63" s="287" t="str">
        <f t="shared" si="13"/>
        <v/>
      </c>
      <c r="J63" s="287" t="str">
        <f t="shared" si="13"/>
        <v/>
      </c>
      <c r="K63" s="287" t="str">
        <f t="shared" si="13"/>
        <v/>
      </c>
      <c r="L63" s="287" t="str">
        <f t="shared" si="13"/>
        <v/>
      </c>
      <c r="M63" s="287" t="str">
        <f t="shared" si="13"/>
        <v/>
      </c>
      <c r="N63" s="287" t="str">
        <f t="shared" si="13"/>
        <v/>
      </c>
      <c r="O63" s="287" t="str">
        <f t="shared" si="13"/>
        <v/>
      </c>
      <c r="P63" s="287" t="str">
        <f t="shared" si="13"/>
        <v/>
      </c>
      <c r="Q63" s="287" t="str">
        <f t="shared" si="13"/>
        <v/>
      </c>
      <c r="R63" s="287" t="str">
        <f t="shared" si="13"/>
        <v/>
      </c>
      <c r="S63" s="287" t="str">
        <f t="shared" si="13"/>
        <v/>
      </c>
      <c r="T63" s="287" t="str">
        <f t="shared" si="13"/>
        <v/>
      </c>
      <c r="U63" s="287" t="str">
        <f t="shared" si="13"/>
        <v/>
      </c>
      <c r="V63" s="287">
        <f t="shared" si="13"/>
        <v>197.62150834606476</v>
      </c>
      <c r="W63" s="287">
        <f t="shared" si="13"/>
        <v>147.81640902580767</v>
      </c>
      <c r="X63" s="287">
        <f t="shared" si="13"/>
        <v>159.42736060970026</v>
      </c>
      <c r="Y63" s="287">
        <f t="shared" si="13"/>
        <v>490.60743371596487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682.66874380885531</v>
      </c>
      <c r="C64" s="288">
        <f t="shared" si="14"/>
        <v>865.30668814760668</v>
      </c>
      <c r="D64" s="288">
        <f t="shared" si="14"/>
        <v>826.31716946773759</v>
      </c>
      <c r="E64" s="288">
        <f t="shared" si="14"/>
        <v>777.99558721212713</v>
      </c>
      <c r="F64" s="288">
        <f t="shared" si="14"/>
        <v>665.52677662388135</v>
      </c>
      <c r="G64" s="288">
        <f t="shared" si="14"/>
        <v>642.27719135059954</v>
      </c>
      <c r="H64" s="288">
        <f t="shared" si="14"/>
        <v>646.89274996159907</v>
      </c>
      <c r="I64" s="288">
        <f t="shared" si="14"/>
        <v>710.46146147292484</v>
      </c>
      <c r="J64" s="288">
        <f t="shared" si="14"/>
        <v>891.05063227230221</v>
      </c>
      <c r="K64" s="288">
        <f t="shared" si="14"/>
        <v>821.31066034218009</v>
      </c>
      <c r="L64" s="288">
        <f t="shared" si="14"/>
        <v>652.02353662487576</v>
      </c>
      <c r="M64" s="288">
        <f t="shared" si="14"/>
        <v>599.6673935027178</v>
      </c>
      <c r="N64" s="288">
        <f t="shared" si="14"/>
        <v>671.79736571025489</v>
      </c>
      <c r="O64" s="288">
        <f t="shared" si="14"/>
        <v>643.93409787661585</v>
      </c>
      <c r="P64" s="288">
        <f t="shared" si="14"/>
        <v>661.77389363827672</v>
      </c>
      <c r="Q64" s="288">
        <f t="shared" si="14"/>
        <v>655.43083627648844</v>
      </c>
      <c r="R64" s="288">
        <f t="shared" si="14"/>
        <v>710.29015687462504</v>
      </c>
      <c r="S64" s="288">
        <f t="shared" si="14"/>
        <v>675.68245696335362</v>
      </c>
      <c r="T64" s="288">
        <f t="shared" si="14"/>
        <v>726.24848354879214</v>
      </c>
      <c r="U64" s="288">
        <f t="shared" si="14"/>
        <v>767.85298816745967</v>
      </c>
      <c r="V64" s="288">
        <f t="shared" si="14"/>
        <v>753.63163938908531</v>
      </c>
      <c r="W64" s="288">
        <f t="shared" si="14"/>
        <v>712.80789371828678</v>
      </c>
      <c r="X64" s="288">
        <f t="shared" si="14"/>
        <v>769.25559200663679</v>
      </c>
      <c r="Y64" s="288">
        <f t="shared" si="14"/>
        <v>796.55121831542522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4919.4678001374596</v>
      </c>
      <c r="C65" s="289">
        <f t="shared" si="15"/>
        <v>4806.2149377145633</v>
      </c>
      <c r="D65" s="289">
        <f t="shared" si="15"/>
        <v>4679.3380289063953</v>
      </c>
      <c r="E65" s="289">
        <f t="shared" si="15"/>
        <v>4246.2481453728897</v>
      </c>
      <c r="F65" s="289">
        <f t="shared" si="15"/>
        <v>4032.1713386638376</v>
      </c>
      <c r="G65" s="289">
        <f t="shared" si="15"/>
        <v>4148.2627355668756</v>
      </c>
      <c r="H65" s="289">
        <f t="shared" si="15"/>
        <v>4096.8286073818808</v>
      </c>
      <c r="I65" s="289">
        <f t="shared" si="15"/>
        <v>3942.1123283266779</v>
      </c>
      <c r="J65" s="289">
        <f t="shared" si="15"/>
        <v>4110.3804519463374</v>
      </c>
      <c r="K65" s="289">
        <f t="shared" si="15"/>
        <v>3771.9954584217485</v>
      </c>
      <c r="L65" s="289">
        <f t="shared" si="15"/>
        <v>3241.3185999601528</v>
      </c>
      <c r="M65" s="289">
        <f t="shared" si="15"/>
        <v>3108.4965803777554</v>
      </c>
      <c r="N65" s="289">
        <f t="shared" si="15"/>
        <v>2806.5227603196308</v>
      </c>
      <c r="O65" s="289">
        <f t="shared" si="15"/>
        <v>2462.4554508389983</v>
      </c>
      <c r="P65" s="289">
        <f t="shared" si="15"/>
        <v>2074.517336044958</v>
      </c>
      <c r="Q65" s="289">
        <f t="shared" si="15"/>
        <v>2162.4779193295212</v>
      </c>
      <c r="R65" s="289">
        <f t="shared" si="15"/>
        <v>2036.863624274564</v>
      </c>
      <c r="S65" s="289">
        <f t="shared" si="15"/>
        <v>2171.750917060755</v>
      </c>
      <c r="T65" s="289">
        <f t="shared" si="15"/>
        <v>2160.5678829007543</v>
      </c>
      <c r="U65" s="289">
        <f t="shared" si="15"/>
        <v>2079.7870869607505</v>
      </c>
      <c r="V65" s="289">
        <f t="shared" si="15"/>
        <v>2089.3244764313899</v>
      </c>
      <c r="W65" s="289">
        <f t="shared" si="15"/>
        <v>2420.713665427827</v>
      </c>
      <c r="X65" s="289">
        <f t="shared" si="15"/>
        <v>2442.383304710886</v>
      </c>
      <c r="Y65" s="289">
        <f t="shared" si="15"/>
        <v>2751.0455919499755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 t="str">
        <f t="shared" ref="B67:Y67" si="16">IF(B$53=0,"",B$53/B$10)</f>
        <v/>
      </c>
      <c r="C67" s="252" t="str">
        <f t="shared" si="16"/>
        <v/>
      </c>
      <c r="D67" s="252" t="str">
        <f t="shared" si="16"/>
        <v/>
      </c>
      <c r="E67" s="252" t="str">
        <f t="shared" si="16"/>
        <v/>
      </c>
      <c r="F67" s="252" t="str">
        <f t="shared" si="16"/>
        <v/>
      </c>
      <c r="G67" s="252" t="str">
        <f t="shared" si="16"/>
        <v/>
      </c>
      <c r="H67" s="252" t="str">
        <f t="shared" si="16"/>
        <v/>
      </c>
      <c r="I67" s="252" t="str">
        <f t="shared" si="16"/>
        <v/>
      </c>
      <c r="J67" s="252" t="str">
        <f t="shared" si="16"/>
        <v/>
      </c>
      <c r="K67" s="252" t="str">
        <f t="shared" si="16"/>
        <v/>
      </c>
      <c r="L67" s="252" t="str">
        <f t="shared" si="16"/>
        <v/>
      </c>
      <c r="M67" s="252" t="str">
        <f t="shared" si="16"/>
        <v/>
      </c>
      <c r="N67" s="252" t="str">
        <f t="shared" si="16"/>
        <v/>
      </c>
      <c r="O67" s="252" t="str">
        <f t="shared" si="16"/>
        <v/>
      </c>
      <c r="P67" s="252" t="str">
        <f t="shared" si="16"/>
        <v/>
      </c>
      <c r="Q67" s="252" t="str">
        <f t="shared" si="16"/>
        <v/>
      </c>
      <c r="R67" s="252" t="str">
        <f t="shared" si="16"/>
        <v/>
      </c>
      <c r="S67" s="252" t="str">
        <f t="shared" si="16"/>
        <v/>
      </c>
      <c r="T67" s="252" t="str">
        <f t="shared" si="16"/>
        <v/>
      </c>
      <c r="U67" s="252" t="str">
        <f t="shared" si="16"/>
        <v/>
      </c>
      <c r="V67" s="252">
        <f t="shared" si="16"/>
        <v>0.24945644567241196</v>
      </c>
      <c r="W67" s="252">
        <f t="shared" si="16"/>
        <v>0.25362737224717791</v>
      </c>
      <c r="X67" s="252">
        <f t="shared" si="16"/>
        <v>0.22202856175937069</v>
      </c>
      <c r="Y67" s="252">
        <f t="shared" si="16"/>
        <v>0.24413830255021979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0.26880633334819426</v>
      </c>
      <c r="C68" s="291">
        <f t="shared" si="17"/>
        <v>0.28006183321461819</v>
      </c>
      <c r="D68" s="291">
        <f t="shared" si="17"/>
        <v>0.28021497835396442</v>
      </c>
      <c r="E68" s="291">
        <f t="shared" si="17"/>
        <v>0.27206285097655419</v>
      </c>
      <c r="F68" s="291">
        <f t="shared" si="17"/>
        <v>0.24287603481785197</v>
      </c>
      <c r="G68" s="291">
        <f t="shared" si="17"/>
        <v>0.24741750611754415</v>
      </c>
      <c r="H68" s="291">
        <f t="shared" si="17"/>
        <v>0.26311659194252623</v>
      </c>
      <c r="I68" s="291">
        <f t="shared" si="17"/>
        <v>0.24197882602439275</v>
      </c>
      <c r="J68" s="291">
        <f t="shared" si="17"/>
        <v>0.32618848089054836</v>
      </c>
      <c r="K68" s="291">
        <f t="shared" si="17"/>
        <v>0.24704672427505639</v>
      </c>
      <c r="L68" s="291">
        <f t="shared" si="17"/>
        <v>0.20556294236868924</v>
      </c>
      <c r="M68" s="291">
        <f t="shared" si="17"/>
        <v>0.18669359585783191</v>
      </c>
      <c r="N68" s="291">
        <f t="shared" si="17"/>
        <v>0.22090542101110483</v>
      </c>
      <c r="O68" s="291">
        <f t="shared" si="17"/>
        <v>0.22776012988391078</v>
      </c>
      <c r="P68" s="291">
        <f t="shared" si="17"/>
        <v>0.21677842156893959</v>
      </c>
      <c r="Q68" s="291">
        <f t="shared" si="17"/>
        <v>0.20051239554770045</v>
      </c>
      <c r="R68" s="291">
        <f t="shared" si="17"/>
        <v>0.21182799628077711</v>
      </c>
      <c r="S68" s="291">
        <f t="shared" si="17"/>
        <v>0.24270758607822024</v>
      </c>
      <c r="T68" s="291">
        <f t="shared" si="17"/>
        <v>0.23259508239451387</v>
      </c>
      <c r="U68" s="291">
        <f t="shared" si="17"/>
        <v>0.24227853497586771</v>
      </c>
      <c r="V68" s="291">
        <f t="shared" si="17"/>
        <v>0.23759436084810437</v>
      </c>
      <c r="W68" s="291">
        <f t="shared" si="17"/>
        <v>0.23995304317279006</v>
      </c>
      <c r="X68" s="291">
        <f t="shared" si="17"/>
        <v>0.19532049824897538</v>
      </c>
      <c r="Y68" s="291">
        <f t="shared" si="17"/>
        <v>0.21709710044473604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0.30260304595876714</v>
      </c>
      <c r="C69" s="253">
        <f t="shared" si="18"/>
        <v>0.27055401503371856</v>
      </c>
      <c r="D69" s="253">
        <f t="shared" si="18"/>
        <v>0.25982493599455586</v>
      </c>
      <c r="E69" s="253">
        <f t="shared" si="18"/>
        <v>0.25570753579938627</v>
      </c>
      <c r="F69" s="253">
        <f t="shared" si="18"/>
        <v>0.22520298726303656</v>
      </c>
      <c r="G69" s="253">
        <f t="shared" si="18"/>
        <v>0.23097018832771696</v>
      </c>
      <c r="H69" s="253">
        <f t="shared" si="18"/>
        <v>0.24562566225301946</v>
      </c>
      <c r="I69" s="253">
        <f t="shared" si="18"/>
        <v>0.21417052511227219</v>
      </c>
      <c r="J69" s="253">
        <f t="shared" si="18"/>
        <v>0.26081686872905763</v>
      </c>
      <c r="K69" s="253">
        <f t="shared" si="18"/>
        <v>0.23378415397133889</v>
      </c>
      <c r="L69" s="253">
        <f t="shared" si="18"/>
        <v>0.23870232449946821</v>
      </c>
      <c r="M69" s="253">
        <f t="shared" si="18"/>
        <v>0.216790997379772</v>
      </c>
      <c r="N69" s="253">
        <f t="shared" si="18"/>
        <v>0.22101395726429651</v>
      </c>
      <c r="O69" s="253">
        <f t="shared" si="18"/>
        <v>0.2126195551734319</v>
      </c>
      <c r="P69" s="253">
        <f t="shared" si="18"/>
        <v>0.18937891489129491</v>
      </c>
      <c r="Q69" s="253">
        <f t="shared" si="18"/>
        <v>0.1825765857667041</v>
      </c>
      <c r="R69" s="253">
        <f t="shared" si="18"/>
        <v>0.17373532924393686</v>
      </c>
      <c r="S69" s="253">
        <f t="shared" si="18"/>
        <v>0.18281183929189704</v>
      </c>
      <c r="T69" s="253">
        <f t="shared" si="18"/>
        <v>0.18704268276401023</v>
      </c>
      <c r="U69" s="253">
        <f t="shared" si="18"/>
        <v>0.18407659449384164</v>
      </c>
      <c r="V69" s="253">
        <f t="shared" si="18"/>
        <v>0.17901149892068241</v>
      </c>
      <c r="W69" s="253">
        <f t="shared" si="18"/>
        <v>0.19066428852755418</v>
      </c>
      <c r="X69" s="253">
        <f t="shared" si="18"/>
        <v>0.16316205587626625</v>
      </c>
      <c r="Y69" s="253">
        <f t="shared" si="18"/>
        <v>0.1659946087142625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 t="str">
        <f>IF(PPA_ued!B$5=0,"",PPA_ued!B$5/B$10)</f>
        <v/>
      </c>
      <c r="C71" s="252" t="str">
        <f>IF(PPA_ued!C$5=0,"",PPA_ued!C$5/C$10)</f>
        <v/>
      </c>
      <c r="D71" s="252" t="str">
        <f>IF(PPA_ued!D$5=0,"",PPA_ued!D$5/D$10)</f>
        <v/>
      </c>
      <c r="E71" s="252" t="str">
        <f>IF(PPA_ued!E$5=0,"",PPA_ued!E$5/E$10)</f>
        <v/>
      </c>
      <c r="F71" s="252" t="str">
        <f>IF(PPA_ued!F$5=0,"",PPA_ued!F$5/F$10)</f>
        <v/>
      </c>
      <c r="G71" s="252" t="str">
        <f>IF(PPA_ued!G$5=0,"",PPA_ued!G$5/G$10)</f>
        <v/>
      </c>
      <c r="H71" s="252" t="str">
        <f>IF(PPA_ued!H$5=0,"",PPA_ued!H$5/H$10)</f>
        <v/>
      </c>
      <c r="I71" s="252" t="str">
        <f>IF(PPA_ued!I$5=0,"",PPA_ued!I$5/I$10)</f>
        <v/>
      </c>
      <c r="J71" s="252" t="str">
        <f>IF(PPA_ued!J$5=0,"",PPA_ued!J$5/J$10)</f>
        <v/>
      </c>
      <c r="K71" s="252" t="str">
        <f>IF(PPA_ued!K$5=0,"",PPA_ued!K$5/K$10)</f>
        <v/>
      </c>
      <c r="L71" s="252" t="str">
        <f>IF(PPA_ued!L$5=0,"",PPA_ued!L$5/L$10)</f>
        <v/>
      </c>
      <c r="M71" s="252" t="str">
        <f>IF(PPA_ued!M$5=0,"",PPA_ued!M$5/M$10)</f>
        <v/>
      </c>
      <c r="N71" s="252" t="str">
        <f>IF(PPA_ued!N$5=0,"",PPA_ued!N$5/N$10)</f>
        <v/>
      </c>
      <c r="O71" s="252" t="str">
        <f>IF(PPA_ued!O$5=0,"",PPA_ued!O$5/O$10)</f>
        <v/>
      </c>
      <c r="P71" s="252" t="str">
        <f>IF(PPA_ued!P$5=0,"",PPA_ued!P$5/P$10)</f>
        <v/>
      </c>
      <c r="Q71" s="252" t="str">
        <f>IF(PPA_ued!Q$5=0,"",PPA_ued!Q$5/Q$10)</f>
        <v/>
      </c>
      <c r="R71" s="252" t="str">
        <f>IF(PPA_ued!R$5=0,"",PPA_ued!R$5/R$10)</f>
        <v/>
      </c>
      <c r="S71" s="252" t="str">
        <f>IF(PPA_ued!S$5=0,"",PPA_ued!S$5/S$10)</f>
        <v/>
      </c>
      <c r="T71" s="252" t="str">
        <f>IF(PPA_ued!T$5=0,"",PPA_ued!T$5/T$10)</f>
        <v/>
      </c>
      <c r="U71" s="252" t="str">
        <f>IF(PPA_ued!U$5=0,"",PPA_ued!U$5/U$10)</f>
        <v/>
      </c>
      <c r="V71" s="252">
        <f>IF(PPA_ued!V$5=0,"",PPA_ued!V$5/V$10)</f>
        <v>0.19447348814983273</v>
      </c>
      <c r="W71" s="252">
        <f>IF(PPA_ued!W$5=0,"",PPA_ued!W$5/W$10)</f>
        <v>0.19816937192363732</v>
      </c>
      <c r="X71" s="252">
        <f>IF(PPA_ued!X$5=0,"",PPA_ued!X$5/X$10)</f>
        <v>0.17301074418143439</v>
      </c>
      <c r="Y71" s="252">
        <f>IF(PPA_ued!Y$5=0,"",PPA_ued!Y$5/Y$10)</f>
        <v>0.19003669185476191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0.16021864143548092</v>
      </c>
      <c r="C72" s="291">
        <f>IF(PPA_ued!C$32=0,"",PPA_ued!C$32/C$11)</f>
        <v>0.16707978524474518</v>
      </c>
      <c r="D72" s="291">
        <f>IF(PPA_ued!D$32=0,"",PPA_ued!D$32/D$11)</f>
        <v>0.16762338322395373</v>
      </c>
      <c r="E72" s="291">
        <f>IF(PPA_ued!E$32=0,"",PPA_ued!E$32/E$11)</f>
        <v>0.16442208553035076</v>
      </c>
      <c r="F72" s="291">
        <f>IF(PPA_ued!F$32=0,"",PPA_ued!F$32/F$11)</f>
        <v>0.14721368948961983</v>
      </c>
      <c r="G72" s="291">
        <f>IF(PPA_ued!G$32=0,"",PPA_ued!G$32/G$11)</f>
        <v>0.14932007542717271</v>
      </c>
      <c r="H72" s="291">
        <f>IF(PPA_ued!H$32=0,"",PPA_ued!H$32/H$11)</f>
        <v>0.15902200988587475</v>
      </c>
      <c r="I72" s="291">
        <f>IF(PPA_ued!I$32=0,"",PPA_ued!I$32/I$11)</f>
        <v>0.14728785290426213</v>
      </c>
      <c r="J72" s="291">
        <f>IF(PPA_ued!J$32=0,"",PPA_ued!J$32/J$11)</f>
        <v>0.19973863008117126</v>
      </c>
      <c r="K72" s="291">
        <f>IF(PPA_ued!K$32=0,"",PPA_ued!K$32/K$11)</f>
        <v>0.15099839924381697</v>
      </c>
      <c r="L72" s="291">
        <f>IF(PPA_ued!L$32=0,"",PPA_ued!L$32/L$11)</f>
        <v>0.1288752030476015</v>
      </c>
      <c r="M72" s="291">
        <f>IF(PPA_ued!M$32=0,"",PPA_ued!M$32/M$11)</f>
        <v>0.11825671490966905</v>
      </c>
      <c r="N72" s="291">
        <f>IF(PPA_ued!N$32=0,"",PPA_ued!N$32/N$11)</f>
        <v>0.13817636280836096</v>
      </c>
      <c r="O72" s="291">
        <f>IF(PPA_ued!O$32=0,"",PPA_ued!O$32/O$11)</f>
        <v>0.14687344213062128</v>
      </c>
      <c r="P72" s="291">
        <f>IF(PPA_ued!P$32=0,"",PPA_ued!P$32/P$11)</f>
        <v>0.14007634918784626</v>
      </c>
      <c r="Q72" s="291">
        <f>IF(PPA_ued!Q$32=0,"",PPA_ued!Q$32/Q$11)</f>
        <v>0.13184801875192523</v>
      </c>
      <c r="R72" s="291">
        <f>IF(PPA_ued!R$32=0,"",PPA_ued!R$32/R$11)</f>
        <v>0.13664248664241782</v>
      </c>
      <c r="S72" s="291">
        <f>IF(PPA_ued!S$32=0,"",PPA_ued!S$32/S$11)</f>
        <v>0.15321641387585522</v>
      </c>
      <c r="T72" s="291">
        <f>IF(PPA_ued!T$32=0,"",PPA_ued!T$32/T$11)</f>
        <v>0.14716109186354398</v>
      </c>
      <c r="U72" s="291">
        <f>IF(PPA_ued!U$32=0,"",PPA_ued!U$32/U$11)</f>
        <v>0.15296792047798985</v>
      </c>
      <c r="V72" s="291">
        <f>IF(PPA_ued!V$32=0,"",PPA_ued!V$32/V$11)</f>
        <v>0.15245207058594018</v>
      </c>
      <c r="W72" s="291">
        <f>IF(PPA_ued!W$32=0,"",PPA_ued!W$32/W$11)</f>
        <v>0.15480932860616314</v>
      </c>
      <c r="X72" s="291">
        <f>IF(PPA_ued!X$32=0,"",PPA_ued!X$32/X$11)</f>
        <v>0.12942153683703478</v>
      </c>
      <c r="Y72" s="291">
        <f>IF(PPA_ued!Y$32=0,"",PPA_ued!Y$32/Y$11)</f>
        <v>0.14391501053499908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0.1473787181760082</v>
      </c>
      <c r="C73" s="253">
        <f>IF(PPA_ued!C$83=0,"",PPA_ued!C$83/C$12)</f>
        <v>0.13198011006577307</v>
      </c>
      <c r="D73" s="253">
        <f>IF(PPA_ued!D$83=0,"",PPA_ued!D$83/D$12)</f>
        <v>0.12712660057231143</v>
      </c>
      <c r="E73" s="253">
        <f>IF(PPA_ued!E$83=0,"",PPA_ued!E$83/E$12)</f>
        <v>0.12576336184452536</v>
      </c>
      <c r="F73" s="253">
        <f>IF(PPA_ued!F$83=0,"",PPA_ued!F$83/F$12)</f>
        <v>0.11121918390847531</v>
      </c>
      <c r="G73" s="253">
        <f>IF(PPA_ued!G$83=0,"",PPA_ued!G$83/G$12)</f>
        <v>0.11444005542740504</v>
      </c>
      <c r="H73" s="253">
        <f>IF(PPA_ued!H$83=0,"",PPA_ued!H$83/H$12)</f>
        <v>0.12132132464505679</v>
      </c>
      <c r="I73" s="253">
        <f>IF(PPA_ued!I$83=0,"",PPA_ued!I$83/I$12)</f>
        <v>0.10708811266943452</v>
      </c>
      <c r="J73" s="253">
        <f>IF(PPA_ued!J$83=0,"",PPA_ued!J$83/J$12)</f>
        <v>0.13049345564881759</v>
      </c>
      <c r="K73" s="253">
        <f>IF(PPA_ued!K$83=0,"",PPA_ued!K$83/K$12)</f>
        <v>0.11700133802418247</v>
      </c>
      <c r="L73" s="253">
        <f>IF(PPA_ued!L$83=0,"",PPA_ued!L$83/L$12)</f>
        <v>0.11978955815621538</v>
      </c>
      <c r="M73" s="253">
        <f>IF(PPA_ued!M$83=0,"",PPA_ued!M$83/M$12)</f>
        <v>0.11005443124516215</v>
      </c>
      <c r="N73" s="253">
        <f>IF(PPA_ued!N$83=0,"",PPA_ued!N$83/N$12)</f>
        <v>0.11448861553968528</v>
      </c>
      <c r="O73" s="253">
        <f>IF(PPA_ued!O$83=0,"",PPA_ued!O$83/O$12)</f>
        <v>0.11355954028850167</v>
      </c>
      <c r="P73" s="253">
        <f>IF(PPA_ued!P$83=0,"",PPA_ued!P$83/P$12)</f>
        <v>0.10250070958794474</v>
      </c>
      <c r="Q73" s="253">
        <f>IF(PPA_ued!Q$83=0,"",PPA_ued!Q$83/Q$12)</f>
        <v>0.10015871800471639</v>
      </c>
      <c r="R73" s="253">
        <f>IF(PPA_ued!R$83=0,"",PPA_ued!R$83/R$12)</f>
        <v>9.5715080218374909E-2</v>
      </c>
      <c r="S73" s="253">
        <f>IF(PPA_ued!S$83=0,"",PPA_ued!S$83/S$12)</f>
        <v>0.10128136170756916</v>
      </c>
      <c r="T73" s="253">
        <f>IF(PPA_ued!T$83=0,"",PPA_ued!T$83/T$12)</f>
        <v>0.1045853312633158</v>
      </c>
      <c r="U73" s="253">
        <f>IF(PPA_ued!U$83=0,"",PPA_ued!U$83/U$12)</f>
        <v>0.10282816887441401</v>
      </c>
      <c r="V73" s="253">
        <f>IF(PPA_ued!V$83=0,"",PPA_ued!V$83/V$12)</f>
        <v>9.9848893731204549E-2</v>
      </c>
      <c r="W73" s="253">
        <f>IF(PPA_ued!W$83=0,"",PPA_ued!W$83/W$12)</f>
        <v>0.10625100566892129</v>
      </c>
      <c r="X73" s="253">
        <f>IF(PPA_ued!X$83=0,"",PPA_ued!X$83/X$12)</f>
        <v>9.2732852891631148E-2</v>
      </c>
      <c r="Y73" s="253">
        <f>IF(PPA_ued!Y$83=0,"",PPA_ued!Y$83/Y$12)</f>
        <v>9.4754558227807956E-2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1.0396459210052649</v>
      </c>
      <c r="C74" s="254">
        <f t="shared" si="19"/>
        <v>1.176219845501616</v>
      </c>
      <c r="D74" s="254">
        <f t="shared" si="19"/>
        <v>1.1920700765892511</v>
      </c>
      <c r="E74" s="254">
        <f t="shared" si="19"/>
        <v>1.1716623548701037</v>
      </c>
      <c r="F74" s="254">
        <f t="shared" si="19"/>
        <v>1.0846988305563083</v>
      </c>
      <c r="G74" s="254">
        <f t="shared" si="19"/>
        <v>0.99072492559873149</v>
      </c>
      <c r="H74" s="254">
        <f t="shared" si="19"/>
        <v>1.117775608225122</v>
      </c>
      <c r="I74" s="254">
        <f t="shared" si="19"/>
        <v>1.2152388614217675</v>
      </c>
      <c r="J74" s="254">
        <f t="shared" si="19"/>
        <v>1.0797772803619203</v>
      </c>
      <c r="K74" s="254">
        <f t="shared" si="19"/>
        <v>0.98872248000297469</v>
      </c>
      <c r="L74" s="254">
        <f t="shared" si="19"/>
        <v>1.0027473740501331</v>
      </c>
      <c r="M74" s="254">
        <f t="shared" si="19"/>
        <v>1.0210656440873589</v>
      </c>
      <c r="N74" s="254">
        <f t="shared" si="19"/>
        <v>0.91585386224422294</v>
      </c>
      <c r="O74" s="254">
        <f t="shared" si="19"/>
        <v>0.98966173637182742</v>
      </c>
      <c r="P74" s="254">
        <f t="shared" si="19"/>
        <v>0.97979373291024663</v>
      </c>
      <c r="Q74" s="254">
        <f t="shared" si="19"/>
        <v>0.77363818195527656</v>
      </c>
      <c r="R74" s="254">
        <f t="shared" si="19"/>
        <v>0.86189121973693228</v>
      </c>
      <c r="S74" s="254">
        <f t="shared" si="19"/>
        <v>1.7877684496707003</v>
      </c>
      <c r="T74" s="254">
        <f t="shared" si="19"/>
        <v>1.6850581047906232</v>
      </c>
      <c r="U74" s="254">
        <f t="shared" si="19"/>
        <v>1.7460397189902719</v>
      </c>
      <c r="V74" s="254">
        <f t="shared" si="19"/>
        <v>1.7295572012963405</v>
      </c>
      <c r="W74" s="254">
        <f t="shared" si="19"/>
        <v>1.6359673752259325</v>
      </c>
      <c r="X74" s="254">
        <f t="shared" si="19"/>
        <v>1.7359096009070036</v>
      </c>
      <c r="Y74" s="254">
        <f t="shared" si="19"/>
        <v>2.2206984716099507</v>
      </c>
      <c r="DA74" s="109"/>
    </row>
    <row r="75" spans="1:105" ht="12" customHeight="1" x14ac:dyDescent="0.25">
      <c r="A75" s="50" t="s">
        <v>54</v>
      </c>
      <c r="B75" s="255" t="str">
        <f t="shared" ref="B75:Y75" si="20">IF(B$53=0,"",B$58/B$53)</f>
        <v/>
      </c>
      <c r="C75" s="255" t="str">
        <f t="shared" si="20"/>
        <v/>
      </c>
      <c r="D75" s="255" t="str">
        <f t="shared" si="20"/>
        <v/>
      </c>
      <c r="E75" s="255" t="str">
        <f t="shared" si="20"/>
        <v/>
      </c>
      <c r="F75" s="255" t="str">
        <f t="shared" si="20"/>
        <v/>
      </c>
      <c r="G75" s="255" t="str">
        <f t="shared" si="20"/>
        <v/>
      </c>
      <c r="H75" s="255" t="str">
        <f t="shared" si="20"/>
        <v/>
      </c>
      <c r="I75" s="255" t="str">
        <f t="shared" si="20"/>
        <v/>
      </c>
      <c r="J75" s="255" t="str">
        <f t="shared" si="20"/>
        <v/>
      </c>
      <c r="K75" s="255" t="str">
        <f t="shared" si="20"/>
        <v/>
      </c>
      <c r="L75" s="255" t="str">
        <f t="shared" si="20"/>
        <v/>
      </c>
      <c r="M75" s="255" t="str">
        <f t="shared" si="20"/>
        <v/>
      </c>
      <c r="N75" s="255" t="str">
        <f t="shared" si="20"/>
        <v/>
      </c>
      <c r="O75" s="255" t="str">
        <f t="shared" si="20"/>
        <v/>
      </c>
      <c r="P75" s="255" t="str">
        <f t="shared" si="20"/>
        <v/>
      </c>
      <c r="Q75" s="255" t="str">
        <f t="shared" si="20"/>
        <v/>
      </c>
      <c r="R75" s="255" t="str">
        <f t="shared" si="20"/>
        <v/>
      </c>
      <c r="S75" s="255" t="str">
        <f t="shared" si="20"/>
        <v/>
      </c>
      <c r="T75" s="255" t="str">
        <f t="shared" si="20"/>
        <v/>
      </c>
      <c r="U75" s="255" t="str">
        <f t="shared" si="20"/>
        <v/>
      </c>
      <c r="V75" s="255">
        <f t="shared" si="20"/>
        <v>1.4327997997451098</v>
      </c>
      <c r="W75" s="255">
        <f t="shared" si="20"/>
        <v>1.3689368210790507</v>
      </c>
      <c r="X75" s="255">
        <f t="shared" si="20"/>
        <v>1.4096921698768734</v>
      </c>
      <c r="Y75" s="255">
        <f t="shared" si="20"/>
        <v>1.8172344683053645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1.1540935018569909</v>
      </c>
      <c r="C76" s="293">
        <f t="shared" si="21"/>
        <v>1.2862219518708604</v>
      </c>
      <c r="D76" s="293">
        <f t="shared" si="21"/>
        <v>1.2816790731397449</v>
      </c>
      <c r="E76" s="293">
        <f t="shared" si="21"/>
        <v>1.2738173402527146</v>
      </c>
      <c r="F76" s="293">
        <f t="shared" si="21"/>
        <v>1.1989621374130073</v>
      </c>
      <c r="G76" s="293">
        <f t="shared" si="21"/>
        <v>1.1192112268593097</v>
      </c>
      <c r="H76" s="293">
        <f t="shared" si="21"/>
        <v>1.2528346003549999</v>
      </c>
      <c r="I76" s="293">
        <f t="shared" si="21"/>
        <v>1.3537913241234378</v>
      </c>
      <c r="J76" s="293">
        <f t="shared" si="21"/>
        <v>1.1622872153049304</v>
      </c>
      <c r="K76" s="293">
        <f t="shared" si="21"/>
        <v>1.0732075090355149</v>
      </c>
      <c r="L76" s="293">
        <f t="shared" si="21"/>
        <v>1.139569215448049</v>
      </c>
      <c r="M76" s="293">
        <f t="shared" si="21"/>
        <v>1.1660757412203062</v>
      </c>
      <c r="N76" s="293">
        <f t="shared" si="21"/>
        <v>1.0804038547682513</v>
      </c>
      <c r="O76" s="293">
        <f t="shared" si="21"/>
        <v>1.1526586671761494</v>
      </c>
      <c r="P76" s="293">
        <f t="shared" si="21"/>
        <v>1.1390119369560567</v>
      </c>
      <c r="Q76" s="293">
        <f t="shared" si="21"/>
        <v>0.9038238993230695</v>
      </c>
      <c r="R76" s="293">
        <f t="shared" si="21"/>
        <v>0.99364715793263192</v>
      </c>
      <c r="S76" s="293">
        <f t="shared" si="21"/>
        <v>2.0407376864648041</v>
      </c>
      <c r="T76" s="293">
        <f t="shared" si="21"/>
        <v>1.9403424550977959</v>
      </c>
      <c r="U76" s="293">
        <f t="shared" si="21"/>
        <v>1.9934934676977234</v>
      </c>
      <c r="V76" s="293">
        <f t="shared" si="21"/>
        <v>1.965133889963975</v>
      </c>
      <c r="W76" s="293">
        <f t="shared" si="21"/>
        <v>1.8692696150859527</v>
      </c>
      <c r="X76" s="293">
        <f t="shared" si="21"/>
        <v>1.969300058458562</v>
      </c>
      <c r="Y76" s="293">
        <f t="shared" si="21"/>
        <v>2.5086833393501604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0.48114684232327565</v>
      </c>
      <c r="C77" s="256">
        <f t="shared" si="22"/>
        <v>0.63941448357880226</v>
      </c>
      <c r="D77" s="256">
        <f t="shared" si="22"/>
        <v>0.75478217899789135</v>
      </c>
      <c r="E77" s="256">
        <f t="shared" si="22"/>
        <v>0.67315059259111998</v>
      </c>
      <c r="F77" s="256">
        <f t="shared" si="22"/>
        <v>0.52709900073289373</v>
      </c>
      <c r="G77" s="256">
        <f t="shared" si="22"/>
        <v>0.36371751886063336</v>
      </c>
      <c r="H77" s="256">
        <f t="shared" si="22"/>
        <v>0.45869376384800387</v>
      </c>
      <c r="I77" s="256">
        <f t="shared" si="22"/>
        <v>0.53910903681449884</v>
      </c>
      <c r="J77" s="256">
        <f t="shared" si="22"/>
        <v>0.67713248608283561</v>
      </c>
      <c r="K77" s="256">
        <f t="shared" si="22"/>
        <v>0.576439314854856</v>
      </c>
      <c r="L77" s="256">
        <f t="shared" si="22"/>
        <v>0.33506290404539163</v>
      </c>
      <c r="M77" s="256">
        <f t="shared" si="22"/>
        <v>0.31342285211553023</v>
      </c>
      <c r="N77" s="256">
        <f t="shared" si="22"/>
        <v>0.11285725420877847</v>
      </c>
      <c r="O77" s="256">
        <f t="shared" si="22"/>
        <v>0.19424400010577425</v>
      </c>
      <c r="P77" s="256">
        <f t="shared" si="22"/>
        <v>0.20281601431441479</v>
      </c>
      <c r="Q77" s="256">
        <f t="shared" si="22"/>
        <v>0.12230855695215863</v>
      </c>
      <c r="R77" s="256">
        <f t="shared" si="22"/>
        <v>0.1045679274221025</v>
      </c>
      <c r="S77" s="256">
        <f t="shared" si="22"/>
        <v>0.1480249640995803</v>
      </c>
      <c r="T77" s="256">
        <f t="shared" si="22"/>
        <v>0.13512423560766201</v>
      </c>
      <c r="U77" s="256">
        <f t="shared" si="22"/>
        <v>0.15588429045108548</v>
      </c>
      <c r="V77" s="256">
        <f t="shared" si="22"/>
        <v>0.1882433034958351</v>
      </c>
      <c r="W77" s="256">
        <f t="shared" si="22"/>
        <v>0.19851581646592945</v>
      </c>
      <c r="X77" s="256">
        <f t="shared" si="22"/>
        <v>0.15228803111784164</v>
      </c>
      <c r="Y77" s="256">
        <f t="shared" si="22"/>
        <v>0.15779764833766743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HU: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12.782148276254389</v>
      </c>
      <c r="W5" s="223">
        <v>14.42632493341948</v>
      </c>
      <c r="X5" s="223">
        <v>14.74047621520462</v>
      </c>
      <c r="Y5" s="223">
        <v>9.9242219986664342</v>
      </c>
      <c r="DA5" s="89" t="s">
        <v>1842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6.3910741381329336E-2</v>
      </c>
      <c r="W6" s="259">
        <v>7.2131624667154989E-2</v>
      </c>
      <c r="X6" s="259">
        <v>7.3702381076082749E-2</v>
      </c>
      <c r="Y6" s="259">
        <v>4.9621109993375011E-2</v>
      </c>
      <c r="DA6" s="67" t="s">
        <v>1843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8.9475037933861065E-2</v>
      </c>
      <c r="W7" s="224">
        <v>0.100984274534017</v>
      </c>
      <c r="X7" s="224">
        <v>0.1031833335065158</v>
      </c>
      <c r="Y7" s="224">
        <v>6.9469553990725033E-2</v>
      </c>
      <c r="DA7" s="177" t="s">
        <v>1844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0.51128593105063469</v>
      </c>
      <c r="W8" s="224">
        <v>0.57705299733723991</v>
      </c>
      <c r="X8" s="224">
        <v>0.58961904860866199</v>
      </c>
      <c r="Y8" s="224">
        <v>0.39696887994700009</v>
      </c>
      <c r="DA8" s="177" t="s">
        <v>1845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0.25564296552531729</v>
      </c>
      <c r="W9" s="224">
        <v>0.28852649866862001</v>
      </c>
      <c r="X9" s="224">
        <v>0.29480952430433099</v>
      </c>
      <c r="Y9" s="224">
        <v>0.19848443997349999</v>
      </c>
      <c r="DA9" s="177" t="s">
        <v>1846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0.15269237162292859</v>
      </c>
      <c r="W10" s="260">
        <v>0.1719920748201397</v>
      </c>
      <c r="X10" s="260">
        <v>0.1851277819866177</v>
      </c>
      <c r="Y10" s="260">
        <v>0.12727249642198701</v>
      </c>
      <c r="DA10" s="68" t="s">
        <v>1847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1.15416155161874E-3</v>
      </c>
      <c r="W11" s="226">
        <v>1.2415798508034019E-3</v>
      </c>
      <c r="X11" s="226">
        <v>1.1905489498515349E-3</v>
      </c>
      <c r="Y11" s="226">
        <v>8.7920414387505105E-4</v>
      </c>
      <c r="DA11" s="69" t="s">
        <v>1848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6.2939043391500027E-2</v>
      </c>
      <c r="W12" s="226">
        <v>7.534359116941719E-2</v>
      </c>
      <c r="X12" s="226">
        <v>6.3385917035344713E-2</v>
      </c>
      <c r="Y12" s="226">
        <v>4.3315467325218147E-2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2.581912974805652E-3</v>
      </c>
      <c r="W14" s="226">
        <v>3.2291468067228808E-3</v>
      </c>
      <c r="X14" s="226">
        <v>1.5570588678040819E-2</v>
      </c>
      <c r="Y14" s="226">
        <v>1.8557058461923279E-2</v>
      </c>
      <c r="DA14" s="69" t="s">
        <v>1851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8.6017253705004237E-2</v>
      </c>
      <c r="W15" s="226">
        <v>9.2177756993196233E-2</v>
      </c>
      <c r="X15" s="226">
        <v>0.1049807273233806</v>
      </c>
      <c r="Y15" s="226">
        <v>6.4520766490970563E-2</v>
      </c>
      <c r="DA15" s="69" t="s">
        <v>1852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0.38510273905158232</v>
      </c>
      <c r="W16" s="261">
        <v>0.42980226886917622</v>
      </c>
      <c r="X16" s="261">
        <v>0.46478158333434588</v>
      </c>
      <c r="Y16" s="261">
        <v>0.30337884007730909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10.468254625129664</v>
      </c>
      <c r="W17" s="294">
        <f t="shared" si="0"/>
        <v>11.830719041480522</v>
      </c>
      <c r="X17" s="294">
        <f t="shared" si="0"/>
        <v>11.996404599422856</v>
      </c>
      <c r="Y17" s="294">
        <f t="shared" si="0"/>
        <v>8.1048514780907421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7.2590651330331566</v>
      </c>
      <c r="W18" s="329">
        <v>8.2490334675707366</v>
      </c>
      <c r="X18" s="329">
        <v>8.1232247383033229</v>
      </c>
      <c r="Y18" s="329">
        <v>5.5766944774465097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1.513690902813758</v>
      </c>
      <c r="W19" s="229">
        <v>1.154544023357702</v>
      </c>
      <c r="X19" s="229">
        <v>1.314881421341761</v>
      </c>
      <c r="Y19" s="229">
        <v>0.6825143300554708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4.7793778502661588E-2</v>
      </c>
      <c r="W21" s="229">
        <v>5.3156038951145401E-2</v>
      </c>
      <c r="X21" s="229">
        <v>5.3518733732207897E-2</v>
      </c>
      <c r="Y21" s="229">
        <v>7.594833393367742E-2</v>
      </c>
      <c r="DA21" s="73" t="s">
        <v>1860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4.1699004866070102E-2</v>
      </c>
      <c r="W22" s="229">
        <v>4.6338272178349772E-2</v>
      </c>
      <c r="X22" s="229">
        <v>4.7166183881729558E-2</v>
      </c>
      <c r="Y22" s="229">
        <v>3.3416180796669102E-2</v>
      </c>
      <c r="DA22" s="73" t="s">
        <v>1861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2.2739411765770901</v>
      </c>
      <c r="W25" s="229">
        <v>2.8119752686414912</v>
      </c>
      <c r="X25" s="229">
        <v>2.5111708500301009</v>
      </c>
      <c r="Y25" s="229">
        <v>1.646304214459442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2.7200540500798951</v>
      </c>
      <c r="W27" s="229">
        <v>3.4007920683419872</v>
      </c>
      <c r="X27" s="229">
        <v>3.4634349770235788</v>
      </c>
      <c r="Y27" s="229">
        <v>2.7593839339891391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0.66188622019368326</v>
      </c>
      <c r="W28" s="229">
        <v>0.78222779610006166</v>
      </c>
      <c r="X28" s="229">
        <v>0.73305257229394494</v>
      </c>
      <c r="Y28" s="229">
        <v>0.37912748421211179</v>
      </c>
      <c r="DA28" s="73" t="s">
        <v>1867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3.2091894920965069</v>
      </c>
      <c r="W29" s="262">
        <v>3.5816855739097861</v>
      </c>
      <c r="X29" s="262">
        <v>3.8731798611195329</v>
      </c>
      <c r="Y29" s="262">
        <v>2.528157000644232</v>
      </c>
      <c r="DA29" s="72" t="s">
        <v>1869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0.85578386455906907</v>
      </c>
      <c r="W30" s="316">
        <v>0.95511615304261033</v>
      </c>
      <c r="X30" s="316">
        <v>1.0328479629652101</v>
      </c>
      <c r="Y30" s="316">
        <v>0.67417520017179577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136.01600467418629</v>
      </c>
      <c r="C32" s="223">
        <v>138.63060744123601</v>
      </c>
      <c r="D32" s="223">
        <v>144.87114380899959</v>
      </c>
      <c r="E32" s="223">
        <v>148.54631663319859</v>
      </c>
      <c r="F32" s="223">
        <v>140.62522415953629</v>
      </c>
      <c r="G32" s="223">
        <v>141.27539599311771</v>
      </c>
      <c r="H32" s="223">
        <v>145.50347534421701</v>
      </c>
      <c r="I32" s="223">
        <v>133.57231196546479</v>
      </c>
      <c r="J32" s="223">
        <v>138.3039158975925</v>
      </c>
      <c r="K32" s="223">
        <v>113.888539890801</v>
      </c>
      <c r="L32" s="223">
        <v>131.56028311596111</v>
      </c>
      <c r="M32" s="223">
        <v>129.93874271705101</v>
      </c>
      <c r="N32" s="223">
        <v>141.60037486811819</v>
      </c>
      <c r="O32" s="223">
        <v>161.85318109940351</v>
      </c>
      <c r="P32" s="223">
        <v>165.83549250023879</v>
      </c>
      <c r="Q32" s="223">
        <v>158.9662271902169</v>
      </c>
      <c r="R32" s="223">
        <v>174.25818286041849</v>
      </c>
      <c r="S32" s="223">
        <v>206.90093590410041</v>
      </c>
      <c r="T32" s="223">
        <v>196.8405663288292</v>
      </c>
      <c r="U32" s="223">
        <v>211.60849523327261</v>
      </c>
      <c r="V32" s="223">
        <v>205.18886597203141</v>
      </c>
      <c r="W32" s="223">
        <v>208.04168796124071</v>
      </c>
      <c r="X32" s="223">
        <v>206.39321729470981</v>
      </c>
      <c r="Y32" s="223">
        <v>200.8821180125187</v>
      </c>
      <c r="DA32" s="89" t="s">
        <v>1872</v>
      </c>
    </row>
    <row r="33" spans="1:105" ht="12" customHeight="1" x14ac:dyDescent="0.25">
      <c r="A33" s="55" t="s">
        <v>91</v>
      </c>
      <c r="B33" s="259">
        <v>0.71790908290913646</v>
      </c>
      <c r="C33" s="259">
        <v>0.73170927560846488</v>
      </c>
      <c r="D33" s="259">
        <v>0.7646475886498233</v>
      </c>
      <c r="E33" s="259">
        <v>0.78404559962755627</v>
      </c>
      <c r="F33" s="259">
        <v>0.74223710622948769</v>
      </c>
      <c r="G33" s="259">
        <v>0.74566879256606233</v>
      </c>
      <c r="H33" s="259">
        <v>0.76798511171291051</v>
      </c>
      <c r="I33" s="259">
        <v>0.70501097436930737</v>
      </c>
      <c r="J33" s="259">
        <v>0.72998495774508398</v>
      </c>
      <c r="K33" s="259">
        <v>0.60111762158206761</v>
      </c>
      <c r="L33" s="259">
        <v>0.69439124039353284</v>
      </c>
      <c r="M33" s="259">
        <v>0.68583255214596262</v>
      </c>
      <c r="N33" s="259">
        <v>0.7473840707585121</v>
      </c>
      <c r="O33" s="259">
        <v>0.8542808553150214</v>
      </c>
      <c r="P33" s="259">
        <v>0.87529998120783048</v>
      </c>
      <c r="Q33" s="259">
        <v>0.83904316002856061</v>
      </c>
      <c r="R33" s="259">
        <v>0.91975596950552962</v>
      </c>
      <c r="S33" s="259">
        <v>1.0920484063914491</v>
      </c>
      <c r="T33" s="259">
        <v>1.038948547207208</v>
      </c>
      <c r="U33" s="259">
        <v>1.1168954794166599</v>
      </c>
      <c r="V33" s="259">
        <v>1.083011892212107</v>
      </c>
      <c r="W33" s="259">
        <v>1.0980694350570339</v>
      </c>
      <c r="X33" s="259">
        <v>1.0893686055687799</v>
      </c>
      <c r="Y33" s="259">
        <v>1.060280350543221</v>
      </c>
      <c r="DA33" s="67" t="s">
        <v>1873</v>
      </c>
    </row>
    <row r="34" spans="1:105" ht="12" customHeight="1" x14ac:dyDescent="0.25">
      <c r="A34" s="173" t="s">
        <v>92</v>
      </c>
      <c r="B34" s="224">
        <v>1.0187669351715971</v>
      </c>
      <c r="C34" s="224">
        <v>1.0383504456129209</v>
      </c>
      <c r="D34" s="224">
        <v>1.0850923869335249</v>
      </c>
      <c r="E34" s="224">
        <v>1.1126196221540761</v>
      </c>
      <c r="F34" s="224">
        <v>1.0532902283669201</v>
      </c>
      <c r="G34" s="224">
        <v>1.058160049148982</v>
      </c>
      <c r="H34" s="224">
        <v>1.0898285829547081</v>
      </c>
      <c r="I34" s="224">
        <v>1.000463549938768</v>
      </c>
      <c r="J34" s="224">
        <v>1.03590350899273</v>
      </c>
      <c r="K34" s="224">
        <v>0.85303107537686962</v>
      </c>
      <c r="L34" s="224">
        <v>0.98539334941839607</v>
      </c>
      <c r="M34" s="224">
        <v>0.97324792766146029</v>
      </c>
      <c r="N34" s="224">
        <v>1.0605941577968461</v>
      </c>
      <c r="O34" s="224">
        <v>1.2122887277290619</v>
      </c>
      <c r="P34" s="224">
        <v>1.242116446831083</v>
      </c>
      <c r="Q34" s="224">
        <v>1.190665293096977</v>
      </c>
      <c r="R34" s="224">
        <v>1.305202834824037</v>
      </c>
      <c r="S34" s="224">
        <v>1.5496987494992509</v>
      </c>
      <c r="T34" s="224">
        <v>1.474346059183701</v>
      </c>
      <c r="U34" s="224">
        <v>1.5849586132292151</v>
      </c>
      <c r="V34" s="224">
        <v>1.536875256839404</v>
      </c>
      <c r="W34" s="224">
        <v>1.5582430416195869</v>
      </c>
      <c r="X34" s="224">
        <v>1.545895910761067</v>
      </c>
      <c r="Y34" s="224">
        <v>1.504617491073446</v>
      </c>
      <c r="DA34" s="177" t="s">
        <v>1874</v>
      </c>
    </row>
    <row r="35" spans="1:105" ht="12" customHeight="1" x14ac:dyDescent="0.25">
      <c r="A35" s="173" t="s">
        <v>93</v>
      </c>
      <c r="B35" s="224">
        <v>3.6251775402655841</v>
      </c>
      <c r="C35" s="224">
        <v>3.6948634514985428</v>
      </c>
      <c r="D35" s="224">
        <v>3.8611898506129041</v>
      </c>
      <c r="E35" s="224">
        <v>3.959142690876944</v>
      </c>
      <c r="F35" s="224">
        <v>3.748025134535617</v>
      </c>
      <c r="G35" s="224">
        <v>3.7653538917957632</v>
      </c>
      <c r="H35" s="224">
        <v>3.8780431178809449</v>
      </c>
      <c r="I35" s="224">
        <v>3.5600468231544098</v>
      </c>
      <c r="J35" s="224">
        <v>3.686156278766759</v>
      </c>
      <c r="K35" s="224">
        <v>3.0354234995700522</v>
      </c>
      <c r="L35" s="224">
        <v>3.5064210618859102</v>
      </c>
      <c r="M35" s="224">
        <v>3.463202825555066</v>
      </c>
      <c r="N35" s="224">
        <v>3.77401541750509</v>
      </c>
      <c r="O35" s="224">
        <v>4.313804969868106</v>
      </c>
      <c r="P35" s="224">
        <v>4.4199438458297458</v>
      </c>
      <c r="Q35" s="224">
        <v>4.2368601978448233</v>
      </c>
      <c r="R35" s="224">
        <v>4.6444302803153859</v>
      </c>
      <c r="S35" s="224">
        <v>5.5144438898736761</v>
      </c>
      <c r="T35" s="224">
        <v>5.246309077975301</v>
      </c>
      <c r="U35" s="224">
        <v>5.6399124947662758</v>
      </c>
      <c r="V35" s="224">
        <v>5.4688128078535208</v>
      </c>
      <c r="W35" s="224">
        <v>5.5448478761268163</v>
      </c>
      <c r="X35" s="224">
        <v>5.5009118786678028</v>
      </c>
      <c r="Y35" s="224">
        <v>5.3540268603353063</v>
      </c>
      <c r="DA35" s="177" t="s">
        <v>1875</v>
      </c>
    </row>
    <row r="36" spans="1:105" ht="12" customHeight="1" x14ac:dyDescent="0.25">
      <c r="A36" s="173" t="s">
        <v>94</v>
      </c>
      <c r="B36" s="224">
        <v>2.871636331636545</v>
      </c>
      <c r="C36" s="224">
        <v>2.9268371024338591</v>
      </c>
      <c r="D36" s="224">
        <v>3.0585903545992918</v>
      </c>
      <c r="E36" s="224">
        <v>3.1361823985102242</v>
      </c>
      <c r="F36" s="224">
        <v>2.9689484249179499</v>
      </c>
      <c r="G36" s="224">
        <v>2.982675170264248</v>
      </c>
      <c r="H36" s="224">
        <v>3.071940446851642</v>
      </c>
      <c r="I36" s="224">
        <v>2.8200438974772291</v>
      </c>
      <c r="J36" s="224">
        <v>2.919939830980335</v>
      </c>
      <c r="K36" s="224">
        <v>2.40447048632827</v>
      </c>
      <c r="L36" s="224">
        <v>2.7775649615741309</v>
      </c>
      <c r="M36" s="224">
        <v>2.74333020858385</v>
      </c>
      <c r="N36" s="224">
        <v>2.9895362830340479</v>
      </c>
      <c r="O36" s="224">
        <v>3.4171234212600852</v>
      </c>
      <c r="P36" s="224">
        <v>3.501199924831321</v>
      </c>
      <c r="Q36" s="224">
        <v>3.356172640114242</v>
      </c>
      <c r="R36" s="224">
        <v>3.6790238780221181</v>
      </c>
      <c r="S36" s="224">
        <v>4.3681936255657954</v>
      </c>
      <c r="T36" s="224">
        <v>4.1557941888288301</v>
      </c>
      <c r="U36" s="224">
        <v>4.4675819176666387</v>
      </c>
      <c r="V36" s="224">
        <v>4.3320475688484263</v>
      </c>
      <c r="W36" s="224">
        <v>4.3922777402281339</v>
      </c>
      <c r="X36" s="224">
        <v>4.3574744222751178</v>
      </c>
      <c r="Y36" s="224">
        <v>4.2411214021728822</v>
      </c>
      <c r="DA36" s="177" t="s">
        <v>1876</v>
      </c>
    </row>
    <row r="37" spans="1:105" ht="12" customHeight="1" x14ac:dyDescent="0.25">
      <c r="A37" s="56" t="s">
        <v>95</v>
      </c>
      <c r="B37" s="260">
        <v>1.5190767265407541</v>
      </c>
      <c r="C37" s="260">
        <v>1.5512204568703389</v>
      </c>
      <c r="D37" s="260">
        <v>1.638673137381822</v>
      </c>
      <c r="E37" s="260">
        <v>1.690135675006017</v>
      </c>
      <c r="F37" s="260">
        <v>1.5721901955195039</v>
      </c>
      <c r="G37" s="260">
        <v>1.617398527259551</v>
      </c>
      <c r="H37" s="260">
        <v>1.6676478705729929</v>
      </c>
      <c r="I37" s="260">
        <v>1.5255890504127161</v>
      </c>
      <c r="J37" s="260">
        <v>1.5483776908967619</v>
      </c>
      <c r="K37" s="260">
        <v>1.254416933904924</v>
      </c>
      <c r="L37" s="260">
        <v>1.563206441910884</v>
      </c>
      <c r="M37" s="260">
        <v>1.5655067579322319</v>
      </c>
      <c r="N37" s="260">
        <v>2.1569231737017018</v>
      </c>
      <c r="O37" s="260">
        <v>2.1371159212116519</v>
      </c>
      <c r="P37" s="260">
        <v>2.1617052639198531</v>
      </c>
      <c r="Q37" s="260">
        <v>2.321640190948314</v>
      </c>
      <c r="R37" s="260">
        <v>2.5076824347849751</v>
      </c>
      <c r="S37" s="260">
        <v>2.6885869887553469</v>
      </c>
      <c r="T37" s="260">
        <v>2.6610299299827109</v>
      </c>
      <c r="U37" s="260">
        <v>2.750878195536008</v>
      </c>
      <c r="V37" s="260">
        <v>2.5764878831473208</v>
      </c>
      <c r="W37" s="260">
        <v>2.5961118289488061</v>
      </c>
      <c r="X37" s="260">
        <v>2.7744898613415021</v>
      </c>
      <c r="Y37" s="260">
        <v>2.7239872949998198</v>
      </c>
      <c r="DA37" s="68" t="s">
        <v>1877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1.1693780684939131E-2</v>
      </c>
      <c r="R38" s="226">
        <v>1.5657779150547071E-2</v>
      </c>
      <c r="S38" s="226">
        <v>1.9546528265002371E-2</v>
      </c>
      <c r="T38" s="226">
        <v>1.738299590650387E-2</v>
      </c>
      <c r="U38" s="226">
        <v>1.9213887870411509E-2</v>
      </c>
      <c r="V38" s="226">
        <v>1.9474995517678239E-2</v>
      </c>
      <c r="W38" s="226">
        <v>1.8740864313811809E-2</v>
      </c>
      <c r="X38" s="226">
        <v>1.7842627159183659E-2</v>
      </c>
      <c r="Y38" s="226">
        <v>1.88174270557727E-2</v>
      </c>
      <c r="DA38" s="69" t="s">
        <v>1878</v>
      </c>
    </row>
    <row r="39" spans="1:105" ht="12" customHeight="1" x14ac:dyDescent="0.25">
      <c r="A39" s="37" t="s">
        <v>35</v>
      </c>
      <c r="B39" s="226">
        <v>1.224808778028502</v>
      </c>
      <c r="C39" s="226">
        <v>1.397060876558101</v>
      </c>
      <c r="D39" s="226">
        <v>1.5405905126663899</v>
      </c>
      <c r="E39" s="226">
        <v>1.549744328370583</v>
      </c>
      <c r="F39" s="226">
        <v>1.32162791792404</v>
      </c>
      <c r="G39" s="226">
        <v>1.1212174826192349</v>
      </c>
      <c r="H39" s="226">
        <v>1.3284247741078199</v>
      </c>
      <c r="I39" s="226">
        <v>1.3044213741544071</v>
      </c>
      <c r="J39" s="226">
        <v>1.4170663718578811</v>
      </c>
      <c r="K39" s="226">
        <v>1.0872162239761169</v>
      </c>
      <c r="L39" s="226">
        <v>1.0481053039993899</v>
      </c>
      <c r="M39" s="226">
        <v>1.008767777379082</v>
      </c>
      <c r="N39" s="226">
        <v>0.61874170593390998</v>
      </c>
      <c r="O39" s="226">
        <v>1.0003536025565789</v>
      </c>
      <c r="P39" s="226">
        <v>1.05594004824122</v>
      </c>
      <c r="Q39" s="226">
        <v>0.68966244064755056</v>
      </c>
      <c r="R39" s="226">
        <v>0.60326399776814854</v>
      </c>
      <c r="S39" s="226">
        <v>0.92189674335102512</v>
      </c>
      <c r="T39" s="226">
        <v>0.82868768880085708</v>
      </c>
      <c r="U39" s="226">
        <v>0.96241472735943845</v>
      </c>
      <c r="V39" s="226">
        <v>1.0620156131672309</v>
      </c>
      <c r="W39" s="226">
        <v>1.137263960999106</v>
      </c>
      <c r="X39" s="226">
        <v>0.94995781983230443</v>
      </c>
      <c r="Y39" s="226">
        <v>0.92707211681981683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2.3742027596676062E-2</v>
      </c>
      <c r="T41" s="226">
        <v>1.318307628721466E-2</v>
      </c>
      <c r="U41" s="226">
        <v>1.7638715008265009E-2</v>
      </c>
      <c r="V41" s="226">
        <v>4.3566469131511583E-2</v>
      </c>
      <c r="W41" s="226">
        <v>4.8741933203098303E-2</v>
      </c>
      <c r="X41" s="226">
        <v>0.23335471293803911</v>
      </c>
      <c r="Y41" s="226">
        <v>0.39717293919690289</v>
      </c>
      <c r="DA41" s="69" t="s">
        <v>1881</v>
      </c>
    </row>
    <row r="42" spans="1:105" ht="12" customHeight="1" x14ac:dyDescent="0.25">
      <c r="A42" s="37" t="s">
        <v>40</v>
      </c>
      <c r="B42" s="226">
        <v>0.29426794851225202</v>
      </c>
      <c r="C42" s="226">
        <v>0.154159580312238</v>
      </c>
      <c r="D42" s="226">
        <v>9.808262471543247E-2</v>
      </c>
      <c r="E42" s="226">
        <v>0.14039134663543359</v>
      </c>
      <c r="F42" s="226">
        <v>0.25056227759546462</v>
      </c>
      <c r="G42" s="226">
        <v>0.49618104464031632</v>
      </c>
      <c r="H42" s="226">
        <v>0.3392230964651729</v>
      </c>
      <c r="I42" s="226">
        <v>0.22116767625830849</v>
      </c>
      <c r="J42" s="226">
        <v>0.13131131903888069</v>
      </c>
      <c r="K42" s="226">
        <v>0.1672007099288064</v>
      </c>
      <c r="L42" s="226">
        <v>0.51510113791149359</v>
      </c>
      <c r="M42" s="226">
        <v>0.55673898055315085</v>
      </c>
      <c r="N42" s="226">
        <v>1.5381814677677921</v>
      </c>
      <c r="O42" s="226">
        <v>1.136762318655073</v>
      </c>
      <c r="P42" s="226">
        <v>1.105765215678632</v>
      </c>
      <c r="Q42" s="226">
        <v>1.620283969615824</v>
      </c>
      <c r="R42" s="226">
        <v>1.8887606578662799</v>
      </c>
      <c r="S42" s="226">
        <v>1.7234016895426429</v>
      </c>
      <c r="T42" s="226">
        <v>1.801776168988136</v>
      </c>
      <c r="U42" s="226">
        <v>1.751610865297893</v>
      </c>
      <c r="V42" s="226">
        <v>1.4514308053309</v>
      </c>
      <c r="W42" s="226">
        <v>1.39136507043279</v>
      </c>
      <c r="X42" s="226">
        <v>1.573334701411975</v>
      </c>
      <c r="Y42" s="226">
        <v>1.3809248119273281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6.8672529543307945</v>
      </c>
      <c r="C43" s="261">
        <f t="shared" si="1"/>
        <v>6.2048876741313723</v>
      </c>
      <c r="D43" s="261">
        <f t="shared" si="1"/>
        <v>5.997052248337261</v>
      </c>
      <c r="E43" s="261">
        <f t="shared" si="1"/>
        <v>6.5425555108860172</v>
      </c>
      <c r="F43" s="261">
        <f t="shared" si="1"/>
        <v>6.8577011454910268</v>
      </c>
      <c r="G43" s="261">
        <f t="shared" si="1"/>
        <v>7.9361679336790418</v>
      </c>
      <c r="H43" s="261">
        <f t="shared" si="1"/>
        <v>7.6331682635383693</v>
      </c>
      <c r="I43" s="261">
        <f t="shared" si="1"/>
        <v>6.5514700028503672</v>
      </c>
      <c r="J43" s="261">
        <f t="shared" si="1"/>
        <v>6.0213213193347688</v>
      </c>
      <c r="K43" s="261">
        <f t="shared" si="1"/>
        <v>5.2955258651890897</v>
      </c>
      <c r="L43" s="261">
        <f t="shared" si="1"/>
        <v>7.824532431165963</v>
      </c>
      <c r="M43" s="261">
        <f t="shared" si="1"/>
        <v>7.9534378111299997</v>
      </c>
      <c r="N43" s="261">
        <f t="shared" si="1"/>
        <v>11.792896054394902</v>
      </c>
      <c r="O43" s="261">
        <f t="shared" si="1"/>
        <v>11.543488246164983</v>
      </c>
      <c r="P43" s="261">
        <f t="shared" si="1"/>
        <v>11.619873239088037</v>
      </c>
      <c r="Q43" s="261">
        <f t="shared" si="1"/>
        <v>12.520249053103761</v>
      </c>
      <c r="R43" s="261">
        <f t="shared" si="1"/>
        <v>13.187094544259296</v>
      </c>
      <c r="S43" s="261">
        <f t="shared" si="1"/>
        <v>14.201434468303525</v>
      </c>
      <c r="T43" s="261">
        <f t="shared" si="1"/>
        <v>14.090026642927679</v>
      </c>
      <c r="U43" s="261">
        <f t="shared" si="1"/>
        <v>14.554887148453936</v>
      </c>
      <c r="V43" s="261">
        <f t="shared" si="1"/>
        <v>13.511755953200543</v>
      </c>
      <c r="W43" s="261">
        <f t="shared" si="1"/>
        <v>13.574184727401915</v>
      </c>
      <c r="X43" s="261">
        <f t="shared" si="1"/>
        <v>14.121702018795553</v>
      </c>
      <c r="Y43" s="261">
        <f t="shared" si="1"/>
        <v>13.386362373740663</v>
      </c>
      <c r="DA43" s="70"/>
    </row>
    <row r="44" spans="1:105" ht="12" customHeight="1" x14ac:dyDescent="0.25">
      <c r="A44" s="60" t="s">
        <v>1884</v>
      </c>
      <c r="B44" s="262">
        <v>3.2783148664993722</v>
      </c>
      <c r="C44" s="262">
        <v>3.415633300770621</v>
      </c>
      <c r="D44" s="262">
        <v>3.6144533903071481</v>
      </c>
      <c r="E44" s="262">
        <v>3.668994299094106</v>
      </c>
      <c r="F44" s="262">
        <v>3.4120445754756039</v>
      </c>
      <c r="G44" s="262">
        <v>3.3285875344220139</v>
      </c>
      <c r="H44" s="262">
        <v>3.4787661206128679</v>
      </c>
      <c r="I44" s="262">
        <v>3.236363142501137</v>
      </c>
      <c r="J44" s="262">
        <v>3.4233801028493551</v>
      </c>
      <c r="K44" s="262">
        <v>2.7881134114390451</v>
      </c>
      <c r="L44" s="262">
        <v>3.0572271052066431</v>
      </c>
      <c r="M44" s="262">
        <v>2.9977578867794938</v>
      </c>
      <c r="N44" s="262">
        <v>2.9597842208286438</v>
      </c>
      <c r="O44" s="262">
        <v>3.5748421888305062</v>
      </c>
      <c r="P44" s="262">
        <v>3.6831319326309839</v>
      </c>
      <c r="Q44" s="262">
        <v>3.393263556808539</v>
      </c>
      <c r="R44" s="262">
        <v>3.7712073099399461</v>
      </c>
      <c r="S44" s="262">
        <v>4.6231493935753614</v>
      </c>
      <c r="T44" s="262">
        <v>4.3408470843488232</v>
      </c>
      <c r="U44" s="262">
        <v>4.7254626126240913</v>
      </c>
      <c r="V44" s="262">
        <v>4.6413254084045814</v>
      </c>
      <c r="W44" s="262">
        <v>4.7181157079028306</v>
      </c>
      <c r="X44" s="262">
        <v>4.6130756248042184</v>
      </c>
      <c r="Y44" s="262">
        <v>4.5227015336618974</v>
      </c>
      <c r="DA44" s="72" t="s">
        <v>1885</v>
      </c>
    </row>
    <row r="45" spans="1:105" ht="12" customHeight="1" x14ac:dyDescent="0.25">
      <c r="A45" s="64" t="s">
        <v>28</v>
      </c>
      <c r="B45" s="229">
        <v>8.2918987625037466E-3</v>
      </c>
      <c r="C45" s="229">
        <v>9.1941131755067726E-3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0.40789562226885617</v>
      </c>
      <c r="S45" s="229">
        <v>1.8425411541772061</v>
      </c>
      <c r="T45" s="229">
        <v>1.4403304796533161</v>
      </c>
      <c r="U45" s="229">
        <v>1.295283312764937</v>
      </c>
      <c r="V45" s="229">
        <v>0.9678287656808483</v>
      </c>
      <c r="W45" s="229">
        <v>0.66035279326772778</v>
      </c>
      <c r="X45" s="229">
        <v>0.74670437291957981</v>
      </c>
      <c r="Y45" s="229">
        <v>0.5535194046889057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3.274639550365506E-2</v>
      </c>
      <c r="D47" s="229">
        <v>0</v>
      </c>
      <c r="E47" s="229">
        <v>0</v>
      </c>
      <c r="F47" s="229">
        <v>3.2539534187935072E-2</v>
      </c>
      <c r="G47" s="229">
        <v>3.2539534187934503E-2</v>
      </c>
      <c r="H47" s="229">
        <v>3.2539534187919272E-2</v>
      </c>
      <c r="I47" s="229">
        <v>3.2539534187924178E-2</v>
      </c>
      <c r="J47" s="229">
        <v>3.2539534187911237E-2</v>
      </c>
      <c r="K47" s="229">
        <v>3.2539534187916302E-2</v>
      </c>
      <c r="L47" s="229">
        <v>0</v>
      </c>
      <c r="M47" s="229">
        <v>0</v>
      </c>
      <c r="N47" s="229">
        <v>0</v>
      </c>
      <c r="O47" s="229">
        <v>3.2539534188391783E-2</v>
      </c>
      <c r="P47" s="229">
        <v>3.2539534188419893E-2</v>
      </c>
      <c r="Q47" s="229">
        <v>3.25395341884488E-2</v>
      </c>
      <c r="R47" s="229">
        <v>3.1956334816458751E-2</v>
      </c>
      <c r="S47" s="229">
        <v>3.194387329105311E-2</v>
      </c>
      <c r="T47" s="229">
        <v>3.1943873291417783E-2</v>
      </c>
      <c r="U47" s="229">
        <v>3.1943873291043701E-2</v>
      </c>
      <c r="V47" s="229">
        <v>3.0558546377910119E-2</v>
      </c>
      <c r="W47" s="229">
        <v>3.040311853882573E-2</v>
      </c>
      <c r="X47" s="229">
        <v>3.039260564665875E-2</v>
      </c>
      <c r="Y47" s="229">
        <v>6.159413031322971E-2</v>
      </c>
      <c r="DA47" s="73" t="s">
        <v>1888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2.7922139273730918E-2</v>
      </c>
      <c r="R48" s="229">
        <v>2.824647534016261E-2</v>
      </c>
      <c r="S48" s="229">
        <v>2.785798693937289E-2</v>
      </c>
      <c r="T48" s="229">
        <v>2.805651801204502E-2</v>
      </c>
      <c r="U48" s="229">
        <v>2.788177481174858E-2</v>
      </c>
      <c r="V48" s="229">
        <v>2.6661649571011421E-2</v>
      </c>
      <c r="W48" s="229">
        <v>2.6503629873880601E-2</v>
      </c>
      <c r="X48" s="229">
        <v>2.67850736855627E-2</v>
      </c>
      <c r="Y48" s="229">
        <v>2.710053648257587E-2</v>
      </c>
      <c r="DA48" s="73" t="s">
        <v>1889</v>
      </c>
    </row>
    <row r="49" spans="1:105" ht="12" customHeight="1" x14ac:dyDescent="0.25">
      <c r="A49" s="64" t="s">
        <v>32</v>
      </c>
      <c r="B49" s="229">
        <v>0.2237541590321796</v>
      </c>
      <c r="C49" s="229">
        <v>0.27969145263803769</v>
      </c>
      <c r="D49" s="229">
        <v>0.27969145263775819</v>
      </c>
      <c r="E49" s="229">
        <v>0.19578551222969481</v>
      </c>
      <c r="F49" s="229">
        <v>0.22375415903220239</v>
      </c>
      <c r="G49" s="229">
        <v>0.22375415903219861</v>
      </c>
      <c r="H49" s="229">
        <v>0.16781437312156619</v>
      </c>
      <c r="I49" s="229">
        <v>0.22264508330344901</v>
      </c>
      <c r="J49" s="229">
        <v>0.13915286552647441</v>
      </c>
      <c r="K49" s="229">
        <v>0.1113237878042017</v>
      </c>
      <c r="L49" s="229">
        <v>5.5660647749648413E-2</v>
      </c>
      <c r="M49" s="229">
        <v>5.5660647749635729E-2</v>
      </c>
      <c r="N49" s="229">
        <v>8.3492217778221064E-2</v>
      </c>
      <c r="O49" s="229">
        <v>8.3492217778119257E-2</v>
      </c>
      <c r="P49" s="229">
        <v>8.3492217778191366E-2</v>
      </c>
      <c r="Q49" s="229">
        <v>5.5660647750507608E-2</v>
      </c>
      <c r="R49" s="229">
        <v>2.7831570027717589E-2</v>
      </c>
      <c r="S49" s="229">
        <v>2.7831570027400349E-2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1.577884943899144</v>
      </c>
      <c r="C51" s="229">
        <v>1.7204646340409211</v>
      </c>
      <c r="D51" s="229">
        <v>1.8608401711352771</v>
      </c>
      <c r="E51" s="229">
        <v>2.020055397962266</v>
      </c>
      <c r="F51" s="229">
        <v>1.6970595916269231</v>
      </c>
      <c r="G51" s="229">
        <v>1.573449024585172</v>
      </c>
      <c r="H51" s="229">
        <v>1.9429529438092541</v>
      </c>
      <c r="I51" s="229">
        <v>1.849948697112803</v>
      </c>
      <c r="J51" s="229">
        <v>1.714075082115766</v>
      </c>
      <c r="K51" s="229">
        <v>1.2866367207344469</v>
      </c>
      <c r="L51" s="229">
        <v>1.7429524282816731</v>
      </c>
      <c r="M51" s="229">
        <v>1.763792754136225</v>
      </c>
      <c r="N51" s="229">
        <v>1.7872942835015571</v>
      </c>
      <c r="O51" s="229">
        <v>2.2022724977433659</v>
      </c>
      <c r="P51" s="229">
        <v>2.2558711004404319</v>
      </c>
      <c r="Q51" s="229">
        <v>1.646760037532065</v>
      </c>
      <c r="R51" s="229">
        <v>1.0882821550060351</v>
      </c>
      <c r="S51" s="229">
        <v>1.313900201996824</v>
      </c>
      <c r="T51" s="229">
        <v>1.337519216609961</v>
      </c>
      <c r="U51" s="229">
        <v>1.396585161979065</v>
      </c>
      <c r="V51" s="229">
        <v>1.4539201352577871</v>
      </c>
      <c r="W51" s="229">
        <v>1.608336872115852</v>
      </c>
      <c r="X51" s="229">
        <v>1.42606186720033</v>
      </c>
      <c r="Y51" s="229">
        <v>1.3351534005892081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0.26792278838868439</v>
      </c>
      <c r="C53" s="229">
        <v>0.29700051092047047</v>
      </c>
      <c r="D53" s="229">
        <v>0.3246925118670303</v>
      </c>
      <c r="E53" s="229">
        <v>0.23400002492150579</v>
      </c>
      <c r="F53" s="229">
        <v>0.17169239971451131</v>
      </c>
      <c r="G53" s="229">
        <v>0.1585380138808748</v>
      </c>
      <c r="H53" s="229">
        <v>0.27138460004506287</v>
      </c>
      <c r="I53" s="229">
        <v>0.33161613517987459</v>
      </c>
      <c r="J53" s="229">
        <v>0.34130621705187802</v>
      </c>
      <c r="K53" s="229">
        <v>0.27346069011692331</v>
      </c>
      <c r="L53" s="229">
        <v>0.24299973830612639</v>
      </c>
      <c r="M53" s="229">
        <v>0.2353832542008058</v>
      </c>
      <c r="N53" s="229">
        <v>0.20215335152863551</v>
      </c>
      <c r="O53" s="229">
        <v>0.26584669832055657</v>
      </c>
      <c r="P53" s="229">
        <v>0.23469288571698341</v>
      </c>
      <c r="Q53" s="229">
        <v>0.20146049073643399</v>
      </c>
      <c r="R53" s="229">
        <v>0.41884431817033058</v>
      </c>
      <c r="S53" s="229">
        <v>0.8003065535120043</v>
      </c>
      <c r="T53" s="229">
        <v>0.9962291425288371</v>
      </c>
      <c r="U53" s="229">
        <v>1.493999775684614</v>
      </c>
      <c r="V53" s="229">
        <v>1.739157280380327</v>
      </c>
      <c r="W53" s="229">
        <v>1.945116423643374</v>
      </c>
      <c r="X53" s="229">
        <v>1.966840507965427</v>
      </c>
      <c r="Y53" s="229">
        <v>2.237861514681549</v>
      </c>
      <c r="DA53" s="73" t="s">
        <v>1894</v>
      </c>
    </row>
    <row r="54" spans="1:105" ht="12" customHeight="1" x14ac:dyDescent="0.25">
      <c r="A54" s="64" t="s">
        <v>39</v>
      </c>
      <c r="B54" s="229">
        <v>1.20046107641686</v>
      </c>
      <c r="C54" s="229">
        <v>1.07653619449203</v>
      </c>
      <c r="D54" s="229">
        <v>1.149229254667083</v>
      </c>
      <c r="E54" s="229">
        <v>1.2191533639806389</v>
      </c>
      <c r="F54" s="229">
        <v>1.286998890914032</v>
      </c>
      <c r="G54" s="229">
        <v>1.340306802735834</v>
      </c>
      <c r="H54" s="229">
        <v>1.0640746694490659</v>
      </c>
      <c r="I54" s="229">
        <v>0.79961369271708671</v>
      </c>
      <c r="J54" s="229">
        <v>1.196306403967325</v>
      </c>
      <c r="K54" s="229">
        <v>1.0841526785955571</v>
      </c>
      <c r="L54" s="229">
        <v>1.015614290869195</v>
      </c>
      <c r="M54" s="229">
        <v>0.94292123069282829</v>
      </c>
      <c r="N54" s="229">
        <v>0.88684436802023092</v>
      </c>
      <c r="O54" s="229">
        <v>0.9906912408000722</v>
      </c>
      <c r="P54" s="229">
        <v>1.076536194506958</v>
      </c>
      <c r="Q54" s="229">
        <v>1.4289207073273531</v>
      </c>
      <c r="R54" s="229">
        <v>1.768150834310386</v>
      </c>
      <c r="S54" s="229">
        <v>0.57876805363150041</v>
      </c>
      <c r="T54" s="229">
        <v>0.50676785425324622</v>
      </c>
      <c r="U54" s="229">
        <v>0.47976871409268301</v>
      </c>
      <c r="V54" s="229">
        <v>0.42319903113669721</v>
      </c>
      <c r="W54" s="229">
        <v>0.44740287046317118</v>
      </c>
      <c r="X54" s="229">
        <v>0.41629119738666021</v>
      </c>
      <c r="Y54" s="229">
        <v>0.30747254690642878</v>
      </c>
      <c r="DA54" s="73" t="s">
        <v>1895</v>
      </c>
    </row>
    <row r="55" spans="1:105" ht="12" customHeight="1" x14ac:dyDescent="0.25">
      <c r="A55" s="60" t="s">
        <v>1896</v>
      </c>
      <c r="B55" s="262">
        <v>3.5889380878314219</v>
      </c>
      <c r="C55" s="262">
        <v>2.7892543733607509</v>
      </c>
      <c r="D55" s="262">
        <v>2.382598858030113</v>
      </c>
      <c r="E55" s="262">
        <v>2.8735612117919112</v>
      </c>
      <c r="F55" s="262">
        <v>3.4456565700154229</v>
      </c>
      <c r="G55" s="262">
        <v>4.6075803992570279</v>
      </c>
      <c r="H55" s="262">
        <v>4.1544021429255018</v>
      </c>
      <c r="I55" s="262">
        <v>3.3151068603492302</v>
      </c>
      <c r="J55" s="262">
        <v>2.5979412164854132</v>
      </c>
      <c r="K55" s="262">
        <v>2.5074124537500442</v>
      </c>
      <c r="L55" s="262">
        <v>4.7673053259593194</v>
      </c>
      <c r="M55" s="262">
        <v>4.9556799243505054</v>
      </c>
      <c r="N55" s="262">
        <v>8.8331118335662584</v>
      </c>
      <c r="O55" s="262">
        <v>7.9686460573344764</v>
      </c>
      <c r="P55" s="262">
        <v>7.9367413064570522</v>
      </c>
      <c r="Q55" s="262">
        <v>9.1269854962952213</v>
      </c>
      <c r="R55" s="262">
        <v>9.4158872343193494</v>
      </c>
      <c r="S55" s="262">
        <v>9.5782850747281643</v>
      </c>
      <c r="T55" s="262">
        <v>9.7491795585788559</v>
      </c>
      <c r="U55" s="262">
        <v>9.829424535829844</v>
      </c>
      <c r="V55" s="262">
        <v>8.8704305447959619</v>
      </c>
      <c r="W55" s="262">
        <v>8.8560690194990848</v>
      </c>
      <c r="X55" s="262">
        <v>9.5086263939913351</v>
      </c>
      <c r="Y55" s="262">
        <v>8.8636608400787669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105.36321867963983</v>
      </c>
      <c r="C56" s="261">
        <f t="shared" si="2"/>
        <v>107.91996966002452</v>
      </c>
      <c r="D56" s="261">
        <f t="shared" si="2"/>
        <v>113.08985555923498</v>
      </c>
      <c r="E56" s="261">
        <f t="shared" si="2"/>
        <v>115.68555837291963</v>
      </c>
      <c r="F56" s="261">
        <f t="shared" si="2"/>
        <v>109.09509843262849</v>
      </c>
      <c r="G56" s="261">
        <f t="shared" si="2"/>
        <v>108.86210612002925</v>
      </c>
      <c r="H56" s="261">
        <f t="shared" si="2"/>
        <v>112.48182868008641</v>
      </c>
      <c r="I56" s="261">
        <f t="shared" si="2"/>
        <v>103.56952538396234</v>
      </c>
      <c r="J56" s="261">
        <f t="shared" si="2"/>
        <v>107.77849516525632</v>
      </c>
      <c r="K56" s="261">
        <f t="shared" si="2"/>
        <v>88.543576307418078</v>
      </c>
      <c r="L56" s="261">
        <f t="shared" si="2"/>
        <v>101.03343970598884</v>
      </c>
      <c r="M56" s="261">
        <f t="shared" si="2"/>
        <v>99.61749895834734</v>
      </c>
      <c r="N56" s="261">
        <f t="shared" si="2"/>
        <v>106.05585798378141</v>
      </c>
      <c r="O56" s="261">
        <f t="shared" si="2"/>
        <v>122.81819299964573</v>
      </c>
      <c r="P56" s="261">
        <f t="shared" si="2"/>
        <v>126.00453465038902</v>
      </c>
      <c r="Q56" s="261">
        <f t="shared" si="2"/>
        <v>119.63454807297688</v>
      </c>
      <c r="R56" s="261">
        <f t="shared" si="2"/>
        <v>131.53745416759114</v>
      </c>
      <c r="S56" s="261">
        <f t="shared" si="2"/>
        <v>157.41308674803182</v>
      </c>
      <c r="T56" s="261">
        <f t="shared" si="2"/>
        <v>149.27799232214062</v>
      </c>
      <c r="U56" s="261">
        <f t="shared" si="2"/>
        <v>160.97327893903565</v>
      </c>
      <c r="V56" s="261">
        <f t="shared" si="2"/>
        <v>156.57502464275865</v>
      </c>
      <c r="W56" s="261">
        <f t="shared" si="2"/>
        <v>158.85066725504319</v>
      </c>
      <c r="X56" s="261">
        <f t="shared" si="2"/>
        <v>156.97474145295462</v>
      </c>
      <c r="Y56" s="261">
        <f t="shared" si="2"/>
        <v>153.00307853446569</v>
      </c>
      <c r="DA56" s="70"/>
    </row>
    <row r="57" spans="1:105" ht="12" customHeight="1" x14ac:dyDescent="0.25">
      <c r="A57" s="60" t="s">
        <v>1899</v>
      </c>
      <c r="B57" s="262">
        <v>98.349445994981167</v>
      </c>
      <c r="C57" s="262">
        <v>102.4689990231186</v>
      </c>
      <c r="D57" s="262">
        <v>108.4336017092144</v>
      </c>
      <c r="E57" s="262">
        <v>110.0698289728232</v>
      </c>
      <c r="F57" s="262">
        <v>102.3613372642681</v>
      </c>
      <c r="G57" s="262">
        <v>99.85762603266042</v>
      </c>
      <c r="H57" s="262">
        <v>104.3629836183861</v>
      </c>
      <c r="I57" s="262">
        <v>97.090894275034131</v>
      </c>
      <c r="J57" s="262">
        <v>102.70140308548061</v>
      </c>
      <c r="K57" s="262">
        <v>83.643402343171346</v>
      </c>
      <c r="L57" s="262">
        <v>91.716813156199265</v>
      </c>
      <c r="M57" s="262">
        <v>89.932736603384839</v>
      </c>
      <c r="N57" s="262">
        <v>88.793526624859325</v>
      </c>
      <c r="O57" s="262">
        <v>107.24526566491519</v>
      </c>
      <c r="P57" s="262">
        <v>110.4939579789295</v>
      </c>
      <c r="Q57" s="262">
        <v>101.79790670425621</v>
      </c>
      <c r="R57" s="262">
        <v>113.1362192981984</v>
      </c>
      <c r="S57" s="262">
        <v>138.6944818072609</v>
      </c>
      <c r="T57" s="262">
        <v>130.22541253046469</v>
      </c>
      <c r="U57" s="262">
        <v>141.76387837872281</v>
      </c>
      <c r="V57" s="262">
        <v>139.2397622521375</v>
      </c>
      <c r="W57" s="262">
        <v>141.54347123708499</v>
      </c>
      <c r="X57" s="262">
        <v>138.3922687441266</v>
      </c>
      <c r="Y57" s="262">
        <v>135.68104600985691</v>
      </c>
      <c r="DA57" s="72" t="s">
        <v>1900</v>
      </c>
    </row>
    <row r="58" spans="1:105" ht="12" customHeight="1" x14ac:dyDescent="0.25">
      <c r="A58" s="64" t="s">
        <v>28</v>
      </c>
      <c r="B58" s="229">
        <v>0.2487569628751124</v>
      </c>
      <c r="C58" s="229">
        <v>0.27582339526520322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12.236868668065689</v>
      </c>
      <c r="S58" s="229">
        <v>55.276234625316199</v>
      </c>
      <c r="T58" s="229">
        <v>43.20991438959949</v>
      </c>
      <c r="U58" s="229">
        <v>38.858499382948132</v>
      </c>
      <c r="V58" s="229">
        <v>29.034862970425461</v>
      </c>
      <c r="W58" s="229">
        <v>19.810583798031839</v>
      </c>
      <c r="X58" s="229">
        <v>22.401131187587399</v>
      </c>
      <c r="Y58" s="229">
        <v>16.60558214066717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0.98239186510965171</v>
      </c>
      <c r="D60" s="229">
        <v>0</v>
      </c>
      <c r="E60" s="229">
        <v>0</v>
      </c>
      <c r="F60" s="229">
        <v>0.97618602563805212</v>
      </c>
      <c r="G60" s="229">
        <v>0.9761860256380348</v>
      </c>
      <c r="H60" s="229">
        <v>0.97618602563757806</v>
      </c>
      <c r="I60" s="229">
        <v>0.97618602563772516</v>
      </c>
      <c r="J60" s="229">
        <v>0.97618602563733758</v>
      </c>
      <c r="K60" s="229">
        <v>0.97618602563748857</v>
      </c>
      <c r="L60" s="229">
        <v>0</v>
      </c>
      <c r="M60" s="229">
        <v>0</v>
      </c>
      <c r="N60" s="229">
        <v>0</v>
      </c>
      <c r="O60" s="229">
        <v>0.9761860256517535</v>
      </c>
      <c r="P60" s="229">
        <v>0.97618602565259682</v>
      </c>
      <c r="Q60" s="229">
        <v>0.97618602565346413</v>
      </c>
      <c r="R60" s="229">
        <v>0.95869004449376283</v>
      </c>
      <c r="S60" s="229">
        <v>0.95831619873159379</v>
      </c>
      <c r="T60" s="229">
        <v>0.9583161987425336</v>
      </c>
      <c r="U60" s="229">
        <v>0.95831619873131146</v>
      </c>
      <c r="V60" s="229">
        <v>0.91675639133730347</v>
      </c>
      <c r="W60" s="229">
        <v>0.91209355616477228</v>
      </c>
      <c r="X60" s="229">
        <v>0.91177816939976286</v>
      </c>
      <c r="Y60" s="229">
        <v>1.8478239093968909</v>
      </c>
      <c r="DA60" s="73" t="s">
        <v>1903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0.83766417821192762</v>
      </c>
      <c r="R61" s="229">
        <v>0.84739426020487851</v>
      </c>
      <c r="S61" s="229">
        <v>0.83573960818118687</v>
      </c>
      <c r="T61" s="229">
        <v>0.84169554036135041</v>
      </c>
      <c r="U61" s="229">
        <v>0.83645324435245749</v>
      </c>
      <c r="V61" s="229">
        <v>0.79984948713034287</v>
      </c>
      <c r="W61" s="229">
        <v>0.79510889621641834</v>
      </c>
      <c r="X61" s="229">
        <v>0.8035522105668812</v>
      </c>
      <c r="Y61" s="229">
        <v>0.81301609447727607</v>
      </c>
      <c r="DA61" s="73" t="s">
        <v>1904</v>
      </c>
    </row>
    <row r="62" spans="1:105" ht="12" customHeight="1" x14ac:dyDescent="0.25">
      <c r="A62" s="64" t="s">
        <v>32</v>
      </c>
      <c r="B62" s="229">
        <v>6.7126247709653901</v>
      </c>
      <c r="C62" s="229">
        <v>8.3907435791411302</v>
      </c>
      <c r="D62" s="229">
        <v>8.3907435791327476</v>
      </c>
      <c r="E62" s="229">
        <v>5.8735653668908441</v>
      </c>
      <c r="F62" s="229">
        <v>6.7126247709660749</v>
      </c>
      <c r="G62" s="229">
        <v>6.7126247709659559</v>
      </c>
      <c r="H62" s="229">
        <v>5.0344311936469879</v>
      </c>
      <c r="I62" s="229">
        <v>6.6793524991034703</v>
      </c>
      <c r="J62" s="229">
        <v>4.1745859657942308</v>
      </c>
      <c r="K62" s="229">
        <v>3.33971363412605</v>
      </c>
      <c r="L62" s="229">
        <v>1.669819432489452</v>
      </c>
      <c r="M62" s="229">
        <v>1.6698194324890721</v>
      </c>
      <c r="N62" s="229">
        <v>2.5047665333466309</v>
      </c>
      <c r="O62" s="229">
        <v>2.5047665333435778</v>
      </c>
      <c r="P62" s="229">
        <v>2.504766533345741</v>
      </c>
      <c r="Q62" s="229">
        <v>1.669819432515228</v>
      </c>
      <c r="R62" s="229">
        <v>0.8349471008315279</v>
      </c>
      <c r="S62" s="229">
        <v>0.83494710082201073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47.33654831697433</v>
      </c>
      <c r="C64" s="229">
        <v>51.613939021227623</v>
      </c>
      <c r="D64" s="229">
        <v>55.825205134058308</v>
      </c>
      <c r="E64" s="229">
        <v>60.601661938867991</v>
      </c>
      <c r="F64" s="229">
        <v>50.911787748807697</v>
      </c>
      <c r="G64" s="229">
        <v>47.203470737555179</v>
      </c>
      <c r="H64" s="229">
        <v>58.288588314277639</v>
      </c>
      <c r="I64" s="229">
        <v>55.498460913384093</v>
      </c>
      <c r="J64" s="229">
        <v>51.422252463472958</v>
      </c>
      <c r="K64" s="229">
        <v>38.599101622033409</v>
      </c>
      <c r="L64" s="229">
        <v>52.28857284845018</v>
      </c>
      <c r="M64" s="229">
        <v>52.913782624086743</v>
      </c>
      <c r="N64" s="229">
        <v>53.6188285050467</v>
      </c>
      <c r="O64" s="229">
        <v>66.068174932300977</v>
      </c>
      <c r="P64" s="229">
        <v>67.676133013212961</v>
      </c>
      <c r="Q64" s="229">
        <v>49.402801125961943</v>
      </c>
      <c r="R64" s="229">
        <v>32.648464650181047</v>
      </c>
      <c r="S64" s="229">
        <v>39.417006059904743</v>
      </c>
      <c r="T64" s="229">
        <v>40.125576498298813</v>
      </c>
      <c r="U64" s="229">
        <v>41.897554859371972</v>
      </c>
      <c r="V64" s="229">
        <v>43.617604057733622</v>
      </c>
      <c r="W64" s="229">
        <v>48.250106163475593</v>
      </c>
      <c r="X64" s="229">
        <v>42.781856016009911</v>
      </c>
      <c r="Y64" s="229">
        <v>40.054602017676253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8.037683651660533</v>
      </c>
      <c r="C66" s="229">
        <v>8.9100153276141132</v>
      </c>
      <c r="D66" s="229">
        <v>9.7407753560109107</v>
      </c>
      <c r="E66" s="229">
        <v>7.0200007476451738</v>
      </c>
      <c r="F66" s="229">
        <v>5.1507719914353389</v>
      </c>
      <c r="G66" s="229">
        <v>4.7561404164262449</v>
      </c>
      <c r="H66" s="229">
        <v>8.1415380013518899</v>
      </c>
      <c r="I66" s="229">
        <v>9.9484840553962375</v>
      </c>
      <c r="J66" s="229">
        <v>10.239186511556341</v>
      </c>
      <c r="K66" s="229">
        <v>8.2038207035076987</v>
      </c>
      <c r="L66" s="229">
        <v>7.2899921491837913</v>
      </c>
      <c r="M66" s="229">
        <v>7.0614976260241757</v>
      </c>
      <c r="N66" s="229">
        <v>6.0646005458590633</v>
      </c>
      <c r="O66" s="229">
        <v>7.9754009496167013</v>
      </c>
      <c r="P66" s="229">
        <v>7.0407865715095026</v>
      </c>
      <c r="Q66" s="229">
        <v>6.0438147220930221</v>
      </c>
      <c r="R66" s="229">
        <v>12.56532954510992</v>
      </c>
      <c r="S66" s="229">
        <v>24.009196605360131</v>
      </c>
      <c r="T66" s="229">
        <v>29.886874275865111</v>
      </c>
      <c r="U66" s="229">
        <v>44.819993270538433</v>
      </c>
      <c r="V66" s="229">
        <v>52.174718411409827</v>
      </c>
      <c r="W66" s="229">
        <v>58.353492709301207</v>
      </c>
      <c r="X66" s="229">
        <v>59.00521523896284</v>
      </c>
      <c r="Y66" s="229">
        <v>67.13584544044646</v>
      </c>
      <c r="DA66" s="73" t="s">
        <v>1909</v>
      </c>
    </row>
    <row r="67" spans="1:105" ht="12" customHeight="1" x14ac:dyDescent="0.25">
      <c r="A67" s="64" t="s">
        <v>39</v>
      </c>
      <c r="B67" s="229">
        <v>36.013832292505803</v>
      </c>
      <c r="C67" s="229">
        <v>32.296085834760902</v>
      </c>
      <c r="D67" s="229">
        <v>34.476877640012482</v>
      </c>
      <c r="E67" s="229">
        <v>36.574600919419183</v>
      </c>
      <c r="F67" s="229">
        <v>38.609966727420982</v>
      </c>
      <c r="G67" s="229">
        <v>40.209204082075011</v>
      </c>
      <c r="H67" s="229">
        <v>31.922240083472001</v>
      </c>
      <c r="I67" s="229">
        <v>23.988410781512599</v>
      </c>
      <c r="J67" s="229">
        <v>35.889192119019768</v>
      </c>
      <c r="K67" s="229">
        <v>32.524580357866697</v>
      </c>
      <c r="L67" s="229">
        <v>30.46842872607585</v>
      </c>
      <c r="M67" s="229">
        <v>28.287636920784848</v>
      </c>
      <c r="N67" s="229">
        <v>26.60533104060692</v>
      </c>
      <c r="O67" s="229">
        <v>29.720737224002171</v>
      </c>
      <c r="P67" s="229">
        <v>32.296085835208743</v>
      </c>
      <c r="Q67" s="229">
        <v>42.867621219820592</v>
      </c>
      <c r="R67" s="229">
        <v>53.044525029311579</v>
      </c>
      <c r="S67" s="229">
        <v>17.363041608945021</v>
      </c>
      <c r="T67" s="229">
        <v>15.203035627597391</v>
      </c>
      <c r="U67" s="229">
        <v>14.393061422780489</v>
      </c>
      <c r="V67" s="229">
        <v>12.69597093410092</v>
      </c>
      <c r="W67" s="229">
        <v>13.422086113895141</v>
      </c>
      <c r="X67" s="229">
        <v>12.48873592159981</v>
      </c>
      <c r="Y67" s="229">
        <v>9.224176407192866</v>
      </c>
      <c r="DA67" s="73" t="s">
        <v>1910</v>
      </c>
    </row>
    <row r="68" spans="1:105" ht="12" customHeight="1" x14ac:dyDescent="0.25">
      <c r="A68" s="60" t="s">
        <v>1911</v>
      </c>
      <c r="B68" s="262">
        <v>7.0137726846586634</v>
      </c>
      <c r="C68" s="262">
        <v>5.4509706369059181</v>
      </c>
      <c r="D68" s="262">
        <v>4.6562538500205717</v>
      </c>
      <c r="E68" s="262">
        <v>5.6157294000964226</v>
      </c>
      <c r="F68" s="262">
        <v>6.7337611683603917</v>
      </c>
      <c r="G68" s="262">
        <v>9.0044800873688278</v>
      </c>
      <c r="H68" s="262">
        <v>8.1188450617003145</v>
      </c>
      <c r="I68" s="262">
        <v>6.4786311089282087</v>
      </c>
      <c r="J68" s="262">
        <v>5.0770920797757082</v>
      </c>
      <c r="K68" s="262">
        <v>4.9001739642467399</v>
      </c>
      <c r="L68" s="262">
        <v>9.3166265497895715</v>
      </c>
      <c r="M68" s="262">
        <v>9.6847623549625084</v>
      </c>
      <c r="N68" s="262">
        <v>17.262331358922079</v>
      </c>
      <c r="O68" s="262">
        <v>15.57292733473054</v>
      </c>
      <c r="P68" s="262">
        <v>15.510576671459519</v>
      </c>
      <c r="Q68" s="262">
        <v>17.836641368720681</v>
      </c>
      <c r="R68" s="262">
        <v>18.401234869392741</v>
      </c>
      <c r="S68" s="262">
        <v>18.71860494077092</v>
      </c>
      <c r="T68" s="262">
        <v>19.052579791675921</v>
      </c>
      <c r="U68" s="262">
        <v>19.20940056031284</v>
      </c>
      <c r="V68" s="262">
        <v>17.335262390621139</v>
      </c>
      <c r="W68" s="262">
        <v>17.307196017958209</v>
      </c>
      <c r="X68" s="262">
        <v>18.582472708828021</v>
      </c>
      <c r="Y68" s="262">
        <v>17.322032524608769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14.032966423692111</v>
      </c>
      <c r="C69" s="261">
        <f t="shared" si="3"/>
        <v>14.562769375055915</v>
      </c>
      <c r="D69" s="261">
        <f t="shared" si="3"/>
        <v>15.376042683249999</v>
      </c>
      <c r="E69" s="261">
        <f t="shared" si="3"/>
        <v>15.636076763218114</v>
      </c>
      <c r="F69" s="261">
        <f t="shared" si="3"/>
        <v>14.587733491847217</v>
      </c>
      <c r="G69" s="261">
        <f t="shared" si="3"/>
        <v>14.307865508374848</v>
      </c>
      <c r="H69" s="261">
        <f t="shared" si="3"/>
        <v>14.913033270618969</v>
      </c>
      <c r="I69" s="261">
        <f t="shared" si="3"/>
        <v>13.84016228329968</v>
      </c>
      <c r="J69" s="261">
        <f t="shared" si="3"/>
        <v>14.583737145619711</v>
      </c>
      <c r="K69" s="261">
        <f t="shared" si="3"/>
        <v>11.900978101431669</v>
      </c>
      <c r="L69" s="261">
        <f t="shared" si="3"/>
        <v>13.175333923623453</v>
      </c>
      <c r="M69" s="261">
        <f t="shared" si="3"/>
        <v>12.936685675695058</v>
      </c>
      <c r="N69" s="261">
        <f t="shared" si="3"/>
        <v>13.023167727145717</v>
      </c>
      <c r="O69" s="261">
        <f t="shared" si="3"/>
        <v>15.556885958208863</v>
      </c>
      <c r="P69" s="261">
        <f t="shared" si="3"/>
        <v>16.010819148141859</v>
      </c>
      <c r="Q69" s="261">
        <f t="shared" si="3"/>
        <v>14.867048582103379</v>
      </c>
      <c r="R69" s="261">
        <f t="shared" si="3"/>
        <v>16.477538751115965</v>
      </c>
      <c r="S69" s="261">
        <f t="shared" si="3"/>
        <v>20.073443027679545</v>
      </c>
      <c r="T69" s="261">
        <f t="shared" si="3"/>
        <v>18.89611956058317</v>
      </c>
      <c r="U69" s="261">
        <f t="shared" si="3"/>
        <v>20.520102445168259</v>
      </c>
      <c r="V69" s="261">
        <f t="shared" si="3"/>
        <v>20.104849967171525</v>
      </c>
      <c r="W69" s="261">
        <f t="shared" si="3"/>
        <v>20.42728605681517</v>
      </c>
      <c r="X69" s="261">
        <f t="shared" si="3"/>
        <v>20.028633144345353</v>
      </c>
      <c r="Y69" s="261">
        <f t="shared" si="3"/>
        <v>19.608643705187742</v>
      </c>
      <c r="DA69" s="70"/>
    </row>
    <row r="70" spans="1:105" ht="12" customHeight="1" x14ac:dyDescent="0.25">
      <c r="A70" s="60" t="s">
        <v>1914</v>
      </c>
      <c r="B70" s="262">
        <v>11.47410203274778</v>
      </c>
      <c r="C70" s="262">
        <v>11.954716552697141</v>
      </c>
      <c r="D70" s="262">
        <v>12.65058686607499</v>
      </c>
      <c r="E70" s="262">
        <v>12.841480046829339</v>
      </c>
      <c r="F70" s="262">
        <v>11.94215601416459</v>
      </c>
      <c r="G70" s="262">
        <v>11.650056370477021</v>
      </c>
      <c r="H70" s="262">
        <v>12.17568142214501</v>
      </c>
      <c r="I70" s="262">
        <v>11.327270998753949</v>
      </c>
      <c r="J70" s="262">
        <v>11.98183035997271</v>
      </c>
      <c r="K70" s="262">
        <v>9.7583969400366328</v>
      </c>
      <c r="L70" s="262">
        <v>10.700294868223221</v>
      </c>
      <c r="M70" s="262">
        <v>10.49215260372821</v>
      </c>
      <c r="N70" s="262">
        <v>10.359244772900229</v>
      </c>
      <c r="O70" s="262">
        <v>12.51194766090674</v>
      </c>
      <c r="P70" s="262">
        <v>12.890961764208409</v>
      </c>
      <c r="Q70" s="262">
        <v>11.87642244882986</v>
      </c>
      <c r="R70" s="262">
        <v>13.199225584789779</v>
      </c>
      <c r="S70" s="262">
        <v>16.18102287751373</v>
      </c>
      <c r="T70" s="262">
        <v>15.19296479522084</v>
      </c>
      <c r="U70" s="262">
        <v>16.539119144184291</v>
      </c>
      <c r="V70" s="262">
        <v>16.244638929415991</v>
      </c>
      <c r="W70" s="262">
        <v>16.513404977659871</v>
      </c>
      <c r="X70" s="262">
        <v>16.145764686814719</v>
      </c>
      <c r="Y70" s="262">
        <v>15.8294553678166</v>
      </c>
      <c r="DA70" s="72" t="s">
        <v>1915</v>
      </c>
    </row>
    <row r="71" spans="1:105" ht="12" customHeight="1" x14ac:dyDescent="0.25">
      <c r="A71" s="64" t="s">
        <v>28</v>
      </c>
      <c r="B71" s="229">
        <v>2.9021645668763051E-2</v>
      </c>
      <c r="C71" s="229">
        <v>3.2179396114273617E-2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1.4276346779409941</v>
      </c>
      <c r="S71" s="229">
        <v>6.4488940396202068</v>
      </c>
      <c r="T71" s="229">
        <v>5.0411566787865958</v>
      </c>
      <c r="U71" s="229">
        <v>4.5334915946772716</v>
      </c>
      <c r="V71" s="229">
        <v>3.3874006798829601</v>
      </c>
      <c r="W71" s="229">
        <v>2.311234776437042</v>
      </c>
      <c r="X71" s="229">
        <v>2.613465305218523</v>
      </c>
      <c r="Y71" s="229">
        <v>1.937317916411166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0.1146123842627924</v>
      </c>
      <c r="D73" s="229">
        <v>0</v>
      </c>
      <c r="E73" s="229">
        <v>0</v>
      </c>
      <c r="F73" s="229">
        <v>0.11388836965777251</v>
      </c>
      <c r="G73" s="229">
        <v>0.1138883696577704</v>
      </c>
      <c r="H73" s="229">
        <v>0.11388836965771711</v>
      </c>
      <c r="I73" s="229">
        <v>0.1138883696577343</v>
      </c>
      <c r="J73" s="229">
        <v>0.1138883696576891</v>
      </c>
      <c r="K73" s="229">
        <v>0.1138883696577067</v>
      </c>
      <c r="L73" s="229">
        <v>0</v>
      </c>
      <c r="M73" s="229">
        <v>0</v>
      </c>
      <c r="N73" s="229">
        <v>0</v>
      </c>
      <c r="O73" s="229">
        <v>0.11388836965937101</v>
      </c>
      <c r="P73" s="229">
        <v>0.1138883696594694</v>
      </c>
      <c r="Q73" s="229">
        <v>0.1138883696595705</v>
      </c>
      <c r="R73" s="229">
        <v>0.1118471718576054</v>
      </c>
      <c r="S73" s="229">
        <v>0.1118035565186857</v>
      </c>
      <c r="T73" s="229">
        <v>0.111803556519962</v>
      </c>
      <c r="U73" s="229">
        <v>0.1118035565186528</v>
      </c>
      <c r="V73" s="229">
        <v>0.1069549123226851</v>
      </c>
      <c r="W73" s="229">
        <v>0.1064109148858899</v>
      </c>
      <c r="X73" s="229">
        <v>0.10637411976330539</v>
      </c>
      <c r="Y73" s="229">
        <v>0.2155794560963035</v>
      </c>
      <c r="DA73" s="73" t="s">
        <v>1918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9.7727487458057968E-2</v>
      </c>
      <c r="R74" s="229">
        <v>9.8862663690568911E-2</v>
      </c>
      <c r="S74" s="229">
        <v>9.7502954287804894E-2</v>
      </c>
      <c r="T74" s="229">
        <v>9.8197813042157328E-2</v>
      </c>
      <c r="U74" s="229">
        <v>9.7586211841119791E-2</v>
      </c>
      <c r="V74" s="229">
        <v>9.3315773498539728E-2</v>
      </c>
      <c r="W74" s="229">
        <v>9.2762704558581932E-2</v>
      </c>
      <c r="X74" s="229">
        <v>9.3747757899469195E-2</v>
      </c>
      <c r="Y74" s="229">
        <v>9.4851877689015318E-2</v>
      </c>
      <c r="DA74" s="73" t="s">
        <v>1919</v>
      </c>
    </row>
    <row r="75" spans="1:105" ht="12" customHeight="1" x14ac:dyDescent="0.25">
      <c r="A75" s="64" t="s">
        <v>32</v>
      </c>
      <c r="B75" s="229">
        <v>0.78313955661262691</v>
      </c>
      <c r="C75" s="229">
        <v>0.97892008423312937</v>
      </c>
      <c r="D75" s="229">
        <v>0.9789200842321516</v>
      </c>
      <c r="E75" s="229">
        <v>0.6852492928039301</v>
      </c>
      <c r="F75" s="229">
        <v>0.78313955661270673</v>
      </c>
      <c r="G75" s="229">
        <v>0.78313955661269274</v>
      </c>
      <c r="H75" s="229">
        <v>0.58735030592548032</v>
      </c>
      <c r="I75" s="229">
        <v>0.77925779156206965</v>
      </c>
      <c r="J75" s="229">
        <v>0.48703502934265902</v>
      </c>
      <c r="K75" s="229">
        <v>0.38963325731470488</v>
      </c>
      <c r="L75" s="229">
        <v>0.1948122671237689</v>
      </c>
      <c r="M75" s="229">
        <v>0.1948122671237246</v>
      </c>
      <c r="N75" s="229">
        <v>0.29222276222377302</v>
      </c>
      <c r="O75" s="229">
        <v>0.29222276222341681</v>
      </c>
      <c r="P75" s="229">
        <v>0.29222276222366911</v>
      </c>
      <c r="Q75" s="229">
        <v>0.19481226712677621</v>
      </c>
      <c r="R75" s="229">
        <v>9.7410495097011343E-2</v>
      </c>
      <c r="S75" s="229">
        <v>9.7410495095901009E-2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5.5225973036469922</v>
      </c>
      <c r="C77" s="229">
        <v>6.0216262191432071</v>
      </c>
      <c r="D77" s="229">
        <v>6.5129405989734543</v>
      </c>
      <c r="E77" s="229">
        <v>7.0701938928679153</v>
      </c>
      <c r="F77" s="229">
        <v>5.9397085706942194</v>
      </c>
      <c r="G77" s="229">
        <v>5.5070715860480881</v>
      </c>
      <c r="H77" s="229">
        <v>6.8003353033323721</v>
      </c>
      <c r="I77" s="229">
        <v>6.4748204398947946</v>
      </c>
      <c r="J77" s="229">
        <v>5.9992627874051623</v>
      </c>
      <c r="K77" s="229">
        <v>4.5032285225705539</v>
      </c>
      <c r="L77" s="229">
        <v>6.1003334989858393</v>
      </c>
      <c r="M77" s="229">
        <v>6.1732746394767721</v>
      </c>
      <c r="N77" s="229">
        <v>6.2555299922554326</v>
      </c>
      <c r="O77" s="229">
        <v>7.7079537421017621</v>
      </c>
      <c r="P77" s="229">
        <v>7.8955488515414922</v>
      </c>
      <c r="Q77" s="229">
        <v>5.7636601313622116</v>
      </c>
      <c r="R77" s="229">
        <v>3.808987542521113</v>
      </c>
      <c r="S77" s="229">
        <v>4.5986507069888756</v>
      </c>
      <c r="T77" s="229">
        <v>4.6813172581348503</v>
      </c>
      <c r="U77" s="229">
        <v>4.8880480669267188</v>
      </c>
      <c r="V77" s="229">
        <v>5.0887204734022404</v>
      </c>
      <c r="W77" s="229">
        <v>5.6291790524054708</v>
      </c>
      <c r="X77" s="229">
        <v>4.9912165352011408</v>
      </c>
      <c r="Y77" s="229">
        <v>4.6730369020622176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0.93772975936039338</v>
      </c>
      <c r="C79" s="229">
        <v>1.039501788221644</v>
      </c>
      <c r="D79" s="229">
        <v>1.136423791534604</v>
      </c>
      <c r="E79" s="229">
        <v>0.81900008722526829</v>
      </c>
      <c r="F79" s="229">
        <v>0.60092339900078806</v>
      </c>
      <c r="G79" s="229">
        <v>0.55488304858306037</v>
      </c>
      <c r="H79" s="229">
        <v>0.94984610015771787</v>
      </c>
      <c r="I79" s="229">
        <v>1.1606564731295581</v>
      </c>
      <c r="J79" s="229">
        <v>1.1945717596815699</v>
      </c>
      <c r="K79" s="229">
        <v>0.95711241540922909</v>
      </c>
      <c r="L79" s="229">
        <v>0.85049908407144015</v>
      </c>
      <c r="M79" s="229">
        <v>0.82384138970281839</v>
      </c>
      <c r="N79" s="229">
        <v>0.70753673035022235</v>
      </c>
      <c r="O79" s="229">
        <v>0.93046344412194637</v>
      </c>
      <c r="P79" s="229">
        <v>0.82142510000944002</v>
      </c>
      <c r="Q79" s="229">
        <v>0.70511171757751745</v>
      </c>
      <c r="R79" s="229">
        <v>1.4659551135961539</v>
      </c>
      <c r="S79" s="229">
        <v>2.8010729372920089</v>
      </c>
      <c r="T79" s="229">
        <v>3.4868019988509209</v>
      </c>
      <c r="U79" s="229">
        <v>5.2289992148961382</v>
      </c>
      <c r="V79" s="229">
        <v>6.0870504813311266</v>
      </c>
      <c r="W79" s="229">
        <v>6.8079074827517916</v>
      </c>
      <c r="X79" s="229">
        <v>6.8839417778789764</v>
      </c>
      <c r="Y79" s="229">
        <v>7.8325153013854019</v>
      </c>
      <c r="DA79" s="73" t="s">
        <v>1924</v>
      </c>
    </row>
    <row r="80" spans="1:105" ht="12" customHeight="1" x14ac:dyDescent="0.25">
      <c r="A80" s="64" t="s">
        <v>39</v>
      </c>
      <c r="B80" s="229">
        <v>4.2016137674590004</v>
      </c>
      <c r="C80" s="229">
        <v>3.7678766807220949</v>
      </c>
      <c r="D80" s="229">
        <v>4.0223023913347804</v>
      </c>
      <c r="E80" s="229">
        <v>4.2670367739322268</v>
      </c>
      <c r="F80" s="229">
        <v>4.5044961181991026</v>
      </c>
      <c r="G80" s="229">
        <v>4.6910738095754043</v>
      </c>
      <c r="H80" s="229">
        <v>3.7242613430717229</v>
      </c>
      <c r="I80" s="229">
        <v>2.7986479245097962</v>
      </c>
      <c r="J80" s="229">
        <v>4.1870724138856286</v>
      </c>
      <c r="K80" s="229">
        <v>3.7945343750844391</v>
      </c>
      <c r="L80" s="229">
        <v>3.5546500180421732</v>
      </c>
      <c r="M80" s="229">
        <v>3.3002243074248918</v>
      </c>
      <c r="N80" s="229">
        <v>3.1039552880708001</v>
      </c>
      <c r="O80" s="229">
        <v>3.4674193428002451</v>
      </c>
      <c r="P80" s="229">
        <v>3.7678766807743429</v>
      </c>
      <c r="Q80" s="229">
        <v>5.0012224756457231</v>
      </c>
      <c r="R80" s="229">
        <v>6.1885279200863357</v>
      </c>
      <c r="S80" s="229">
        <v>2.0256881877102479</v>
      </c>
      <c r="T80" s="229">
        <v>1.773687489886357</v>
      </c>
      <c r="U80" s="229">
        <v>1.6791904993243869</v>
      </c>
      <c r="V80" s="229">
        <v>1.4811966089784361</v>
      </c>
      <c r="W80" s="229">
        <v>1.565910046621096</v>
      </c>
      <c r="X80" s="229">
        <v>1.457019190853307</v>
      </c>
      <c r="Y80" s="229">
        <v>1.0761539141724989</v>
      </c>
      <c r="DA80" s="73" t="s">
        <v>1925</v>
      </c>
    </row>
    <row r="81" spans="1:105" ht="12" customHeight="1" x14ac:dyDescent="0.25">
      <c r="A81" s="61" t="s">
        <v>1926</v>
      </c>
      <c r="B81" s="263">
        <v>2.5588643909443309</v>
      </c>
      <c r="C81" s="263">
        <v>2.6080528223587738</v>
      </c>
      <c r="D81" s="263">
        <v>2.7254558171750092</v>
      </c>
      <c r="E81" s="263">
        <v>2.7945967163887739</v>
      </c>
      <c r="F81" s="263">
        <v>2.6455774776826262</v>
      </c>
      <c r="G81" s="263">
        <v>2.6578091378978268</v>
      </c>
      <c r="H81" s="263">
        <v>2.7373518484739598</v>
      </c>
      <c r="I81" s="263">
        <v>2.5128912845457312</v>
      </c>
      <c r="J81" s="263">
        <v>2.6019067856470008</v>
      </c>
      <c r="K81" s="263">
        <v>2.142581161395035</v>
      </c>
      <c r="L81" s="263">
        <v>2.4750390554002322</v>
      </c>
      <c r="M81" s="263">
        <v>2.4445330719668479</v>
      </c>
      <c r="N81" s="263">
        <v>2.663922954245487</v>
      </c>
      <c r="O81" s="263">
        <v>3.0449382973021222</v>
      </c>
      <c r="P81" s="263">
        <v>3.1198573839334491</v>
      </c>
      <c r="Q81" s="263">
        <v>2.99062613327352</v>
      </c>
      <c r="R81" s="263">
        <v>3.278313166326186</v>
      </c>
      <c r="S81" s="263">
        <v>3.892420150165814</v>
      </c>
      <c r="T81" s="263">
        <v>3.70315476536233</v>
      </c>
      <c r="U81" s="263">
        <v>3.9809833009839699</v>
      </c>
      <c r="V81" s="263">
        <v>3.860211037755533</v>
      </c>
      <c r="W81" s="263">
        <v>3.9138810791553</v>
      </c>
      <c r="X81" s="263">
        <v>3.8828684575306349</v>
      </c>
      <c r="Y81" s="263">
        <v>3.7791883373711408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27.872387415237561</v>
      </c>
      <c r="C83" s="223">
        <v>28.40817157854045</v>
      </c>
      <c r="D83" s="223">
        <v>29.686981728403619</v>
      </c>
      <c r="E83" s="223">
        <v>30.440097812201259</v>
      </c>
      <c r="F83" s="223">
        <v>28.816908256628789</v>
      </c>
      <c r="G83" s="223">
        <v>28.950141410149708</v>
      </c>
      <c r="H83" s="223">
        <v>29.816559049592161</v>
      </c>
      <c r="I83" s="223">
        <v>27.37162612567878</v>
      </c>
      <c r="J83" s="223">
        <v>28.341225976870071</v>
      </c>
      <c r="K83" s="223">
        <v>23.338029326739822</v>
      </c>
      <c r="L83" s="223">
        <v>26.959321355234049</v>
      </c>
      <c r="M83" s="223">
        <v>26.627035442880231</v>
      </c>
      <c r="N83" s="223">
        <v>29.016736051916151</v>
      </c>
      <c r="O83" s="223">
        <v>33.166939278928389</v>
      </c>
      <c r="P83" s="223">
        <v>33.982994172160133</v>
      </c>
      <c r="Q83" s="223">
        <v>31.77366962835578</v>
      </c>
      <c r="R83" s="223">
        <v>30.316709658928058</v>
      </c>
      <c r="S83" s="223">
        <v>31.91936562529856</v>
      </c>
      <c r="T83" s="223">
        <v>32.420942008216286</v>
      </c>
      <c r="U83" s="223">
        <v>32.929683768032859</v>
      </c>
      <c r="V83" s="223">
        <v>28.90035349192701</v>
      </c>
      <c r="W83" s="223">
        <v>31.0857934460686</v>
      </c>
      <c r="X83" s="223">
        <v>27.381293589376131</v>
      </c>
      <c r="Y83" s="223">
        <v>26.102536410125669</v>
      </c>
      <c r="DA83" s="89" t="s">
        <v>1928</v>
      </c>
    </row>
    <row r="84" spans="1:105" ht="12" customHeight="1" x14ac:dyDescent="0.25">
      <c r="A84" s="55" t="s">
        <v>91</v>
      </c>
      <c r="B84" s="259">
        <v>1.032052016316263</v>
      </c>
      <c r="C84" s="259">
        <v>1.051890902658047</v>
      </c>
      <c r="D84" s="259">
        <v>1.099242375425771</v>
      </c>
      <c r="E84" s="259">
        <v>1.1271285755275451</v>
      </c>
      <c r="F84" s="259">
        <v>1.067025505464573</v>
      </c>
      <c r="G84" s="259">
        <v>1.0719588304321039</v>
      </c>
      <c r="H84" s="259">
        <v>1.1040403331194839</v>
      </c>
      <c r="I84" s="259">
        <v>1.0135099484667089</v>
      </c>
      <c r="J84" s="259">
        <v>1.0494120571211929</v>
      </c>
      <c r="K84" s="259">
        <v>0.86415490229401504</v>
      </c>
      <c r="L84" s="259">
        <v>0.99824322720078706</v>
      </c>
      <c r="M84" s="259">
        <v>0.9859394248488863</v>
      </c>
      <c r="N84" s="259">
        <v>1.0744246806970079</v>
      </c>
      <c r="O84" s="259">
        <v>1.228097401469608</v>
      </c>
      <c r="P84" s="259">
        <v>1.258314084575995</v>
      </c>
      <c r="Q84" s="259">
        <v>1.176507750007177</v>
      </c>
      <c r="R84" s="259">
        <v>1.1225597888334391</v>
      </c>
      <c r="S84" s="259">
        <v>1.181902546139715</v>
      </c>
      <c r="T84" s="259">
        <v>1.2004747950539769</v>
      </c>
      <c r="U84" s="259">
        <v>1.2193123618402399</v>
      </c>
      <c r="V84" s="259">
        <v>1.070115295443357</v>
      </c>
      <c r="W84" s="259">
        <v>1.1510372372059161</v>
      </c>
      <c r="X84" s="259">
        <v>1.0138679129707071</v>
      </c>
      <c r="Y84" s="259">
        <v>0.96651840158705404</v>
      </c>
      <c r="DA84" s="67" t="s">
        <v>1929</v>
      </c>
    </row>
    <row r="85" spans="1:105" ht="12" customHeight="1" x14ac:dyDescent="0.25">
      <c r="A85" s="173" t="s">
        <v>92</v>
      </c>
      <c r="B85" s="224">
        <v>0.45506998350935002</v>
      </c>
      <c r="C85" s="224">
        <v>0.46381768375862992</v>
      </c>
      <c r="D85" s="224">
        <v>0.48469670302401929</v>
      </c>
      <c r="E85" s="224">
        <v>0.49699276215653132</v>
      </c>
      <c r="F85" s="224">
        <v>0.47049109104886472</v>
      </c>
      <c r="G85" s="224">
        <v>0.4726663768640445</v>
      </c>
      <c r="H85" s="224">
        <v>0.48681230039124312</v>
      </c>
      <c r="I85" s="224">
        <v>0.44689409859548318</v>
      </c>
      <c r="J85" s="224">
        <v>0.46272466889140962</v>
      </c>
      <c r="K85" s="224">
        <v>0.38103792339857528</v>
      </c>
      <c r="L85" s="224">
        <v>0.44016243537997729</v>
      </c>
      <c r="M85" s="224">
        <v>0.43473723292422639</v>
      </c>
      <c r="N85" s="224">
        <v>0.47375366163423621</v>
      </c>
      <c r="O85" s="224">
        <v>0.54151365958224096</v>
      </c>
      <c r="P85" s="224">
        <v>0.55483731504295231</v>
      </c>
      <c r="Q85" s="224">
        <v>0.51876587025660337</v>
      </c>
      <c r="R85" s="224">
        <v>0.49497821477648191</v>
      </c>
      <c r="S85" s="224">
        <v>0.52114463581130188</v>
      </c>
      <c r="T85" s="224">
        <v>0.52933382867515755</v>
      </c>
      <c r="U85" s="224">
        <v>0.53764001002188722</v>
      </c>
      <c r="V85" s="224">
        <v>0.47185349396311987</v>
      </c>
      <c r="W85" s="224">
        <v>0.50753497718416307</v>
      </c>
      <c r="X85" s="224">
        <v>0.44705193841203922</v>
      </c>
      <c r="Y85" s="224">
        <v>0.42617378399357819</v>
      </c>
      <c r="DA85" s="177" t="s">
        <v>1930</v>
      </c>
    </row>
    <row r="86" spans="1:105" ht="12" customHeight="1" x14ac:dyDescent="0.25">
      <c r="A86" s="173" t="s">
        <v>93</v>
      </c>
      <c r="B86" s="224">
        <v>3.5298140124269568</v>
      </c>
      <c r="C86" s="224">
        <v>3.597666773618323</v>
      </c>
      <c r="D86" s="224">
        <v>3.759617808490721</v>
      </c>
      <c r="E86" s="224">
        <v>3.8549939119393888</v>
      </c>
      <c r="F86" s="224">
        <v>3.6494299911833399</v>
      </c>
      <c r="G86" s="224">
        <v>3.6663029000318699</v>
      </c>
      <c r="H86" s="224">
        <v>3.7760277355395062</v>
      </c>
      <c r="I86" s="224">
        <v>3.4663966169081331</v>
      </c>
      <c r="J86" s="224">
        <v>3.5891886508374</v>
      </c>
      <c r="K86" s="224">
        <v>2.9555739776687031</v>
      </c>
      <c r="L86" s="224">
        <v>3.414181529106052</v>
      </c>
      <c r="M86" s="224">
        <v>3.3721001870212932</v>
      </c>
      <c r="N86" s="224">
        <v>3.6747365765132858</v>
      </c>
      <c r="O86" s="224">
        <v>4.2003264833544494</v>
      </c>
      <c r="P86" s="224">
        <v>4.3036732815310463</v>
      </c>
      <c r="Q86" s="224">
        <v>4.0238800719823784</v>
      </c>
      <c r="R86" s="224">
        <v>3.83936779325769</v>
      </c>
      <c r="S86" s="224">
        <v>4.0423312999067136</v>
      </c>
      <c r="T86" s="224">
        <v>4.1058519204020207</v>
      </c>
      <c r="U86" s="224">
        <v>4.1702799784368443</v>
      </c>
      <c r="V86" s="224">
        <v>3.6599976600509372</v>
      </c>
      <c r="W86" s="224">
        <v>3.9367660781446512</v>
      </c>
      <c r="X86" s="224">
        <v>3.4676209235343398</v>
      </c>
      <c r="Y86" s="224">
        <v>3.305676596968175</v>
      </c>
      <c r="DA86" s="177" t="s">
        <v>1931</v>
      </c>
    </row>
    <row r="87" spans="1:105" ht="12" customHeight="1" x14ac:dyDescent="0.25">
      <c r="A87" s="173" t="s">
        <v>94</v>
      </c>
      <c r="B87" s="224">
        <v>1.558610460812633</v>
      </c>
      <c r="C87" s="224">
        <v>1.5885712528021161</v>
      </c>
      <c r="D87" s="224">
        <v>1.660081699585684</v>
      </c>
      <c r="E87" s="224">
        <v>1.702195587746163</v>
      </c>
      <c r="F87" s="224">
        <v>1.611427610700328</v>
      </c>
      <c r="G87" s="224">
        <v>1.6188779443845029</v>
      </c>
      <c r="H87" s="224">
        <v>1.6673276008907849</v>
      </c>
      <c r="I87" s="224">
        <v>1.530608131028359</v>
      </c>
      <c r="J87" s="224">
        <v>1.58482768704826</v>
      </c>
      <c r="K87" s="224">
        <v>1.305051343521848</v>
      </c>
      <c r="L87" s="224">
        <v>1.507552247127945</v>
      </c>
      <c r="M87" s="224">
        <v>1.488970979178009</v>
      </c>
      <c r="N87" s="224">
        <v>1.622601884609332</v>
      </c>
      <c r="O87" s="224">
        <v>1.854679247330473</v>
      </c>
      <c r="P87" s="224">
        <v>1.900312643357134</v>
      </c>
      <c r="Q87" s="224">
        <v>1.7767682804724001</v>
      </c>
      <c r="R87" s="224">
        <v>1.695295781707246</v>
      </c>
      <c r="S87" s="224">
        <v>1.7849155303718161</v>
      </c>
      <c r="T87" s="224">
        <v>1.812963439761021</v>
      </c>
      <c r="U87" s="224">
        <v>1.841412033615935</v>
      </c>
      <c r="V87" s="224">
        <v>1.61609382800964</v>
      </c>
      <c r="W87" s="224">
        <v>1.738302576160321</v>
      </c>
      <c r="X87" s="224">
        <v>1.53114873093196</v>
      </c>
      <c r="Y87" s="224">
        <v>1.4596412462410779</v>
      </c>
      <c r="DA87" s="177" t="s">
        <v>1932</v>
      </c>
    </row>
    <row r="88" spans="1:105" ht="12" customHeight="1" x14ac:dyDescent="0.25">
      <c r="A88" s="56" t="s">
        <v>95</v>
      </c>
      <c r="B88" s="260">
        <v>7.0813841228539527</v>
      </c>
      <c r="C88" s="260">
        <v>8.5869486848876502</v>
      </c>
      <c r="D88" s="260">
        <v>10.147235071424021</v>
      </c>
      <c r="E88" s="260">
        <v>9.5142533648093739</v>
      </c>
      <c r="F88" s="260">
        <v>7.6929051805063811</v>
      </c>
      <c r="G88" s="260">
        <v>6.4669129488305321</v>
      </c>
      <c r="H88" s="260">
        <v>7.309752435629302</v>
      </c>
      <c r="I88" s="260">
        <v>7.3477063376335234</v>
      </c>
      <c r="J88" s="260">
        <v>8.9275834723257823</v>
      </c>
      <c r="K88" s="260">
        <v>6.6084358933261349</v>
      </c>
      <c r="L88" s="260">
        <v>5.7359009665262324</v>
      </c>
      <c r="M88" s="260">
        <v>5.5140683272477213</v>
      </c>
      <c r="N88" s="260">
        <v>4.949320410524793</v>
      </c>
      <c r="O88" s="260">
        <v>6.0799170175397261</v>
      </c>
      <c r="P88" s="260">
        <v>6.3029687248311346</v>
      </c>
      <c r="Q88" s="260">
        <v>5.593530872222706</v>
      </c>
      <c r="R88" s="260">
        <v>5.5279946249942897</v>
      </c>
      <c r="S88" s="260">
        <v>6.0563070333817786</v>
      </c>
      <c r="T88" s="260">
        <v>6.0229778666079179</v>
      </c>
      <c r="U88" s="260">
        <v>6.2340296389458523</v>
      </c>
      <c r="V88" s="260">
        <v>5.6256069266585254</v>
      </c>
      <c r="W88" s="260">
        <v>6.0926315228814616</v>
      </c>
      <c r="X88" s="260">
        <v>5.3480612172776434</v>
      </c>
      <c r="Y88" s="260">
        <v>5.2976257274759861</v>
      </c>
      <c r="DA88" s="68" t="s">
        <v>1933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2.8173841721567949E-2</v>
      </c>
      <c r="R89" s="226">
        <v>3.4516379659130847E-2</v>
      </c>
      <c r="S89" s="226">
        <v>4.4030480361854432E-2</v>
      </c>
      <c r="T89" s="226">
        <v>3.9344690723147578E-2</v>
      </c>
      <c r="U89" s="226">
        <v>4.3542439159211292E-2</v>
      </c>
      <c r="V89" s="226">
        <v>4.2522485899317522E-2</v>
      </c>
      <c r="W89" s="226">
        <v>4.3981611042775183E-2</v>
      </c>
      <c r="X89" s="226">
        <v>3.439315589289501E-2</v>
      </c>
      <c r="Y89" s="226">
        <v>3.6596237390149333E-2</v>
      </c>
      <c r="DA89" s="69" t="s">
        <v>1934</v>
      </c>
    </row>
    <row r="90" spans="1:105" ht="12" customHeight="1" x14ac:dyDescent="0.25">
      <c r="A90" s="37" t="s">
        <v>35</v>
      </c>
      <c r="B90" s="226">
        <v>5.7096137954888846</v>
      </c>
      <c r="C90" s="226">
        <v>7.7335816476221968</v>
      </c>
      <c r="D90" s="226">
        <v>9.5398732817507383</v>
      </c>
      <c r="E90" s="226">
        <v>8.7239506323902507</v>
      </c>
      <c r="F90" s="226">
        <v>6.4668754998437938</v>
      </c>
      <c r="G90" s="226">
        <v>4.4830112891786573</v>
      </c>
      <c r="H90" s="226">
        <v>5.8228456974843814</v>
      </c>
      <c r="I90" s="226">
        <v>6.2824947486520584</v>
      </c>
      <c r="J90" s="226">
        <v>8.1704731313069434</v>
      </c>
      <c r="K90" s="226">
        <v>5.7276002293467432</v>
      </c>
      <c r="L90" s="226">
        <v>3.8458312766946099</v>
      </c>
      <c r="M90" s="226">
        <v>3.553107913849618</v>
      </c>
      <c r="N90" s="226">
        <v>1.419777482739933</v>
      </c>
      <c r="O90" s="226">
        <v>2.8459227837733061</v>
      </c>
      <c r="P90" s="226">
        <v>3.0788457660932331</v>
      </c>
      <c r="Q90" s="226">
        <v>1.6616046570070839</v>
      </c>
      <c r="R90" s="226">
        <v>1.3298494621392689</v>
      </c>
      <c r="S90" s="226">
        <v>2.0766632265051972</v>
      </c>
      <c r="T90" s="226">
        <v>1.8756525628445151</v>
      </c>
      <c r="U90" s="226">
        <v>2.1810205719223741</v>
      </c>
      <c r="V90" s="226">
        <v>2.3188474623660631</v>
      </c>
      <c r="W90" s="226">
        <v>2.6689644804036758</v>
      </c>
      <c r="X90" s="226">
        <v>1.83112313549357</v>
      </c>
      <c r="Y90" s="226">
        <v>1.8029750382116261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5.3481255887152523E-2</v>
      </c>
      <c r="T92" s="226">
        <v>2.9838588358986801E-2</v>
      </c>
      <c r="U92" s="226">
        <v>3.9972788447297028E-2</v>
      </c>
      <c r="V92" s="226">
        <v>9.5124775132611195E-2</v>
      </c>
      <c r="W92" s="226">
        <v>0.11438900104685561</v>
      </c>
      <c r="X92" s="226">
        <v>0.44981072287265889</v>
      </c>
      <c r="Y92" s="226">
        <v>0.77242415366952266</v>
      </c>
      <c r="DA92" s="69" t="s">
        <v>1937</v>
      </c>
    </row>
    <row r="93" spans="1:105" ht="12" customHeight="1" x14ac:dyDescent="0.25">
      <c r="A93" s="37" t="s">
        <v>40</v>
      </c>
      <c r="B93" s="226">
        <v>1.371770327365067</v>
      </c>
      <c r="C93" s="226">
        <v>0.85336703726545282</v>
      </c>
      <c r="D93" s="226">
        <v>0.60736178967328258</v>
      </c>
      <c r="E93" s="226">
        <v>0.7903027324191223</v>
      </c>
      <c r="F93" s="226">
        <v>1.226029680662587</v>
      </c>
      <c r="G93" s="226">
        <v>1.983901659651875</v>
      </c>
      <c r="H93" s="226">
        <v>1.4869067381449199</v>
      </c>
      <c r="I93" s="226">
        <v>1.0652115889814651</v>
      </c>
      <c r="J93" s="226">
        <v>0.75711034101883878</v>
      </c>
      <c r="K93" s="226">
        <v>0.88083566397939128</v>
      </c>
      <c r="L93" s="226">
        <v>1.890069689831622</v>
      </c>
      <c r="M93" s="226">
        <v>1.9609604133981029</v>
      </c>
      <c r="N93" s="226">
        <v>3.5295429277848598</v>
      </c>
      <c r="O93" s="226">
        <v>3.2339942337664209</v>
      </c>
      <c r="P93" s="226">
        <v>3.2241229587379019</v>
      </c>
      <c r="Q93" s="226">
        <v>3.9037523734940538</v>
      </c>
      <c r="R93" s="226">
        <v>4.1636287831958896</v>
      </c>
      <c r="S93" s="226">
        <v>3.8821320706275748</v>
      </c>
      <c r="T93" s="226">
        <v>4.0781420246812683</v>
      </c>
      <c r="U93" s="226">
        <v>3.9694938394169701</v>
      </c>
      <c r="V93" s="226">
        <v>3.169112203260533</v>
      </c>
      <c r="W93" s="226">
        <v>3.2652964303881551</v>
      </c>
      <c r="X93" s="226">
        <v>3.0327342030185198</v>
      </c>
      <c r="Y93" s="226">
        <v>2.6856302982046878</v>
      </c>
      <c r="DA93" s="69" t="s">
        <v>1938</v>
      </c>
    </row>
    <row r="94" spans="1:105" ht="12" customHeight="1" x14ac:dyDescent="0.25">
      <c r="A94" s="132" t="s">
        <v>1939</v>
      </c>
      <c r="B94" s="316">
        <v>14.215456819318399</v>
      </c>
      <c r="C94" s="316">
        <v>13.119276280815679</v>
      </c>
      <c r="D94" s="316">
        <v>12.536108070453411</v>
      </c>
      <c r="E94" s="316">
        <v>13.744533610022261</v>
      </c>
      <c r="F94" s="316">
        <v>14.3256288777253</v>
      </c>
      <c r="G94" s="316">
        <v>15.65342240960665</v>
      </c>
      <c r="H94" s="316">
        <v>15.47259864402184</v>
      </c>
      <c r="I94" s="316">
        <v>13.56651099304657</v>
      </c>
      <c r="J94" s="316">
        <v>12.72748944064602</v>
      </c>
      <c r="K94" s="316">
        <v>11.22377528653055</v>
      </c>
      <c r="L94" s="316">
        <v>14.863280949893049</v>
      </c>
      <c r="M94" s="316">
        <v>14.831219291660091</v>
      </c>
      <c r="N94" s="316">
        <v>17.221898837937498</v>
      </c>
      <c r="O94" s="316">
        <v>19.262405469651888</v>
      </c>
      <c r="P94" s="316">
        <v>19.662888122821862</v>
      </c>
      <c r="Q94" s="316">
        <v>18.684216783414509</v>
      </c>
      <c r="R94" s="316">
        <v>17.636513455358909</v>
      </c>
      <c r="S94" s="316">
        <v>18.33276457968724</v>
      </c>
      <c r="T94" s="316">
        <v>18.749340157716201</v>
      </c>
      <c r="U94" s="316">
        <v>18.9270097451721</v>
      </c>
      <c r="V94" s="316">
        <v>16.456686287801439</v>
      </c>
      <c r="W94" s="316">
        <v>17.659521054492089</v>
      </c>
      <c r="X94" s="316">
        <v>15.57354286624944</v>
      </c>
      <c r="Y94" s="316">
        <v>14.646900653859801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0.99999999999999967</v>
      </c>
      <c r="W98" s="232">
        <f t="shared" si="4"/>
        <v>1</v>
      </c>
      <c r="X98" s="232">
        <f t="shared" si="4"/>
        <v>1.0000000000000002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5.0000000000044896E-3</v>
      </c>
      <c r="W99" s="266">
        <f t="shared" si="5"/>
        <v>5.0000000000039917E-3</v>
      </c>
      <c r="X99" s="266">
        <f t="shared" si="5"/>
        <v>5.0000000000040463E-3</v>
      </c>
      <c r="Y99" s="266">
        <f t="shared" si="5"/>
        <v>5.000000000004317E-3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7.000000000006285E-3</v>
      </c>
      <c r="W100" s="267">
        <f t="shared" si="6"/>
        <v>7.0000000000055894E-3</v>
      </c>
      <c r="X100" s="267">
        <f t="shared" si="6"/>
        <v>7.0000000000056623E-3</v>
      </c>
      <c r="Y100" s="267">
        <f t="shared" si="6"/>
        <v>7.0000000000060448E-3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4.0000000000035917E-2</v>
      </c>
      <c r="W101" s="267">
        <f t="shared" si="7"/>
        <v>4.0000000000031934E-2</v>
      </c>
      <c r="X101" s="267">
        <f t="shared" si="7"/>
        <v>4.0000000000032371E-2</v>
      </c>
      <c r="Y101" s="267">
        <f t="shared" si="7"/>
        <v>4.0000000000034536E-2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2.0000000000017955E-2</v>
      </c>
      <c r="W102" s="267">
        <f t="shared" si="8"/>
        <v>2.0000000000015974E-2</v>
      </c>
      <c r="X102" s="267">
        <f t="shared" si="8"/>
        <v>2.0000000000016185E-2</v>
      </c>
      <c r="Y102" s="267">
        <f t="shared" si="8"/>
        <v>2.0000000000017261E-2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1.1945751866029261E-2</v>
      </c>
      <c r="W103" s="268">
        <f t="shared" si="9"/>
        <v>1.1922099052525106E-2</v>
      </c>
      <c r="X103" s="268">
        <f t="shared" si="9"/>
        <v>1.2559145259883848E-2</v>
      </c>
      <c r="Y103" s="268">
        <f t="shared" si="9"/>
        <v>1.282443061421734E-2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3.0128170220571932E-2</v>
      </c>
      <c r="W104" s="269">
        <f t="shared" si="10"/>
        <v>2.9792914748059812E-2</v>
      </c>
      <c r="X104" s="269">
        <f t="shared" si="10"/>
        <v>3.1530974749304871E-2</v>
      </c>
      <c r="Y104" s="269">
        <f t="shared" si="10"/>
        <v>3.0569533825228371E-2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0.8189745885342854</v>
      </c>
      <c r="W105" s="269">
        <f t="shared" si="11"/>
        <v>0.82007850898144719</v>
      </c>
      <c r="X105" s="269">
        <f t="shared" si="11"/>
        <v>0.81384104721452033</v>
      </c>
      <c r="Y105" s="269">
        <f t="shared" si="11"/>
        <v>0.81667373817109601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0.56790650336285353</v>
      </c>
      <c r="W106" s="318">
        <f t="shared" si="12"/>
        <v>0.57180421941428317</v>
      </c>
      <c r="X106" s="318">
        <f t="shared" si="12"/>
        <v>0.55108292430364747</v>
      </c>
      <c r="Y106" s="318">
        <f t="shared" si="12"/>
        <v>0.56192762296086052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0.25106808517143175</v>
      </c>
      <c r="W107" s="318">
        <f t="shared" si="13"/>
        <v>0.24827428956716402</v>
      </c>
      <c r="X107" s="318">
        <f t="shared" si="13"/>
        <v>0.2627581229108728</v>
      </c>
      <c r="Y107" s="318">
        <f t="shared" si="13"/>
        <v>0.25474611521023538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6.6951489379048518E-2</v>
      </c>
      <c r="W108" s="319">
        <f t="shared" si="14"/>
        <v>6.6206477217910453E-2</v>
      </c>
      <c r="X108" s="319">
        <f t="shared" si="14"/>
        <v>7.0068832776232839E-2</v>
      </c>
      <c r="Y108" s="319">
        <f t="shared" si="14"/>
        <v>6.7932297389396157E-2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1.0000000000000004</v>
      </c>
      <c r="C110" s="232">
        <f t="shared" si="15"/>
        <v>0.99999999999999956</v>
      </c>
      <c r="D110" s="232">
        <f t="shared" si="15"/>
        <v>1</v>
      </c>
      <c r="E110" s="232">
        <f t="shared" si="15"/>
        <v>1</v>
      </c>
      <c r="F110" s="232">
        <f t="shared" si="15"/>
        <v>0.99999999999999944</v>
      </c>
      <c r="G110" s="232">
        <f t="shared" si="15"/>
        <v>1.0000000000000004</v>
      </c>
      <c r="H110" s="232">
        <f t="shared" si="15"/>
        <v>0.99999999999999944</v>
      </c>
      <c r="I110" s="232">
        <f t="shared" si="15"/>
        <v>1.0000000000000002</v>
      </c>
      <c r="J110" s="232">
        <f t="shared" si="15"/>
        <v>0.99999999999999956</v>
      </c>
      <c r="K110" s="232">
        <f t="shared" si="15"/>
        <v>1.0000000000000002</v>
      </c>
      <c r="L110" s="232">
        <f t="shared" si="15"/>
        <v>1</v>
      </c>
      <c r="M110" s="232">
        <f t="shared" si="15"/>
        <v>0.99999999999999978</v>
      </c>
      <c r="N110" s="232">
        <f t="shared" si="15"/>
        <v>1.0000000000000002</v>
      </c>
      <c r="O110" s="232">
        <f t="shared" si="15"/>
        <v>0.99999999999999989</v>
      </c>
      <c r="P110" s="232">
        <f t="shared" si="15"/>
        <v>0.99999999999999978</v>
      </c>
      <c r="Q110" s="232">
        <f t="shared" si="15"/>
        <v>1.0000000000000002</v>
      </c>
      <c r="R110" s="232">
        <f t="shared" si="15"/>
        <v>0.99999999999999978</v>
      </c>
      <c r="S110" s="232">
        <f t="shared" si="15"/>
        <v>1</v>
      </c>
      <c r="T110" s="232">
        <f t="shared" si="15"/>
        <v>1</v>
      </c>
      <c r="U110" s="232">
        <f t="shared" si="15"/>
        <v>1.0000000000000002</v>
      </c>
      <c r="V110" s="232">
        <f t="shared" si="15"/>
        <v>1.0000000000000002</v>
      </c>
      <c r="W110" s="232">
        <f t="shared" si="15"/>
        <v>0.99999999999999978</v>
      </c>
      <c r="X110" s="232">
        <f t="shared" si="15"/>
        <v>1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5.2781221197374601E-3</v>
      </c>
      <c r="C111" s="299">
        <f t="shared" si="16"/>
        <v>5.2781221197391662E-3</v>
      </c>
      <c r="D111" s="299">
        <f t="shared" si="16"/>
        <v>5.278122119736604E-3</v>
      </c>
      <c r="E111" s="299">
        <f t="shared" si="16"/>
        <v>5.2781221197397907E-3</v>
      </c>
      <c r="F111" s="299">
        <f t="shared" si="16"/>
        <v>5.2781221197374635E-3</v>
      </c>
      <c r="G111" s="299">
        <f t="shared" si="16"/>
        <v>5.2781221197383014E-3</v>
      </c>
      <c r="H111" s="299">
        <f t="shared" si="16"/>
        <v>5.2781221197369414E-3</v>
      </c>
      <c r="I111" s="299">
        <f t="shared" si="16"/>
        <v>5.2781221197368243E-3</v>
      </c>
      <c r="J111" s="299">
        <f t="shared" si="16"/>
        <v>5.2781221197352301E-3</v>
      </c>
      <c r="K111" s="299">
        <f t="shared" si="16"/>
        <v>5.2781221197359561E-3</v>
      </c>
      <c r="L111" s="299">
        <f t="shared" si="16"/>
        <v>5.2781221197394047E-3</v>
      </c>
      <c r="M111" s="299">
        <f t="shared" si="16"/>
        <v>5.2781221197391601E-3</v>
      </c>
      <c r="N111" s="299">
        <f t="shared" si="16"/>
        <v>5.2781221197655756E-3</v>
      </c>
      <c r="O111" s="299">
        <f t="shared" si="16"/>
        <v>5.2781221197645634E-3</v>
      </c>
      <c r="P111" s="299">
        <f t="shared" si="16"/>
        <v>5.2781221197661906E-3</v>
      </c>
      <c r="Q111" s="299">
        <f t="shared" si="16"/>
        <v>5.2781221197668142E-3</v>
      </c>
      <c r="R111" s="299">
        <f t="shared" si="16"/>
        <v>5.2781221197644298E-3</v>
      </c>
      <c r="S111" s="299">
        <f t="shared" si="16"/>
        <v>5.2781221197453591E-3</v>
      </c>
      <c r="T111" s="299">
        <f t="shared" si="16"/>
        <v>5.2781221197647204E-3</v>
      </c>
      <c r="U111" s="299">
        <f t="shared" si="16"/>
        <v>5.2781221197448552E-3</v>
      </c>
      <c r="V111" s="299">
        <f t="shared" si="16"/>
        <v>5.2781221197437129E-3</v>
      </c>
      <c r="W111" s="299">
        <f t="shared" si="16"/>
        <v>5.2781221197436652E-3</v>
      </c>
      <c r="X111" s="299">
        <f t="shared" si="16"/>
        <v>5.2781221197461424E-3</v>
      </c>
      <c r="Y111" s="299">
        <f t="shared" si="16"/>
        <v>5.2781221197456003E-3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7.4900519068469822E-3</v>
      </c>
      <c r="C112" s="233">
        <f t="shared" si="17"/>
        <v>7.4900519068494039E-3</v>
      </c>
      <c r="D112" s="233">
        <f t="shared" si="17"/>
        <v>7.4900519068457688E-3</v>
      </c>
      <c r="E112" s="233">
        <f t="shared" si="17"/>
        <v>7.4900519068502903E-3</v>
      </c>
      <c r="F112" s="233">
        <f t="shared" si="17"/>
        <v>7.4900519068469892E-3</v>
      </c>
      <c r="G112" s="233">
        <f t="shared" si="17"/>
        <v>7.4900519068481723E-3</v>
      </c>
      <c r="H112" s="233">
        <f t="shared" si="17"/>
        <v>7.4900519068462441E-3</v>
      </c>
      <c r="I112" s="233">
        <f t="shared" si="17"/>
        <v>7.4900519068460724E-3</v>
      </c>
      <c r="J112" s="233">
        <f t="shared" si="17"/>
        <v>7.4900519068438198E-3</v>
      </c>
      <c r="K112" s="233">
        <f t="shared" si="17"/>
        <v>7.4900519068448485E-3</v>
      </c>
      <c r="L112" s="233">
        <f t="shared" si="17"/>
        <v>7.4900519068497387E-3</v>
      </c>
      <c r="M112" s="233">
        <f t="shared" si="17"/>
        <v>7.49005190684939E-3</v>
      </c>
      <c r="N112" s="233">
        <f t="shared" si="17"/>
        <v>7.4900519068868826E-3</v>
      </c>
      <c r="O112" s="233">
        <f t="shared" si="17"/>
        <v>7.490051906885441E-3</v>
      </c>
      <c r="P112" s="233">
        <f t="shared" si="17"/>
        <v>7.4900519068877517E-3</v>
      </c>
      <c r="Q112" s="233">
        <f t="shared" si="17"/>
        <v>7.4900519068886407E-3</v>
      </c>
      <c r="R112" s="233">
        <f t="shared" si="17"/>
        <v>7.4900519068852554E-3</v>
      </c>
      <c r="S112" s="233">
        <f t="shared" si="17"/>
        <v>7.4900519068581877E-3</v>
      </c>
      <c r="T112" s="233">
        <f t="shared" si="17"/>
        <v>7.4900519068856631E-3</v>
      </c>
      <c r="U112" s="233">
        <f t="shared" si="17"/>
        <v>7.4900519068574782E-3</v>
      </c>
      <c r="V112" s="233">
        <f t="shared" si="17"/>
        <v>7.4900519068558536E-3</v>
      </c>
      <c r="W112" s="233">
        <f t="shared" si="17"/>
        <v>7.4900519068557833E-3</v>
      </c>
      <c r="X112" s="233">
        <f t="shared" si="17"/>
        <v>7.4900519068592996E-3</v>
      </c>
      <c r="Y112" s="233">
        <f t="shared" si="17"/>
        <v>7.4900519068585303E-3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2.6652580694083466E-2</v>
      </c>
      <c r="C113" s="233">
        <f t="shared" si="18"/>
        <v>2.6652580694092067E-2</v>
      </c>
      <c r="D113" s="233">
        <f t="shared" si="18"/>
        <v>2.6652580694079133E-2</v>
      </c>
      <c r="E113" s="233">
        <f t="shared" si="18"/>
        <v>2.6652580694095217E-2</v>
      </c>
      <c r="F113" s="233">
        <f t="shared" si="18"/>
        <v>2.665258069408347E-2</v>
      </c>
      <c r="G113" s="233">
        <f t="shared" si="18"/>
        <v>2.6652580694087696E-2</v>
      </c>
      <c r="H113" s="233">
        <f t="shared" si="18"/>
        <v>2.6652580694080833E-2</v>
      </c>
      <c r="I113" s="233">
        <f t="shared" si="18"/>
        <v>2.665258069408024E-2</v>
      </c>
      <c r="J113" s="233">
        <f t="shared" si="18"/>
        <v>2.6652580694072198E-2</v>
      </c>
      <c r="K113" s="233">
        <f t="shared" si="18"/>
        <v>2.6652580694075868E-2</v>
      </c>
      <c r="L113" s="233">
        <f t="shared" si="18"/>
        <v>2.6652580694093271E-2</v>
      </c>
      <c r="M113" s="233">
        <f t="shared" si="18"/>
        <v>2.6652580694092036E-2</v>
      </c>
      <c r="N113" s="233">
        <f t="shared" si="18"/>
        <v>2.6652580694225426E-2</v>
      </c>
      <c r="O113" s="233">
        <f t="shared" si="18"/>
        <v>2.6652580694220312E-2</v>
      </c>
      <c r="P113" s="233">
        <f t="shared" si="18"/>
        <v>2.6652580694228538E-2</v>
      </c>
      <c r="Q113" s="233">
        <f t="shared" si="18"/>
        <v>2.6652580694231688E-2</v>
      </c>
      <c r="R113" s="233">
        <f t="shared" si="18"/>
        <v>2.6652580694219642E-2</v>
      </c>
      <c r="S113" s="233">
        <f t="shared" si="18"/>
        <v>2.6652580694123334E-2</v>
      </c>
      <c r="T113" s="233">
        <f t="shared" si="18"/>
        <v>2.6652580694221099E-2</v>
      </c>
      <c r="U113" s="233">
        <f t="shared" si="18"/>
        <v>2.6652580694120805E-2</v>
      </c>
      <c r="V113" s="233">
        <f t="shared" si="18"/>
        <v>2.6652580694115031E-2</v>
      </c>
      <c r="W113" s="233">
        <f t="shared" si="18"/>
        <v>2.6652580694114785E-2</v>
      </c>
      <c r="X113" s="233">
        <f t="shared" si="18"/>
        <v>2.6652580694127296E-2</v>
      </c>
      <c r="Y113" s="233">
        <f t="shared" si="18"/>
        <v>2.6652580694124555E-2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2.1112488478949833E-2</v>
      </c>
      <c r="C114" s="233">
        <f t="shared" si="19"/>
        <v>2.1112488478956665E-2</v>
      </c>
      <c r="D114" s="233">
        <f t="shared" si="19"/>
        <v>2.1112488478946406E-2</v>
      </c>
      <c r="E114" s="233">
        <f t="shared" si="19"/>
        <v>2.1112488478959156E-2</v>
      </c>
      <c r="F114" s="233">
        <f t="shared" si="19"/>
        <v>2.1112488478949851E-2</v>
      </c>
      <c r="G114" s="233">
        <f t="shared" si="19"/>
        <v>2.1112488478953195E-2</v>
      </c>
      <c r="H114" s="233">
        <f t="shared" si="19"/>
        <v>2.1112488478947766E-2</v>
      </c>
      <c r="I114" s="233">
        <f t="shared" si="19"/>
        <v>2.1112488478947294E-2</v>
      </c>
      <c r="J114" s="233">
        <f t="shared" si="19"/>
        <v>2.1112488478940917E-2</v>
      </c>
      <c r="K114" s="233">
        <f t="shared" si="19"/>
        <v>2.1112488478943821E-2</v>
      </c>
      <c r="L114" s="233">
        <f t="shared" si="19"/>
        <v>2.1112488478957615E-2</v>
      </c>
      <c r="M114" s="233">
        <f t="shared" si="19"/>
        <v>2.1112488478956637E-2</v>
      </c>
      <c r="N114" s="233">
        <f t="shared" si="19"/>
        <v>2.1112488479062299E-2</v>
      </c>
      <c r="O114" s="233">
        <f t="shared" si="19"/>
        <v>2.111248847905825E-2</v>
      </c>
      <c r="P114" s="233">
        <f t="shared" si="19"/>
        <v>2.1112488479064755E-2</v>
      </c>
      <c r="Q114" s="233">
        <f t="shared" si="19"/>
        <v>2.1112488479067253E-2</v>
      </c>
      <c r="R114" s="233">
        <f t="shared" si="19"/>
        <v>2.1112488479057716E-2</v>
      </c>
      <c r="S114" s="233">
        <f t="shared" si="19"/>
        <v>2.111248847898143E-2</v>
      </c>
      <c r="T114" s="233">
        <f t="shared" si="19"/>
        <v>2.1112488479058871E-2</v>
      </c>
      <c r="U114" s="233">
        <f t="shared" si="19"/>
        <v>2.1112488478979417E-2</v>
      </c>
      <c r="V114" s="233">
        <f t="shared" si="19"/>
        <v>2.1112488478974845E-2</v>
      </c>
      <c r="W114" s="233">
        <f t="shared" si="19"/>
        <v>2.111248847897465E-2</v>
      </c>
      <c r="X114" s="233">
        <f t="shared" si="19"/>
        <v>2.1112488478984559E-2</v>
      </c>
      <c r="Y114" s="233">
        <f t="shared" si="19"/>
        <v>2.1112488478982391E-2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1.116836750336522E-2</v>
      </c>
      <c r="C115" s="300">
        <f t="shared" si="20"/>
        <v>1.1189595757400719E-2</v>
      </c>
      <c r="D115" s="300">
        <f t="shared" si="20"/>
        <v>1.1311245941029323E-2</v>
      </c>
      <c r="E115" s="300">
        <f t="shared" si="20"/>
        <v>1.1377836309327167E-2</v>
      </c>
      <c r="F115" s="300">
        <f t="shared" si="20"/>
        <v>1.1180001346955281E-2</v>
      </c>
      <c r="G115" s="300">
        <f t="shared" si="20"/>
        <v>1.1448550654484402E-2</v>
      </c>
      <c r="H115" s="300">
        <f t="shared" si="20"/>
        <v>1.1461223634884629E-2</v>
      </c>
      <c r="I115" s="300">
        <f t="shared" si="20"/>
        <v>1.1421446765158622E-2</v>
      </c>
      <c r="J115" s="300">
        <f t="shared" si="20"/>
        <v>1.1195472527641677E-2</v>
      </c>
      <c r="K115" s="300">
        <f t="shared" si="20"/>
        <v>1.1014426342700402E-2</v>
      </c>
      <c r="L115" s="300">
        <f t="shared" si="20"/>
        <v>1.1882054407963137E-2</v>
      </c>
      <c r="M115" s="300">
        <f t="shared" si="20"/>
        <v>1.2048036830256329E-2</v>
      </c>
      <c r="N115" s="300">
        <f t="shared" si="20"/>
        <v>1.523246796281851E-2</v>
      </c>
      <c r="O115" s="300">
        <f t="shared" si="20"/>
        <v>1.3204040270911474E-2</v>
      </c>
      <c r="P115" s="300">
        <f t="shared" si="20"/>
        <v>1.3035238906512973E-2</v>
      </c>
      <c r="Q115" s="300">
        <f t="shared" si="20"/>
        <v>1.4604612765768604E-2</v>
      </c>
      <c r="R115" s="300">
        <f t="shared" si="20"/>
        <v>1.4390615084019549E-2</v>
      </c>
      <c r="S115" s="300">
        <f t="shared" si="20"/>
        <v>1.2994561754914053E-2</v>
      </c>
      <c r="T115" s="300">
        <f t="shared" si="20"/>
        <v>1.3518706939388527E-2</v>
      </c>
      <c r="U115" s="300">
        <f t="shared" si="20"/>
        <v>1.2999847631369901E-2</v>
      </c>
      <c r="V115" s="300">
        <f t="shared" si="20"/>
        <v>1.2556665153062023E-2</v>
      </c>
      <c r="W115" s="300">
        <f t="shared" si="20"/>
        <v>1.247880583161042E-2</v>
      </c>
      <c r="X115" s="300">
        <f t="shared" si="20"/>
        <v>1.3442737594326055E-2</v>
      </c>
      <c r="Y115" s="300">
        <f t="shared" si="20"/>
        <v>1.3560128307837061E-2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5.0488565450666351E-2</v>
      </c>
      <c r="C116" s="301">
        <f t="shared" si="21"/>
        <v>4.4758425203911455E-2</v>
      </c>
      <c r="D116" s="301">
        <f t="shared" si="21"/>
        <v>4.1395767926315746E-2</v>
      </c>
      <c r="E116" s="301">
        <f t="shared" si="21"/>
        <v>4.4043875736356174E-2</v>
      </c>
      <c r="F116" s="301">
        <f t="shared" si="21"/>
        <v>4.8765797078560477E-2</v>
      </c>
      <c r="G116" s="301">
        <f t="shared" si="21"/>
        <v>5.6175159714757804E-2</v>
      </c>
      <c r="H116" s="301">
        <f t="shared" si="21"/>
        <v>5.2460384506147449E-2</v>
      </c>
      <c r="I116" s="301">
        <f t="shared" si="21"/>
        <v>4.9048114137189257E-2</v>
      </c>
      <c r="J116" s="301">
        <f t="shared" si="21"/>
        <v>4.3536882381503009E-2</v>
      </c>
      <c r="K116" s="301">
        <f t="shared" si="21"/>
        <v>4.64974427652384E-2</v>
      </c>
      <c r="L116" s="301">
        <f t="shared" si="21"/>
        <v>5.9474882889003738E-2</v>
      </c>
      <c r="M116" s="301">
        <f t="shared" si="21"/>
        <v>6.1209133202474196E-2</v>
      </c>
      <c r="N116" s="301">
        <f t="shared" si="21"/>
        <v>8.3282943744876423E-2</v>
      </c>
      <c r="O116" s="301">
        <f t="shared" si="21"/>
        <v>7.1320737521219632E-2</v>
      </c>
      <c r="P116" s="301">
        <f t="shared" si="21"/>
        <v>7.0068675070092762E-2</v>
      </c>
      <c r="Q116" s="301">
        <f t="shared" si="21"/>
        <v>7.8760434051958692E-2</v>
      </c>
      <c r="R116" s="301">
        <f t="shared" si="21"/>
        <v>7.5675611485184674E-2</v>
      </c>
      <c r="S116" s="301">
        <f t="shared" si="21"/>
        <v>6.8638812126427307E-2</v>
      </c>
      <c r="T116" s="301">
        <f t="shared" si="21"/>
        <v>7.1580908883333461E-2</v>
      </c>
      <c r="U116" s="301">
        <f t="shared" si="21"/>
        <v>6.8782149470931891E-2</v>
      </c>
      <c r="V116" s="301">
        <f t="shared" si="21"/>
        <v>6.5850336903963802E-2</v>
      </c>
      <c r="W116" s="301">
        <f t="shared" si="21"/>
        <v>6.5247426419318702E-2</v>
      </c>
      <c r="X116" s="301">
        <f t="shared" si="21"/>
        <v>6.8421347386775355E-2</v>
      </c>
      <c r="Y116" s="301">
        <f t="shared" si="21"/>
        <v>6.6637899411765678E-2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2.4102419964123128E-2</v>
      </c>
      <c r="C117" s="302">
        <f t="shared" si="22"/>
        <v>2.4638377944195839E-2</v>
      </c>
      <c r="D117" s="302">
        <f t="shared" si="22"/>
        <v>2.4949436411384317E-2</v>
      </c>
      <c r="E117" s="302">
        <f t="shared" si="22"/>
        <v>2.4699328682473189E-2</v>
      </c>
      <c r="F117" s="302">
        <f t="shared" si="22"/>
        <v>2.4263389415861217E-2</v>
      </c>
      <c r="G117" s="302">
        <f t="shared" si="22"/>
        <v>2.3560985343719493E-2</v>
      </c>
      <c r="H117" s="302">
        <f t="shared" si="22"/>
        <v>2.3908474435975942E-2</v>
      </c>
      <c r="I117" s="302">
        <f t="shared" si="22"/>
        <v>2.4229296437856828E-2</v>
      </c>
      <c r="J117" s="302">
        <f t="shared" si="22"/>
        <v>2.475258983544765E-2</v>
      </c>
      <c r="K117" s="302">
        <f t="shared" si="22"/>
        <v>2.4481070826901052E-2</v>
      </c>
      <c r="L117" s="302">
        <f t="shared" si="22"/>
        <v>2.3238222302333546E-2</v>
      </c>
      <c r="M117" s="302">
        <f t="shared" si="22"/>
        <v>2.3070547121633166E-2</v>
      </c>
      <c r="N117" s="302">
        <f t="shared" si="22"/>
        <v>2.0902375601655622E-2</v>
      </c>
      <c r="O117" s="302">
        <f t="shared" si="22"/>
        <v>2.2086944257431594E-2</v>
      </c>
      <c r="P117" s="302">
        <f t="shared" si="22"/>
        <v>2.2209551629158521E-2</v>
      </c>
      <c r="Q117" s="302">
        <f t="shared" si="22"/>
        <v>2.1345814244859724E-2</v>
      </c>
      <c r="R117" s="302">
        <f t="shared" si="22"/>
        <v>2.1641493375152997E-2</v>
      </c>
      <c r="S117" s="302">
        <f t="shared" si="22"/>
        <v>2.2344748579185808E-2</v>
      </c>
      <c r="T117" s="302">
        <f t="shared" si="22"/>
        <v>2.2052604121740246E-2</v>
      </c>
      <c r="U117" s="302">
        <f t="shared" si="22"/>
        <v>2.2331157392404516E-2</v>
      </c>
      <c r="V117" s="302">
        <f t="shared" si="22"/>
        <v>2.2619772210433799E-2</v>
      </c>
      <c r="W117" s="302">
        <f t="shared" si="22"/>
        <v>2.2678703264423818E-2</v>
      </c>
      <c r="X117" s="302">
        <f t="shared" si="22"/>
        <v>2.2350907095058201E-2</v>
      </c>
      <c r="Y117" s="302">
        <f t="shared" si="22"/>
        <v>2.2514206731830896E-2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2.6386145486543219E-2</v>
      </c>
      <c r="C118" s="302">
        <f t="shared" si="23"/>
        <v>2.0120047259715609E-2</v>
      </c>
      <c r="D118" s="302">
        <f t="shared" si="23"/>
        <v>1.6446331514931429E-2</v>
      </c>
      <c r="E118" s="302">
        <f t="shared" si="23"/>
        <v>1.9344547053882988E-2</v>
      </c>
      <c r="F118" s="302">
        <f t="shared" si="23"/>
        <v>2.450240766269926E-2</v>
      </c>
      <c r="G118" s="302">
        <f t="shared" si="23"/>
        <v>3.2614174371038307E-2</v>
      </c>
      <c r="H118" s="302">
        <f t="shared" si="23"/>
        <v>2.8551910070171511E-2</v>
      </c>
      <c r="I118" s="302">
        <f t="shared" si="23"/>
        <v>2.4818817699332429E-2</v>
      </c>
      <c r="J118" s="302">
        <f t="shared" si="23"/>
        <v>1.8784292546055351E-2</v>
      </c>
      <c r="K118" s="302">
        <f t="shared" si="23"/>
        <v>2.2016371938337342E-2</v>
      </c>
      <c r="L118" s="302">
        <f t="shared" si="23"/>
        <v>3.6236660586670189E-2</v>
      </c>
      <c r="M118" s="302">
        <f t="shared" si="23"/>
        <v>3.813858608084103E-2</v>
      </c>
      <c r="N118" s="302">
        <f t="shared" si="23"/>
        <v>6.2380568143220808E-2</v>
      </c>
      <c r="O118" s="302">
        <f t="shared" si="23"/>
        <v>4.9233793263788024E-2</v>
      </c>
      <c r="P118" s="302">
        <f t="shared" si="23"/>
        <v>4.7859123440934237E-2</v>
      </c>
      <c r="Q118" s="302">
        <f t="shared" si="23"/>
        <v>5.7414619807098964E-2</v>
      </c>
      <c r="R118" s="302">
        <f t="shared" si="23"/>
        <v>5.403411811003167E-2</v>
      </c>
      <c r="S118" s="302">
        <f t="shared" si="23"/>
        <v>4.6294063547241499E-2</v>
      </c>
      <c r="T118" s="302">
        <f t="shared" si="23"/>
        <v>4.9528304761593214E-2</v>
      </c>
      <c r="U118" s="302">
        <f t="shared" si="23"/>
        <v>4.6450992078527376E-2</v>
      </c>
      <c r="V118" s="302">
        <f t="shared" si="23"/>
        <v>4.323056469353001E-2</v>
      </c>
      <c r="W118" s="302">
        <f t="shared" si="23"/>
        <v>4.2568723154894891E-2</v>
      </c>
      <c r="X118" s="302">
        <f t="shared" si="23"/>
        <v>4.6070440291717168E-2</v>
      </c>
      <c r="Y118" s="302">
        <f t="shared" si="23"/>
        <v>4.4123692679934781E-2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0.77463838856337264</v>
      </c>
      <c r="C119" s="301">
        <f t="shared" si="24"/>
        <v>0.778471447625811</v>
      </c>
      <c r="D119" s="301">
        <f t="shared" si="24"/>
        <v>0.78062375008465756</v>
      </c>
      <c r="E119" s="301">
        <f t="shared" si="24"/>
        <v>0.77878442895746014</v>
      </c>
      <c r="F119" s="301">
        <f t="shared" si="24"/>
        <v>0.7757861300108041</v>
      </c>
      <c r="G119" s="301">
        <f t="shared" si="24"/>
        <v>0.77056663231956191</v>
      </c>
      <c r="H119" s="301">
        <f t="shared" si="24"/>
        <v>0.77305252272489422</v>
      </c>
      <c r="I119" s="301">
        <f t="shared" si="24"/>
        <v>0.77538169295699777</v>
      </c>
      <c r="J119" s="301">
        <f t="shared" si="24"/>
        <v>0.77928737205865661</v>
      </c>
      <c r="K119" s="301">
        <f t="shared" si="24"/>
        <v>0.77745817438976506</v>
      </c>
      <c r="L119" s="301">
        <f t="shared" si="24"/>
        <v>0.76796307603667124</v>
      </c>
      <c r="M119" s="301">
        <f t="shared" si="24"/>
        <v>0.76664970643336217</v>
      </c>
      <c r="N119" s="301">
        <f t="shared" si="24"/>
        <v>0.7489800650779227</v>
      </c>
      <c r="O119" s="301">
        <f t="shared" si="24"/>
        <v>0.75882470869828555</v>
      </c>
      <c r="P119" s="301">
        <f t="shared" si="24"/>
        <v>0.75981644671274207</v>
      </c>
      <c r="Q119" s="301">
        <f t="shared" si="24"/>
        <v>0.75257839471665733</v>
      </c>
      <c r="R119" s="301">
        <f t="shared" si="24"/>
        <v>0.75484233800918932</v>
      </c>
      <c r="S119" s="301">
        <f t="shared" si="24"/>
        <v>0.76081379748322431</v>
      </c>
      <c r="T119" s="301">
        <f t="shared" si="24"/>
        <v>0.7583700611426123</v>
      </c>
      <c r="U119" s="301">
        <f t="shared" si="24"/>
        <v>0.76071274341600614</v>
      </c>
      <c r="V119" s="301">
        <f t="shared" si="24"/>
        <v>0.76307758659819702</v>
      </c>
      <c r="W119" s="301">
        <f t="shared" si="24"/>
        <v>0.76355209771532873</v>
      </c>
      <c r="X119" s="301">
        <f t="shared" si="24"/>
        <v>0.76056153157789907</v>
      </c>
      <c r="Y119" s="301">
        <f t="shared" si="24"/>
        <v>0.76165604011070187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0.7230725989236938</v>
      </c>
      <c r="C120" s="302">
        <f t="shared" si="25"/>
        <v>0.73915133832587498</v>
      </c>
      <c r="D120" s="302">
        <f t="shared" si="25"/>
        <v>0.74848309234152921</v>
      </c>
      <c r="E120" s="302">
        <f t="shared" si="25"/>
        <v>0.74097986047419584</v>
      </c>
      <c r="F120" s="302">
        <f t="shared" si="25"/>
        <v>0.72790168247583642</v>
      </c>
      <c r="G120" s="302">
        <f t="shared" si="25"/>
        <v>0.70682956031158484</v>
      </c>
      <c r="H120" s="302">
        <f t="shared" si="25"/>
        <v>0.7172542330792786</v>
      </c>
      <c r="I120" s="302">
        <f t="shared" si="25"/>
        <v>0.72687889313570497</v>
      </c>
      <c r="J120" s="302">
        <f t="shared" si="25"/>
        <v>0.74257769506342919</v>
      </c>
      <c r="K120" s="302">
        <f t="shared" si="25"/>
        <v>0.73443212480703146</v>
      </c>
      <c r="L120" s="302">
        <f t="shared" si="25"/>
        <v>0.69714666907000622</v>
      </c>
      <c r="M120" s="302">
        <f t="shared" si="25"/>
        <v>0.69211641364899523</v>
      </c>
      <c r="N120" s="302">
        <f t="shared" si="25"/>
        <v>0.62707126804966873</v>
      </c>
      <c r="O120" s="302">
        <f t="shared" si="25"/>
        <v>0.66260832772294787</v>
      </c>
      <c r="P120" s="302">
        <f t="shared" si="25"/>
        <v>0.66628654887475547</v>
      </c>
      <c r="Q120" s="302">
        <f t="shared" si="25"/>
        <v>0.64037442734579197</v>
      </c>
      <c r="R120" s="302">
        <f t="shared" si="25"/>
        <v>0.64924480125458994</v>
      </c>
      <c r="S120" s="302">
        <f t="shared" si="25"/>
        <v>0.67034245737557452</v>
      </c>
      <c r="T120" s="302">
        <f t="shared" si="25"/>
        <v>0.66157812365220736</v>
      </c>
      <c r="U120" s="302">
        <f t="shared" si="25"/>
        <v>0.66993472177213576</v>
      </c>
      <c r="V120" s="302">
        <f t="shared" si="25"/>
        <v>0.67859316631301425</v>
      </c>
      <c r="W120" s="302">
        <f t="shared" si="25"/>
        <v>0.68036109793271482</v>
      </c>
      <c r="X120" s="302">
        <f t="shared" si="25"/>
        <v>0.67052721285174621</v>
      </c>
      <c r="Y120" s="302">
        <f t="shared" si="25"/>
        <v>0.67542620195492686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5.1565789639678832E-2</v>
      </c>
      <c r="C121" s="302">
        <f t="shared" si="26"/>
        <v>3.9320109299935978E-2</v>
      </c>
      <c r="D121" s="302">
        <f t="shared" si="26"/>
        <v>3.214065774312827E-2</v>
      </c>
      <c r="E121" s="302">
        <f t="shared" si="26"/>
        <v>3.7804568483264328E-2</v>
      </c>
      <c r="F121" s="302">
        <f t="shared" si="26"/>
        <v>4.7884447534967726E-2</v>
      </c>
      <c r="G121" s="302">
        <f t="shared" si="26"/>
        <v>6.3737072007977139E-2</v>
      </c>
      <c r="H121" s="302">
        <f t="shared" si="26"/>
        <v>5.5798289645615638E-2</v>
      </c>
      <c r="I121" s="302">
        <f t="shared" si="26"/>
        <v>4.8502799821292776E-2</v>
      </c>
      <c r="J121" s="302">
        <f t="shared" si="26"/>
        <v>3.6709676995227342E-2</v>
      </c>
      <c r="K121" s="302">
        <f t="shared" si="26"/>
        <v>4.3026049582733622E-2</v>
      </c>
      <c r="L121" s="302">
        <f t="shared" si="26"/>
        <v>7.0816406966665024E-2</v>
      </c>
      <c r="M121" s="302">
        <f t="shared" si="26"/>
        <v>7.4533292784367072E-2</v>
      </c>
      <c r="N121" s="302">
        <f t="shared" si="26"/>
        <v>0.12190879702825386</v>
      </c>
      <c r="O121" s="302">
        <f t="shared" si="26"/>
        <v>9.6216380975337731E-2</v>
      </c>
      <c r="P121" s="302">
        <f t="shared" si="26"/>
        <v>9.3529897837986556E-2</v>
      </c>
      <c r="Q121" s="302">
        <f t="shared" si="26"/>
        <v>0.11220396737086545</v>
      </c>
      <c r="R121" s="302">
        <f t="shared" si="26"/>
        <v>0.10559753675459939</v>
      </c>
      <c r="S121" s="302">
        <f t="shared" si="26"/>
        <v>9.0471340107649803E-2</v>
      </c>
      <c r="T121" s="302">
        <f t="shared" si="26"/>
        <v>9.6791937490404822E-2</v>
      </c>
      <c r="U121" s="302">
        <f t="shared" si="26"/>
        <v>9.0778021643870277E-2</v>
      </c>
      <c r="V121" s="302">
        <f t="shared" si="26"/>
        <v>8.4484420285182771E-2</v>
      </c>
      <c r="W121" s="302">
        <f t="shared" si="26"/>
        <v>8.319099978261392E-2</v>
      </c>
      <c r="X121" s="302">
        <f t="shared" si="26"/>
        <v>9.0034318726152821E-2</v>
      </c>
      <c r="Y121" s="302">
        <f t="shared" si="26"/>
        <v>8.6229838155774938E-2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0.10317143528297849</v>
      </c>
      <c r="C122" s="301">
        <f t="shared" si="27"/>
        <v>0.105047288213239</v>
      </c>
      <c r="D122" s="301">
        <f t="shared" si="27"/>
        <v>0.10613599284838958</v>
      </c>
      <c r="E122" s="301">
        <f t="shared" si="27"/>
        <v>0.10526061579721196</v>
      </c>
      <c r="F122" s="301">
        <f t="shared" si="27"/>
        <v>0.10373482836406182</v>
      </c>
      <c r="G122" s="301">
        <f t="shared" si="27"/>
        <v>0.10127641411156874</v>
      </c>
      <c r="H122" s="301">
        <f t="shared" si="27"/>
        <v>0.10249262593446146</v>
      </c>
      <c r="I122" s="301">
        <f t="shared" si="27"/>
        <v>0.10361550294104412</v>
      </c>
      <c r="J122" s="301">
        <f t="shared" si="27"/>
        <v>0.10544702983260631</v>
      </c>
      <c r="K122" s="301">
        <f t="shared" si="27"/>
        <v>0.10449671330269582</v>
      </c>
      <c r="L122" s="301">
        <f t="shared" si="27"/>
        <v>0.10014674346672184</v>
      </c>
      <c r="M122" s="301">
        <f t="shared" si="27"/>
        <v>9.9559880334269699E-2</v>
      </c>
      <c r="N122" s="301">
        <f t="shared" si="27"/>
        <v>9.197128001444245E-2</v>
      </c>
      <c r="O122" s="301">
        <f t="shared" si="27"/>
        <v>9.6117270309654695E-2</v>
      </c>
      <c r="P122" s="301">
        <f t="shared" si="27"/>
        <v>9.6546396110704744E-2</v>
      </c>
      <c r="Q122" s="301">
        <f t="shared" si="27"/>
        <v>9.3523315265661211E-2</v>
      </c>
      <c r="R122" s="301">
        <f t="shared" si="27"/>
        <v>9.4558192221679147E-2</v>
      </c>
      <c r="S122" s="301">
        <f t="shared" si="27"/>
        <v>9.701958543572603E-2</v>
      </c>
      <c r="T122" s="301">
        <f t="shared" si="27"/>
        <v>9.599707983473553E-2</v>
      </c>
      <c r="U122" s="301">
        <f t="shared" si="27"/>
        <v>9.6972016281989745E-2</v>
      </c>
      <c r="V122" s="301">
        <f t="shared" si="27"/>
        <v>9.7982168145088089E-2</v>
      </c>
      <c r="W122" s="301">
        <f t="shared" si="27"/>
        <v>9.8188426834053003E-2</v>
      </c>
      <c r="X122" s="301">
        <f t="shared" si="27"/>
        <v>9.7041140241282131E-2</v>
      </c>
      <c r="Y122" s="301">
        <f t="shared" si="27"/>
        <v>9.7612688969984665E-2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8.4358469874430769E-2</v>
      </c>
      <c r="C123" s="302">
        <f t="shared" si="28"/>
        <v>8.6234322804685209E-2</v>
      </c>
      <c r="D123" s="302">
        <f t="shared" si="28"/>
        <v>8.7323027439844922E-2</v>
      </c>
      <c r="E123" s="302">
        <f t="shared" si="28"/>
        <v>8.6447650388655942E-2</v>
      </c>
      <c r="F123" s="302">
        <f t="shared" si="28"/>
        <v>8.4921862955514099E-2</v>
      </c>
      <c r="G123" s="302">
        <f t="shared" si="28"/>
        <v>8.2463448703018027E-2</v>
      </c>
      <c r="H123" s="302">
        <f t="shared" si="28"/>
        <v>8.3679660525915592E-2</v>
      </c>
      <c r="I123" s="302">
        <f t="shared" si="28"/>
        <v>8.4802537532498667E-2</v>
      </c>
      <c r="J123" s="302">
        <f t="shared" si="28"/>
        <v>8.6634064424066543E-2</v>
      </c>
      <c r="K123" s="302">
        <f t="shared" si="28"/>
        <v>8.5683747894153464E-2</v>
      </c>
      <c r="L123" s="302">
        <f t="shared" si="28"/>
        <v>8.1333778058167189E-2</v>
      </c>
      <c r="M123" s="302">
        <f t="shared" si="28"/>
        <v>8.0746914925715937E-2</v>
      </c>
      <c r="N123" s="302">
        <f t="shared" si="28"/>
        <v>7.3158314605794514E-2</v>
      </c>
      <c r="O123" s="302">
        <f t="shared" si="28"/>
        <v>7.7304304901010382E-2</v>
      </c>
      <c r="P123" s="302">
        <f t="shared" si="28"/>
        <v>7.7733430702054615E-2</v>
      </c>
      <c r="Q123" s="302">
        <f t="shared" si="28"/>
        <v>7.4710349857008862E-2</v>
      </c>
      <c r="R123" s="302">
        <f t="shared" si="28"/>
        <v>7.5745226813035305E-2</v>
      </c>
      <c r="S123" s="302">
        <f t="shared" si="28"/>
        <v>7.8206620027150162E-2</v>
      </c>
      <c r="T123" s="302">
        <f t="shared" si="28"/>
        <v>7.7184114426090661E-2</v>
      </c>
      <c r="U123" s="302">
        <f t="shared" si="28"/>
        <v>7.8159050873415667E-2</v>
      </c>
      <c r="V123" s="302">
        <f t="shared" si="28"/>
        <v>7.9169202736518091E-2</v>
      </c>
      <c r="W123" s="302">
        <f t="shared" si="28"/>
        <v>7.9375461425483185E-2</v>
      </c>
      <c r="X123" s="302">
        <f t="shared" si="28"/>
        <v>7.8228174832703473E-2</v>
      </c>
      <c r="Y123" s="302">
        <f t="shared" si="28"/>
        <v>7.8799723561407936E-2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1.8812965408547714E-2</v>
      </c>
      <c r="C124" s="303">
        <f t="shared" si="29"/>
        <v>1.8812965408553799E-2</v>
      </c>
      <c r="D124" s="303">
        <f t="shared" si="29"/>
        <v>1.8812965408544668E-2</v>
      </c>
      <c r="E124" s="303">
        <f t="shared" si="29"/>
        <v>1.8812965408556013E-2</v>
      </c>
      <c r="F124" s="303">
        <f t="shared" si="29"/>
        <v>1.8812965408547728E-2</v>
      </c>
      <c r="G124" s="303">
        <f t="shared" si="29"/>
        <v>1.8812965408550708E-2</v>
      </c>
      <c r="H124" s="303">
        <f t="shared" si="29"/>
        <v>1.8812965408545858E-2</v>
      </c>
      <c r="I124" s="303">
        <f t="shared" si="29"/>
        <v>1.8812965408545455E-2</v>
      </c>
      <c r="J124" s="303">
        <f t="shared" si="29"/>
        <v>1.8812965408539765E-2</v>
      </c>
      <c r="K124" s="303">
        <f t="shared" si="29"/>
        <v>1.8812965408542354E-2</v>
      </c>
      <c r="L124" s="303">
        <f t="shared" si="29"/>
        <v>1.8812965408554646E-2</v>
      </c>
      <c r="M124" s="303">
        <f t="shared" si="29"/>
        <v>1.8812965408553761E-2</v>
      </c>
      <c r="N124" s="303">
        <f t="shared" si="29"/>
        <v>1.8812965408647929E-2</v>
      </c>
      <c r="O124" s="303">
        <f t="shared" si="29"/>
        <v>1.8812965408644314E-2</v>
      </c>
      <c r="P124" s="303">
        <f t="shared" si="29"/>
        <v>1.8812965408650122E-2</v>
      </c>
      <c r="Q124" s="303">
        <f t="shared" si="29"/>
        <v>1.8812965408652342E-2</v>
      </c>
      <c r="R124" s="303">
        <f t="shared" si="29"/>
        <v>1.8812965408643842E-2</v>
      </c>
      <c r="S124" s="303">
        <f t="shared" si="29"/>
        <v>1.8812965408575869E-2</v>
      </c>
      <c r="T124" s="303">
        <f t="shared" si="29"/>
        <v>1.8812965408644872E-2</v>
      </c>
      <c r="U124" s="303">
        <f t="shared" si="29"/>
        <v>1.8812965408574078E-2</v>
      </c>
      <c r="V124" s="303">
        <f t="shared" si="29"/>
        <v>1.8812965408570002E-2</v>
      </c>
      <c r="W124" s="303">
        <f t="shared" si="29"/>
        <v>1.8812965408569832E-2</v>
      </c>
      <c r="X124" s="303">
        <f t="shared" si="29"/>
        <v>1.8812965408578661E-2</v>
      </c>
      <c r="Y124" s="303">
        <f t="shared" si="29"/>
        <v>1.8812965408576719E-2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0.99999999999999978</v>
      </c>
      <c r="C126" s="232">
        <f t="shared" si="30"/>
        <v>0.99999999999999978</v>
      </c>
      <c r="D126" s="232">
        <f t="shared" si="30"/>
        <v>1.0000000000000004</v>
      </c>
      <c r="E126" s="232">
        <f t="shared" si="30"/>
        <v>1.0000000000000002</v>
      </c>
      <c r="F126" s="232">
        <f t="shared" si="30"/>
        <v>1</v>
      </c>
      <c r="G126" s="232">
        <f t="shared" si="30"/>
        <v>0.99999999999999989</v>
      </c>
      <c r="H126" s="232">
        <f t="shared" si="30"/>
        <v>1</v>
      </c>
      <c r="I126" s="232">
        <f t="shared" si="30"/>
        <v>1</v>
      </c>
      <c r="J126" s="232">
        <f t="shared" si="30"/>
        <v>0.99999999999999978</v>
      </c>
      <c r="K126" s="232">
        <f t="shared" si="30"/>
        <v>1.0000000000000002</v>
      </c>
      <c r="L126" s="232">
        <f t="shared" si="30"/>
        <v>0.99999999999999978</v>
      </c>
      <c r="M126" s="232">
        <f t="shared" si="30"/>
        <v>0.99999999999999989</v>
      </c>
      <c r="N126" s="232">
        <f t="shared" si="30"/>
        <v>1</v>
      </c>
      <c r="O126" s="232">
        <f t="shared" si="30"/>
        <v>0.99999999999999989</v>
      </c>
      <c r="P126" s="232">
        <f t="shared" si="30"/>
        <v>0.99999999999999967</v>
      </c>
      <c r="Q126" s="232">
        <f t="shared" si="30"/>
        <v>0.99999999999999978</v>
      </c>
      <c r="R126" s="232">
        <f t="shared" si="30"/>
        <v>0.99999999999999989</v>
      </c>
      <c r="S126" s="232">
        <f t="shared" si="30"/>
        <v>1</v>
      </c>
      <c r="T126" s="232">
        <f t="shared" si="30"/>
        <v>1.0000000000000004</v>
      </c>
      <c r="U126" s="232">
        <f t="shared" si="30"/>
        <v>1</v>
      </c>
      <c r="V126" s="232">
        <f t="shared" si="30"/>
        <v>1.0000000000000004</v>
      </c>
      <c r="W126" s="232">
        <f t="shared" si="30"/>
        <v>1</v>
      </c>
      <c r="X126" s="232">
        <f t="shared" si="30"/>
        <v>0.99999999999999989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3.7027758007986439E-2</v>
      </c>
      <c r="C127" s="299">
        <f t="shared" si="31"/>
        <v>3.7027758007933391E-2</v>
      </c>
      <c r="D127" s="299">
        <f t="shared" si="31"/>
        <v>3.7027758007950287E-2</v>
      </c>
      <c r="E127" s="299">
        <f t="shared" si="31"/>
        <v>3.7027758007918091E-2</v>
      </c>
      <c r="F127" s="299">
        <f t="shared" si="31"/>
        <v>3.702775800797866E-2</v>
      </c>
      <c r="G127" s="299">
        <f t="shared" si="31"/>
        <v>3.7027758007989658E-2</v>
      </c>
      <c r="H127" s="299">
        <f t="shared" si="31"/>
        <v>3.7027758007998082E-2</v>
      </c>
      <c r="I127" s="299">
        <f t="shared" si="31"/>
        <v>3.7027758007986279E-2</v>
      </c>
      <c r="J127" s="299">
        <f t="shared" si="31"/>
        <v>3.7027758007986043E-2</v>
      </c>
      <c r="K127" s="299">
        <f t="shared" si="31"/>
        <v>3.7027758007995105E-2</v>
      </c>
      <c r="L127" s="299">
        <f t="shared" si="31"/>
        <v>3.7027758007973074E-2</v>
      </c>
      <c r="M127" s="299">
        <f t="shared" si="31"/>
        <v>3.7027758007980395E-2</v>
      </c>
      <c r="N127" s="299">
        <f t="shared" si="31"/>
        <v>3.7027758007470907E-2</v>
      </c>
      <c r="O127" s="299">
        <f t="shared" si="31"/>
        <v>3.7027758007500029E-2</v>
      </c>
      <c r="P127" s="299">
        <f t="shared" si="31"/>
        <v>3.7027758007469595E-2</v>
      </c>
      <c r="Q127" s="299">
        <f t="shared" si="31"/>
        <v>3.7027758007442305E-2</v>
      </c>
      <c r="R127" s="299">
        <f t="shared" si="31"/>
        <v>3.7027758007467444E-2</v>
      </c>
      <c r="S127" s="299">
        <f t="shared" si="31"/>
        <v>3.7027758007914982E-2</v>
      </c>
      <c r="T127" s="299">
        <f t="shared" si="31"/>
        <v>3.7027758007455377E-2</v>
      </c>
      <c r="U127" s="299">
        <f t="shared" si="31"/>
        <v>3.702775800792571E-2</v>
      </c>
      <c r="V127" s="299">
        <f t="shared" si="31"/>
        <v>3.7027758007952452E-2</v>
      </c>
      <c r="W127" s="299">
        <f t="shared" si="31"/>
        <v>3.7027758007942599E-2</v>
      </c>
      <c r="X127" s="299">
        <f t="shared" si="31"/>
        <v>3.7027758007900882E-2</v>
      </c>
      <c r="Y127" s="299">
        <f t="shared" si="31"/>
        <v>3.7027758007919999E-2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1.6326910814269454E-2</v>
      </c>
      <c r="C128" s="233">
        <f t="shared" si="32"/>
        <v>1.632691081424607E-2</v>
      </c>
      <c r="D128" s="233">
        <f t="shared" si="32"/>
        <v>1.6326910814253505E-2</v>
      </c>
      <c r="E128" s="233">
        <f t="shared" si="32"/>
        <v>1.6326910814239318E-2</v>
      </c>
      <c r="F128" s="233">
        <f t="shared" si="32"/>
        <v>1.6326910814266033E-2</v>
      </c>
      <c r="G128" s="233">
        <f t="shared" si="32"/>
        <v>1.632691081427088E-2</v>
      </c>
      <c r="H128" s="233">
        <f t="shared" si="32"/>
        <v>1.6326910814274589E-2</v>
      </c>
      <c r="I128" s="233">
        <f t="shared" si="32"/>
        <v>1.6326910814269381E-2</v>
      </c>
      <c r="J128" s="233">
        <f t="shared" si="32"/>
        <v>1.6326910814269287E-2</v>
      </c>
      <c r="K128" s="233">
        <f t="shared" si="32"/>
        <v>1.6326910814273277E-2</v>
      </c>
      <c r="L128" s="233">
        <f t="shared" si="32"/>
        <v>1.6326910814263559E-2</v>
      </c>
      <c r="M128" s="233">
        <f t="shared" si="32"/>
        <v>1.6326910814266793E-2</v>
      </c>
      <c r="N128" s="233">
        <f t="shared" si="32"/>
        <v>1.6326910814042139E-2</v>
      </c>
      <c r="O128" s="233">
        <f t="shared" si="32"/>
        <v>1.6326910814054987E-2</v>
      </c>
      <c r="P128" s="233">
        <f t="shared" si="32"/>
        <v>1.6326910814041553E-2</v>
      </c>
      <c r="Q128" s="233">
        <f t="shared" si="32"/>
        <v>1.6326910814029521E-2</v>
      </c>
      <c r="R128" s="233">
        <f t="shared" si="32"/>
        <v>1.6326910814040609E-2</v>
      </c>
      <c r="S128" s="233">
        <f t="shared" si="32"/>
        <v>1.6326910814237941E-2</v>
      </c>
      <c r="T128" s="233">
        <f t="shared" si="32"/>
        <v>1.6326910814035291E-2</v>
      </c>
      <c r="U128" s="233">
        <f t="shared" si="32"/>
        <v>1.6326910814242677E-2</v>
      </c>
      <c r="V128" s="233">
        <f t="shared" si="32"/>
        <v>1.6326910814254466E-2</v>
      </c>
      <c r="W128" s="233">
        <f t="shared" si="32"/>
        <v>1.6326910814250126E-2</v>
      </c>
      <c r="X128" s="233">
        <f t="shared" si="32"/>
        <v>1.6326910814231734E-2</v>
      </c>
      <c r="Y128" s="233">
        <f t="shared" si="32"/>
        <v>1.6326910814240155E-2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0.12664196862078783</v>
      </c>
      <c r="C129" s="233">
        <f t="shared" si="33"/>
        <v>0.12664196862060642</v>
      </c>
      <c r="D129" s="233">
        <f t="shared" si="33"/>
        <v>0.12664196862066415</v>
      </c>
      <c r="E129" s="233">
        <f t="shared" si="33"/>
        <v>0.12664196862055407</v>
      </c>
      <c r="F129" s="233">
        <f t="shared" si="33"/>
        <v>0.1266419686207613</v>
      </c>
      <c r="G129" s="233">
        <f t="shared" si="33"/>
        <v>0.12664196862079888</v>
      </c>
      <c r="H129" s="233">
        <f t="shared" si="33"/>
        <v>0.12664196862082769</v>
      </c>
      <c r="I129" s="233">
        <f t="shared" si="33"/>
        <v>0.12664196862078728</v>
      </c>
      <c r="J129" s="233">
        <f t="shared" si="33"/>
        <v>0.12664196862078655</v>
      </c>
      <c r="K129" s="233">
        <f t="shared" si="33"/>
        <v>0.1266419686208175</v>
      </c>
      <c r="L129" s="233">
        <f t="shared" si="33"/>
        <v>0.12664196862074206</v>
      </c>
      <c r="M129" s="233">
        <f t="shared" si="33"/>
        <v>0.12664196862076715</v>
      </c>
      <c r="N129" s="233">
        <f t="shared" si="33"/>
        <v>0.12664196861902463</v>
      </c>
      <c r="O129" s="233">
        <f t="shared" si="33"/>
        <v>0.12664196861912427</v>
      </c>
      <c r="P129" s="233">
        <f t="shared" si="33"/>
        <v>0.12664196861902011</v>
      </c>
      <c r="Q129" s="233">
        <f t="shared" si="33"/>
        <v>0.12664196861892674</v>
      </c>
      <c r="R129" s="233">
        <f t="shared" si="33"/>
        <v>0.12664196861901281</v>
      </c>
      <c r="S129" s="233">
        <f t="shared" si="33"/>
        <v>0.12664196862054344</v>
      </c>
      <c r="T129" s="233">
        <f t="shared" si="33"/>
        <v>0.12664196861897148</v>
      </c>
      <c r="U129" s="233">
        <f t="shared" si="33"/>
        <v>0.12664196862058014</v>
      </c>
      <c r="V129" s="233">
        <f t="shared" si="33"/>
        <v>0.12664196862067159</v>
      </c>
      <c r="W129" s="233">
        <f t="shared" si="33"/>
        <v>0.1266419686206379</v>
      </c>
      <c r="X129" s="233">
        <f t="shared" si="33"/>
        <v>0.12664196862049526</v>
      </c>
      <c r="Y129" s="233">
        <f t="shared" si="33"/>
        <v>0.12664196862056057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5.5919517678652671E-2</v>
      </c>
      <c r="C130" s="233">
        <f t="shared" si="34"/>
        <v>5.5919517678572589E-2</v>
      </c>
      <c r="D130" s="233">
        <f t="shared" si="34"/>
        <v>5.5919517678598069E-2</v>
      </c>
      <c r="E130" s="233">
        <f t="shared" si="34"/>
        <v>5.5919517678549455E-2</v>
      </c>
      <c r="F130" s="233">
        <f t="shared" si="34"/>
        <v>5.5919517678640951E-2</v>
      </c>
      <c r="G130" s="233">
        <f t="shared" si="34"/>
        <v>5.5919517678657563E-2</v>
      </c>
      <c r="H130" s="233">
        <f t="shared" si="34"/>
        <v>5.5919517678670268E-2</v>
      </c>
      <c r="I130" s="233">
        <f t="shared" si="34"/>
        <v>5.5919517678652421E-2</v>
      </c>
      <c r="J130" s="233">
        <f t="shared" si="34"/>
        <v>5.5919517678652102E-2</v>
      </c>
      <c r="K130" s="233">
        <f t="shared" si="34"/>
        <v>5.5919517678665785E-2</v>
      </c>
      <c r="L130" s="233">
        <f t="shared" si="34"/>
        <v>5.5919517678632492E-2</v>
      </c>
      <c r="M130" s="233">
        <f t="shared" si="34"/>
        <v>5.5919517678643532E-2</v>
      </c>
      <c r="N130" s="233">
        <f t="shared" si="34"/>
        <v>5.5919517677874099E-2</v>
      </c>
      <c r="O130" s="233">
        <f t="shared" si="34"/>
        <v>5.5919517677918119E-2</v>
      </c>
      <c r="P130" s="233">
        <f t="shared" si="34"/>
        <v>5.5919517677872128E-2</v>
      </c>
      <c r="Q130" s="233">
        <f t="shared" si="34"/>
        <v>5.5919517677830911E-2</v>
      </c>
      <c r="R130" s="233">
        <f t="shared" si="34"/>
        <v>5.5919517677868888E-2</v>
      </c>
      <c r="S130" s="233">
        <f t="shared" si="34"/>
        <v>5.5919517678544736E-2</v>
      </c>
      <c r="T130" s="233">
        <f t="shared" si="34"/>
        <v>5.5919517677850639E-2</v>
      </c>
      <c r="U130" s="233">
        <f t="shared" si="34"/>
        <v>5.5919517678560945E-2</v>
      </c>
      <c r="V130" s="233">
        <f t="shared" si="34"/>
        <v>5.5919517678601323E-2</v>
      </c>
      <c r="W130" s="233">
        <f t="shared" si="34"/>
        <v>5.5919517678586488E-2</v>
      </c>
      <c r="X130" s="233">
        <f t="shared" si="34"/>
        <v>5.5919517678523475E-2</v>
      </c>
      <c r="Y130" s="233">
        <f t="shared" si="34"/>
        <v>5.591951767855232E-2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0.25406449822029342</v>
      </c>
      <c r="C131" s="300">
        <f t="shared" si="35"/>
        <v>0.30227037530899159</v>
      </c>
      <c r="D131" s="300">
        <f t="shared" si="35"/>
        <v>0.34180756953528385</v>
      </c>
      <c r="E131" s="300">
        <f t="shared" si="35"/>
        <v>0.31255659635219007</v>
      </c>
      <c r="F131" s="300">
        <f t="shared" si="35"/>
        <v>0.26695803422064796</v>
      </c>
      <c r="G131" s="300">
        <f t="shared" si="35"/>
        <v>0.22338104872134681</v>
      </c>
      <c r="H131" s="300">
        <f t="shared" si="35"/>
        <v>0.24515747854980224</v>
      </c>
      <c r="I131" s="300">
        <f t="shared" si="35"/>
        <v>0.26844244853762084</v>
      </c>
      <c r="J131" s="300">
        <f t="shared" si="35"/>
        <v>0.31500343279474885</v>
      </c>
      <c r="K131" s="300">
        <f t="shared" si="35"/>
        <v>0.28316169290928267</v>
      </c>
      <c r="L131" s="300">
        <f t="shared" si="35"/>
        <v>0.21276132625692482</v>
      </c>
      <c r="M131" s="300">
        <f t="shared" si="35"/>
        <v>0.20708532645612718</v>
      </c>
      <c r="N131" s="300">
        <f t="shared" si="35"/>
        <v>0.17056778549005547</v>
      </c>
      <c r="O131" s="300">
        <f t="shared" si="35"/>
        <v>0.18331257419952576</v>
      </c>
      <c r="P131" s="300">
        <f t="shared" si="35"/>
        <v>0.1854742019758433</v>
      </c>
      <c r="Q131" s="300">
        <f t="shared" si="35"/>
        <v>0.17604296065415342</v>
      </c>
      <c r="R131" s="300">
        <f t="shared" si="35"/>
        <v>0.1823415102491617</v>
      </c>
      <c r="S131" s="300">
        <f t="shared" si="35"/>
        <v>0.18973770044419955</v>
      </c>
      <c r="T131" s="300">
        <f t="shared" si="35"/>
        <v>0.18577430184112304</v>
      </c>
      <c r="U131" s="300">
        <f t="shared" si="35"/>
        <v>0.18931337703879378</v>
      </c>
      <c r="V131" s="300">
        <f t="shared" si="35"/>
        <v>0.19465529818623067</v>
      </c>
      <c r="W131" s="300">
        <f t="shared" si="35"/>
        <v>0.19599408113715022</v>
      </c>
      <c r="X131" s="300">
        <f t="shared" si="35"/>
        <v>0.19531806267008059</v>
      </c>
      <c r="Y131" s="300">
        <f t="shared" si="35"/>
        <v>0.20295444259665649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0.51001934665800996</v>
      </c>
      <c r="C132" s="235">
        <f t="shared" si="36"/>
        <v>0.46181346956964975</v>
      </c>
      <c r="D132" s="235">
        <f t="shared" si="36"/>
        <v>0.42227627534325041</v>
      </c>
      <c r="E132" s="235">
        <f t="shared" si="36"/>
        <v>0.45152724852654907</v>
      </c>
      <c r="F132" s="235">
        <f t="shared" si="36"/>
        <v>0.49712581065770506</v>
      </c>
      <c r="G132" s="235">
        <f t="shared" si="36"/>
        <v>0.54070279615693606</v>
      </c>
      <c r="H132" s="235">
        <f t="shared" si="36"/>
        <v>0.51892636632842715</v>
      </c>
      <c r="I132" s="235">
        <f t="shared" si="36"/>
        <v>0.49564139634068377</v>
      </c>
      <c r="J132" s="235">
        <f t="shared" si="36"/>
        <v>0.44908041208355692</v>
      </c>
      <c r="K132" s="235">
        <f t="shared" si="36"/>
        <v>0.48092215196896587</v>
      </c>
      <c r="L132" s="235">
        <f t="shared" si="36"/>
        <v>0.55132251862146375</v>
      </c>
      <c r="M132" s="235">
        <f t="shared" si="36"/>
        <v>0.55699851842221482</v>
      </c>
      <c r="N132" s="235">
        <f t="shared" si="36"/>
        <v>0.59351605939153285</v>
      </c>
      <c r="O132" s="235">
        <f t="shared" si="36"/>
        <v>0.58077127068187673</v>
      </c>
      <c r="P132" s="235">
        <f t="shared" si="36"/>
        <v>0.57860964290575301</v>
      </c>
      <c r="Q132" s="235">
        <f t="shared" si="36"/>
        <v>0.58804088422761691</v>
      </c>
      <c r="R132" s="235">
        <f t="shared" si="36"/>
        <v>0.5817423346324484</v>
      </c>
      <c r="S132" s="235">
        <f t="shared" si="36"/>
        <v>0.57434614443455945</v>
      </c>
      <c r="T132" s="235">
        <f t="shared" si="36"/>
        <v>0.57830954304056448</v>
      </c>
      <c r="U132" s="235">
        <f t="shared" si="36"/>
        <v>0.57477046783989671</v>
      </c>
      <c r="V132" s="235">
        <f t="shared" si="36"/>
        <v>0.56942854669228982</v>
      </c>
      <c r="W132" s="235">
        <f t="shared" si="36"/>
        <v>0.56808976374143272</v>
      </c>
      <c r="X132" s="235">
        <f t="shared" si="36"/>
        <v>0.56876578220876794</v>
      </c>
      <c r="Y132" s="235">
        <f t="shared" si="36"/>
        <v>0.56112940228207053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0</v>
      </c>
      <c r="C136" s="320">
        <f t="shared" si="37"/>
        <v>0</v>
      </c>
      <c r="D136" s="320">
        <f t="shared" si="37"/>
        <v>0</v>
      </c>
      <c r="E136" s="320">
        <f t="shared" si="37"/>
        <v>0</v>
      </c>
      <c r="F136" s="320">
        <f t="shared" si="37"/>
        <v>0</v>
      </c>
      <c r="G136" s="320">
        <f t="shared" si="37"/>
        <v>0</v>
      </c>
      <c r="H136" s="320">
        <f t="shared" si="37"/>
        <v>0</v>
      </c>
      <c r="I136" s="320">
        <f t="shared" si="37"/>
        <v>0</v>
      </c>
      <c r="J136" s="320">
        <f t="shared" si="37"/>
        <v>0</v>
      </c>
      <c r="K136" s="320">
        <f t="shared" si="37"/>
        <v>0</v>
      </c>
      <c r="L136" s="320">
        <f t="shared" si="37"/>
        <v>0</v>
      </c>
      <c r="M136" s="320">
        <f t="shared" si="37"/>
        <v>0</v>
      </c>
      <c r="N136" s="320">
        <f t="shared" si="37"/>
        <v>0</v>
      </c>
      <c r="O136" s="320">
        <f t="shared" si="37"/>
        <v>0</v>
      </c>
      <c r="P136" s="320">
        <f t="shared" si="37"/>
        <v>0</v>
      </c>
      <c r="Q136" s="320">
        <f t="shared" si="37"/>
        <v>0</v>
      </c>
      <c r="R136" s="320">
        <f t="shared" si="37"/>
        <v>0</v>
      </c>
      <c r="S136" s="320">
        <f t="shared" si="37"/>
        <v>0</v>
      </c>
      <c r="T136" s="320">
        <f t="shared" si="37"/>
        <v>0</v>
      </c>
      <c r="U136" s="320">
        <f t="shared" si="37"/>
        <v>0</v>
      </c>
      <c r="V136" s="320">
        <f t="shared" si="37"/>
        <v>249.45644567241189</v>
      </c>
      <c r="W136" s="320">
        <f t="shared" si="37"/>
        <v>253.62737224717793</v>
      </c>
      <c r="X136" s="320">
        <f t="shared" si="37"/>
        <v>222.02856175937075</v>
      </c>
      <c r="Y136" s="320">
        <f t="shared" si="37"/>
        <v>244.13830255021978</v>
      </c>
      <c r="DA136" s="95"/>
    </row>
    <row r="137" spans="1:105" ht="12" customHeight="1" x14ac:dyDescent="0.25">
      <c r="A137" s="55" t="s">
        <v>91</v>
      </c>
      <c r="B137" s="273">
        <f>IF(B$6=0,0,B$6/PPA!B$10*1000)</f>
        <v>0</v>
      </c>
      <c r="C137" s="273">
        <f>IF(C$6=0,0,C$6/PPA!C$10*1000)</f>
        <v>0</v>
      </c>
      <c r="D137" s="273">
        <f>IF(D$6=0,0,D$6/PPA!D$10*1000)</f>
        <v>0</v>
      </c>
      <c r="E137" s="273">
        <f>IF(E$6=0,0,E$6/PPA!E$10*1000)</f>
        <v>0</v>
      </c>
      <c r="F137" s="273">
        <f>IF(F$6=0,0,F$6/PPA!F$10*1000)</f>
        <v>0</v>
      </c>
      <c r="G137" s="273">
        <f>IF(G$6=0,0,G$6/PPA!G$10*1000)</f>
        <v>0</v>
      </c>
      <c r="H137" s="273">
        <f>IF(H$6=0,0,H$6/PPA!H$10*1000)</f>
        <v>0</v>
      </c>
      <c r="I137" s="273">
        <f>IF(I$6=0,0,I$6/PPA!I$10*1000)</f>
        <v>0</v>
      </c>
      <c r="J137" s="273">
        <f>IF(J$6=0,0,J$6/PPA!J$10*1000)</f>
        <v>0</v>
      </c>
      <c r="K137" s="273">
        <f>IF(K$6=0,0,K$6/PPA!K$10*1000)</f>
        <v>0</v>
      </c>
      <c r="L137" s="273">
        <f>IF(L$6=0,0,L$6/PPA!L$10*1000)</f>
        <v>0</v>
      </c>
      <c r="M137" s="273">
        <f>IF(M$6=0,0,M$6/PPA!M$10*1000)</f>
        <v>0</v>
      </c>
      <c r="N137" s="273">
        <f>IF(N$6=0,0,N$6/PPA!N$10*1000)</f>
        <v>0</v>
      </c>
      <c r="O137" s="273">
        <f>IF(O$6=0,0,O$6/PPA!O$10*1000)</f>
        <v>0</v>
      </c>
      <c r="P137" s="273">
        <f>IF(P$6=0,0,P$6/PPA!P$10*1000)</f>
        <v>0</v>
      </c>
      <c r="Q137" s="273">
        <f>IF(Q$6=0,0,Q$6/PPA!Q$10*1000)</f>
        <v>0</v>
      </c>
      <c r="R137" s="273">
        <f>IF(R$6=0,0,R$6/PPA!R$10*1000)</f>
        <v>0</v>
      </c>
      <c r="S137" s="273">
        <f>IF(S$6=0,0,S$6/PPA!S$10*1000)</f>
        <v>0</v>
      </c>
      <c r="T137" s="273">
        <f>IF(T$6=0,0,T$6/PPA!T$10*1000)</f>
        <v>0</v>
      </c>
      <c r="U137" s="273">
        <f>IF(U$6=0,0,U$6/PPA!U$10*1000)</f>
        <v>0</v>
      </c>
      <c r="V137" s="273">
        <f>IF(V$6=0,0,V$6/PPA!V$10*1000)</f>
        <v>1.2472822283631799</v>
      </c>
      <c r="W137" s="273">
        <f>IF(W$6=0,0,W$6/PPA!W$10*1000)</f>
        <v>1.2681368612369022</v>
      </c>
      <c r="X137" s="273">
        <f>IF(X$6=0,0,X$6/PPA!X$10*1000)</f>
        <v>1.1101428087977518</v>
      </c>
      <c r="Y137" s="273">
        <f>IF(Y$6=0,0,Y$6/PPA!Y$10*1000)</f>
        <v>1.2206915127521529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0</v>
      </c>
      <c r="C138" s="274">
        <f>IF(C$7=0,0,C$7/PPA!C$10*1000)</f>
        <v>0</v>
      </c>
      <c r="D138" s="274">
        <f>IF(D$7=0,0,D$7/PPA!D$10*1000)</f>
        <v>0</v>
      </c>
      <c r="E138" s="274">
        <f>IF(E$7=0,0,E$7/PPA!E$10*1000)</f>
        <v>0</v>
      </c>
      <c r="F138" s="274">
        <f>IF(F$7=0,0,F$7/PPA!F$10*1000)</f>
        <v>0</v>
      </c>
      <c r="G138" s="274">
        <f>IF(G$7=0,0,G$7/PPA!G$10*1000)</f>
        <v>0</v>
      </c>
      <c r="H138" s="274">
        <f>IF(H$7=0,0,H$7/PPA!H$10*1000)</f>
        <v>0</v>
      </c>
      <c r="I138" s="274">
        <f>IF(I$7=0,0,I$7/PPA!I$10*1000)</f>
        <v>0</v>
      </c>
      <c r="J138" s="274">
        <f>IF(J$7=0,0,J$7/PPA!J$10*1000)</f>
        <v>0</v>
      </c>
      <c r="K138" s="274">
        <f>IF(K$7=0,0,K$7/PPA!K$10*1000)</f>
        <v>0</v>
      </c>
      <c r="L138" s="274">
        <f>IF(L$7=0,0,L$7/PPA!L$10*1000)</f>
        <v>0</v>
      </c>
      <c r="M138" s="274">
        <f>IF(M$7=0,0,M$7/PPA!M$10*1000)</f>
        <v>0</v>
      </c>
      <c r="N138" s="274">
        <f>IF(N$7=0,0,N$7/PPA!N$10*1000)</f>
        <v>0</v>
      </c>
      <c r="O138" s="274">
        <f>IF(O$7=0,0,O$7/PPA!O$10*1000)</f>
        <v>0</v>
      </c>
      <c r="P138" s="274">
        <f>IF(P$7=0,0,P$7/PPA!P$10*1000)</f>
        <v>0</v>
      </c>
      <c r="Q138" s="274">
        <f>IF(Q$7=0,0,Q$7/PPA!Q$10*1000)</f>
        <v>0</v>
      </c>
      <c r="R138" s="274">
        <f>IF(R$7=0,0,R$7/PPA!R$10*1000)</f>
        <v>0</v>
      </c>
      <c r="S138" s="274">
        <f>IF(S$7=0,0,S$7/PPA!S$10*1000)</f>
        <v>0</v>
      </c>
      <c r="T138" s="274">
        <f>IF(T$7=0,0,T$7/PPA!T$10*1000)</f>
        <v>0</v>
      </c>
      <c r="U138" s="274">
        <f>IF(U$7=0,0,U$7/PPA!U$10*1000)</f>
        <v>0</v>
      </c>
      <c r="V138" s="274">
        <f>IF(V$7=0,0,V$7/PPA!V$10*1000)</f>
        <v>1.7461951197084515</v>
      </c>
      <c r="W138" s="274">
        <f>IF(W$7=0,0,W$7/PPA!W$10*1000)</f>
        <v>1.775391605731663</v>
      </c>
      <c r="X138" s="274">
        <f>IF(X$7=0,0,X$7/PPA!X$10*1000)</f>
        <v>1.5541999323168521</v>
      </c>
      <c r="Y138" s="274">
        <f>IF(Y$7=0,0,Y$7/PPA!Y$10*1000)</f>
        <v>1.7089681178530145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0</v>
      </c>
      <c r="C139" s="274">
        <f>IF(C$8=0,0,C$8/PPA!C$10*1000)</f>
        <v>0</v>
      </c>
      <c r="D139" s="274">
        <f>IF(D$8=0,0,D$8/PPA!D$10*1000)</f>
        <v>0</v>
      </c>
      <c r="E139" s="274">
        <f>IF(E$8=0,0,E$8/PPA!E$10*1000)</f>
        <v>0</v>
      </c>
      <c r="F139" s="274">
        <f>IF(F$8=0,0,F$8/PPA!F$10*1000)</f>
        <v>0</v>
      </c>
      <c r="G139" s="274">
        <f>IF(G$8=0,0,G$8/PPA!G$10*1000)</f>
        <v>0</v>
      </c>
      <c r="H139" s="274">
        <f>IF(H$8=0,0,H$8/PPA!H$10*1000)</f>
        <v>0</v>
      </c>
      <c r="I139" s="274">
        <f>IF(I$8=0,0,I$8/PPA!I$10*1000)</f>
        <v>0</v>
      </c>
      <c r="J139" s="274">
        <f>IF(J$8=0,0,J$8/PPA!J$10*1000)</f>
        <v>0</v>
      </c>
      <c r="K139" s="274">
        <f>IF(K$8=0,0,K$8/PPA!K$10*1000)</f>
        <v>0</v>
      </c>
      <c r="L139" s="274">
        <f>IF(L$8=0,0,L$8/PPA!L$10*1000)</f>
        <v>0</v>
      </c>
      <c r="M139" s="274">
        <f>IF(M$8=0,0,M$8/PPA!M$10*1000)</f>
        <v>0</v>
      </c>
      <c r="N139" s="274">
        <f>IF(N$8=0,0,N$8/PPA!N$10*1000)</f>
        <v>0</v>
      </c>
      <c r="O139" s="274">
        <f>IF(O$8=0,0,O$8/PPA!O$10*1000)</f>
        <v>0</v>
      </c>
      <c r="P139" s="274">
        <f>IF(P$8=0,0,P$8/PPA!P$10*1000)</f>
        <v>0</v>
      </c>
      <c r="Q139" s="274">
        <f>IF(Q$8=0,0,Q$8/PPA!Q$10*1000)</f>
        <v>0</v>
      </c>
      <c r="R139" s="274">
        <f>IF(R$8=0,0,R$8/PPA!R$10*1000)</f>
        <v>0</v>
      </c>
      <c r="S139" s="274">
        <f>IF(S$8=0,0,S$8/PPA!S$10*1000)</f>
        <v>0</v>
      </c>
      <c r="T139" s="274">
        <f>IF(T$8=0,0,T$8/PPA!T$10*1000)</f>
        <v>0</v>
      </c>
      <c r="U139" s="274">
        <f>IF(U$8=0,0,U$8/PPA!U$10*1000)</f>
        <v>0</v>
      </c>
      <c r="V139" s="274">
        <f>IF(V$8=0,0,V$8/PPA!V$10*1000)</f>
        <v>9.9782578269054394</v>
      </c>
      <c r="W139" s="274">
        <f>IF(W$8=0,0,W$8/PPA!W$10*1000)</f>
        <v>10.145094889895217</v>
      </c>
      <c r="X139" s="274">
        <f>IF(X$8=0,0,X$8/PPA!X$10*1000)</f>
        <v>8.8811424703820148</v>
      </c>
      <c r="Y139" s="274">
        <f>IF(Y$8=0,0,Y$8/PPA!Y$10*1000)</f>
        <v>9.7655321020172234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0</v>
      </c>
      <c r="C140" s="274">
        <f>IF(C$9=0,0,C$9/PPA!C$10*1000)</f>
        <v>0</v>
      </c>
      <c r="D140" s="274">
        <f>IF(D$9=0,0,D$9/PPA!D$10*1000)</f>
        <v>0</v>
      </c>
      <c r="E140" s="274">
        <f>IF(E$9=0,0,E$9/PPA!E$10*1000)</f>
        <v>0</v>
      </c>
      <c r="F140" s="274">
        <f>IF(F$9=0,0,F$9/PPA!F$10*1000)</f>
        <v>0</v>
      </c>
      <c r="G140" s="274">
        <f>IF(G$9=0,0,G$9/PPA!G$10*1000)</f>
        <v>0</v>
      </c>
      <c r="H140" s="274">
        <f>IF(H$9=0,0,H$9/PPA!H$10*1000)</f>
        <v>0</v>
      </c>
      <c r="I140" s="274">
        <f>IF(I$9=0,0,I$9/PPA!I$10*1000)</f>
        <v>0</v>
      </c>
      <c r="J140" s="274">
        <f>IF(J$9=0,0,J$9/PPA!J$10*1000)</f>
        <v>0</v>
      </c>
      <c r="K140" s="274">
        <f>IF(K$9=0,0,K$9/PPA!K$10*1000)</f>
        <v>0</v>
      </c>
      <c r="L140" s="274">
        <f>IF(L$9=0,0,L$9/PPA!L$10*1000)</f>
        <v>0</v>
      </c>
      <c r="M140" s="274">
        <f>IF(M$9=0,0,M$9/PPA!M$10*1000)</f>
        <v>0</v>
      </c>
      <c r="N140" s="274">
        <f>IF(N$9=0,0,N$9/PPA!N$10*1000)</f>
        <v>0</v>
      </c>
      <c r="O140" s="274">
        <f>IF(O$9=0,0,O$9/PPA!O$10*1000)</f>
        <v>0</v>
      </c>
      <c r="P140" s="274">
        <f>IF(P$9=0,0,P$9/PPA!P$10*1000)</f>
        <v>0</v>
      </c>
      <c r="Q140" s="274">
        <f>IF(Q$9=0,0,Q$9/PPA!Q$10*1000)</f>
        <v>0</v>
      </c>
      <c r="R140" s="274">
        <f>IF(R$9=0,0,R$9/PPA!R$10*1000)</f>
        <v>0</v>
      </c>
      <c r="S140" s="274">
        <f>IF(S$9=0,0,S$9/PPA!S$10*1000)</f>
        <v>0</v>
      </c>
      <c r="T140" s="274">
        <f>IF(T$9=0,0,T$9/PPA!T$10*1000)</f>
        <v>0</v>
      </c>
      <c r="U140" s="274">
        <f>IF(U$9=0,0,U$9/PPA!U$10*1000)</f>
        <v>0</v>
      </c>
      <c r="V140" s="274">
        <f>IF(V$9=0,0,V$9/PPA!V$10*1000)</f>
        <v>4.9891289134527179</v>
      </c>
      <c r="W140" s="274">
        <f>IF(W$9=0,0,W$9/PPA!W$10*1000)</f>
        <v>5.0725474449476096</v>
      </c>
      <c r="X140" s="274">
        <f>IF(X$9=0,0,X$9/PPA!X$10*1000)</f>
        <v>4.4405712351910074</v>
      </c>
      <c r="Y140" s="274">
        <f>IF(Y$9=0,0,Y$9/PPA!Y$10*1000)</f>
        <v>4.8827660510086099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0</v>
      </c>
      <c r="C141" s="275">
        <f>IF(C$10=0,0,C$10/PPA!C$10*1000)</f>
        <v>0</v>
      </c>
      <c r="D141" s="275">
        <f>IF(D$10=0,0,D$10/PPA!D$10*1000)</f>
        <v>0</v>
      </c>
      <c r="E141" s="275">
        <f>IF(E$10=0,0,E$10/PPA!E$10*1000)</f>
        <v>0</v>
      </c>
      <c r="F141" s="275">
        <f>IF(F$10=0,0,F$10/PPA!F$10*1000)</f>
        <v>0</v>
      </c>
      <c r="G141" s="275">
        <f>IF(G$10=0,0,G$10/PPA!G$10*1000)</f>
        <v>0</v>
      </c>
      <c r="H141" s="275">
        <f>IF(H$10=0,0,H$10/PPA!H$10*1000)</f>
        <v>0</v>
      </c>
      <c r="I141" s="275">
        <f>IF(I$10=0,0,I$10/PPA!I$10*1000)</f>
        <v>0</v>
      </c>
      <c r="J141" s="275">
        <f>IF(J$10=0,0,J$10/PPA!J$10*1000)</f>
        <v>0</v>
      </c>
      <c r="K141" s="275">
        <f>IF(K$10=0,0,K$10/PPA!K$10*1000)</f>
        <v>0</v>
      </c>
      <c r="L141" s="275">
        <f>IF(L$10=0,0,L$10/PPA!L$10*1000)</f>
        <v>0</v>
      </c>
      <c r="M141" s="275">
        <f>IF(M$10=0,0,M$10/PPA!M$10*1000)</f>
        <v>0</v>
      </c>
      <c r="N141" s="275">
        <f>IF(N$10=0,0,N$10/PPA!N$10*1000)</f>
        <v>0</v>
      </c>
      <c r="O141" s="275">
        <f>IF(O$10=0,0,O$10/PPA!O$10*1000)</f>
        <v>0</v>
      </c>
      <c r="P141" s="275">
        <f>IF(P$10=0,0,P$10/PPA!P$10*1000)</f>
        <v>0</v>
      </c>
      <c r="Q141" s="275">
        <f>IF(Q$10=0,0,Q$10/PPA!Q$10*1000)</f>
        <v>0</v>
      </c>
      <c r="R141" s="275">
        <f>IF(R$10=0,0,R$10/PPA!R$10*1000)</f>
        <v>0</v>
      </c>
      <c r="S141" s="275">
        <f>IF(S$10=0,0,S$10/PPA!S$10*1000)</f>
        <v>0</v>
      </c>
      <c r="T141" s="275">
        <f>IF(T$10=0,0,T$10/PPA!T$10*1000)</f>
        <v>0</v>
      </c>
      <c r="U141" s="275">
        <f>IF(U$10=0,0,U$10/PPA!U$10*1000)</f>
        <v>0</v>
      </c>
      <c r="V141" s="275">
        <f>IF(V$10=0,0,V$10/PPA!V$10*1000)</f>
        <v>2.9799448013842422</v>
      </c>
      <c r="W141" s="275">
        <f>IF(W$10=0,0,W$10/PPA!W$10*1000)</f>
        <v>3.0237706543625125</v>
      </c>
      <c r="X141" s="275">
        <f>IF(X$10=0,0,X$10/PPA!X$10*1000)</f>
        <v>2.7884889589790287</v>
      </c>
      <c r="Y141" s="275">
        <f>IF(Y$10=0,0,Y$10/PPA!Y$10*1000)</f>
        <v>3.1309347213280936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0</v>
      </c>
      <c r="C142" s="276">
        <f>IF(C$16=0,0,C$16/PPA!C$10*1000)</f>
        <v>0</v>
      </c>
      <c r="D142" s="276">
        <f>IF(D$16=0,0,D$16/PPA!D$10*1000)</f>
        <v>0</v>
      </c>
      <c r="E142" s="276">
        <f>IF(E$16=0,0,E$16/PPA!E$10*1000)</f>
        <v>0</v>
      </c>
      <c r="F142" s="276">
        <f>IF(F$16=0,0,F$16/PPA!F$10*1000)</f>
        <v>0</v>
      </c>
      <c r="G142" s="276">
        <f>IF(G$16=0,0,G$16/PPA!G$10*1000)</f>
        <v>0</v>
      </c>
      <c r="H142" s="276">
        <f>IF(H$16=0,0,H$16/PPA!H$10*1000)</f>
        <v>0</v>
      </c>
      <c r="I142" s="276">
        <f>IF(I$16=0,0,I$16/PPA!I$10*1000)</f>
        <v>0</v>
      </c>
      <c r="J142" s="276">
        <f>IF(J$16=0,0,J$16/PPA!J$10*1000)</f>
        <v>0</v>
      </c>
      <c r="K142" s="276">
        <f>IF(K$16=0,0,K$16/PPA!K$10*1000)</f>
        <v>0</v>
      </c>
      <c r="L142" s="276">
        <f>IF(L$16=0,0,L$16/PPA!L$10*1000)</f>
        <v>0</v>
      </c>
      <c r="M142" s="276">
        <f>IF(M$16=0,0,M$16/PPA!M$10*1000)</f>
        <v>0</v>
      </c>
      <c r="N142" s="276">
        <f>IF(N$16=0,0,N$16/PPA!N$10*1000)</f>
        <v>0</v>
      </c>
      <c r="O142" s="276">
        <f>IF(O$16=0,0,O$16/PPA!O$10*1000)</f>
        <v>0</v>
      </c>
      <c r="P142" s="276">
        <f>IF(P$16=0,0,P$16/PPA!P$10*1000)</f>
        <v>0</v>
      </c>
      <c r="Q142" s="276">
        <f>IF(Q$16=0,0,Q$16/PPA!Q$10*1000)</f>
        <v>0</v>
      </c>
      <c r="R142" s="276">
        <f>IF(R$16=0,0,R$16/PPA!R$10*1000)</f>
        <v>0</v>
      </c>
      <c r="S142" s="276">
        <f>IF(S$16=0,0,S$16/PPA!S$10*1000)</f>
        <v>0</v>
      </c>
      <c r="T142" s="276">
        <f>IF(T$16=0,0,T$16/PPA!T$10*1000)</f>
        <v>0</v>
      </c>
      <c r="U142" s="276">
        <f>IF(U$16=0,0,U$16/PPA!U$10*1000)</f>
        <v>0</v>
      </c>
      <c r="V142" s="276">
        <f>IF(V$16=0,0,V$16/PPA!V$10*1000)</f>
        <v>7.5156662578372817</v>
      </c>
      <c r="W142" s="276">
        <f>IF(W$16=0,0,W$16/PPA!W$10*1000)</f>
        <v>7.5562986791346027</v>
      </c>
      <c r="X142" s="276">
        <f>IF(X$16=0,0,X$16/PPA!X$10*1000)</f>
        <v>7.0007769744591943</v>
      </c>
      <c r="Y142" s="276">
        <f>IF(Y$16=0,0,Y$16/PPA!Y$10*1000)</f>
        <v>7.4631940978427815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0</v>
      </c>
      <c r="C143" s="276">
        <f>IF(C$17=0,0,C$17/PPA!C$10*1000)</f>
        <v>0</v>
      </c>
      <c r="D143" s="276">
        <f>IF(D$17=0,0,D$17/PPA!D$10*1000)</f>
        <v>0</v>
      </c>
      <c r="E143" s="276">
        <f>IF(E$17=0,0,E$17/PPA!E$10*1000)</f>
        <v>0</v>
      </c>
      <c r="F143" s="276">
        <f>IF(F$17=0,0,F$17/PPA!F$10*1000)</f>
        <v>0</v>
      </c>
      <c r="G143" s="276">
        <f>IF(G$17=0,0,G$17/PPA!G$10*1000)</f>
        <v>0</v>
      </c>
      <c r="H143" s="276">
        <f>IF(H$17=0,0,H$17/PPA!H$10*1000)</f>
        <v>0</v>
      </c>
      <c r="I143" s="276">
        <f>IF(I$17=0,0,I$17/PPA!I$10*1000)</f>
        <v>0</v>
      </c>
      <c r="J143" s="276">
        <f>IF(J$17=0,0,J$17/PPA!J$10*1000)</f>
        <v>0</v>
      </c>
      <c r="K143" s="276">
        <f>IF(K$17=0,0,K$17/PPA!K$10*1000)</f>
        <v>0</v>
      </c>
      <c r="L143" s="276">
        <f>IF(L$17=0,0,L$17/PPA!L$10*1000)</f>
        <v>0</v>
      </c>
      <c r="M143" s="276">
        <f>IF(M$17=0,0,M$17/PPA!M$10*1000)</f>
        <v>0</v>
      </c>
      <c r="N143" s="276">
        <f>IF(N$17=0,0,N$17/PPA!N$10*1000)</f>
        <v>0</v>
      </c>
      <c r="O143" s="276">
        <f>IF(O$17=0,0,O$17/PPA!O$10*1000)</f>
        <v>0</v>
      </c>
      <c r="P143" s="276">
        <f>IF(P$17=0,0,P$17/PPA!P$10*1000)</f>
        <v>0</v>
      </c>
      <c r="Q143" s="276">
        <f>IF(Q$17=0,0,Q$17/PPA!Q$10*1000)</f>
        <v>0</v>
      </c>
      <c r="R143" s="276">
        <f>IF(R$17=0,0,R$17/PPA!R$10*1000)</f>
        <v>0</v>
      </c>
      <c r="S143" s="276">
        <f>IF(S$17=0,0,S$17/PPA!S$10*1000)</f>
        <v>0</v>
      </c>
      <c r="T143" s="276">
        <f>IF(T$17=0,0,T$17/PPA!T$10*1000)</f>
        <v>0</v>
      </c>
      <c r="U143" s="276">
        <f>IF(U$17=0,0,U$17/PPA!U$10*1000)</f>
        <v>0</v>
      </c>
      <c r="V143" s="276">
        <f>IF(V$17=0,0,V$17/PPA!V$10*1000)</f>
        <v>204.29848995178889</v>
      </c>
      <c r="W143" s="276">
        <f>IF(W$17=0,0,W$17/PPA!W$10*1000)</f>
        <v>207.99435726934814</v>
      </c>
      <c r="X143" s="276">
        <f>IF(X$17=0,0,X$17/PPA!X$10*1000)</f>
        <v>180.69595721378005</v>
      </c>
      <c r="Y143" s="276">
        <f>IF(Y$17=0,0,Y$17/PPA!Y$10*1000)</f>
        <v>199.381340174434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0</v>
      </c>
      <c r="C144" s="277">
        <f>IF(C$30=0,0,C$30/PPA!C$10*1000)</f>
        <v>0</v>
      </c>
      <c r="D144" s="277">
        <f>IF(D$30=0,0,D$30/PPA!D$10*1000)</f>
        <v>0</v>
      </c>
      <c r="E144" s="277">
        <f>IF(E$30=0,0,E$30/PPA!E$10*1000)</f>
        <v>0</v>
      </c>
      <c r="F144" s="277">
        <f>IF(F$30=0,0,F$30/PPA!F$10*1000)</f>
        <v>0</v>
      </c>
      <c r="G144" s="277">
        <f>IF(G$30=0,0,G$30/PPA!G$10*1000)</f>
        <v>0</v>
      </c>
      <c r="H144" s="277">
        <f>IF(H$30=0,0,H$30/PPA!H$10*1000)</f>
        <v>0</v>
      </c>
      <c r="I144" s="277">
        <f>IF(I$30=0,0,I$30/PPA!I$10*1000)</f>
        <v>0</v>
      </c>
      <c r="J144" s="277">
        <f>IF(J$30=0,0,J$30/PPA!J$10*1000)</f>
        <v>0</v>
      </c>
      <c r="K144" s="277">
        <f>IF(K$30=0,0,K$30/PPA!K$10*1000)</f>
        <v>0</v>
      </c>
      <c r="L144" s="277">
        <f>IF(L$30=0,0,L$30/PPA!L$10*1000)</f>
        <v>0</v>
      </c>
      <c r="M144" s="277">
        <f>IF(M$30=0,0,M$30/PPA!M$10*1000)</f>
        <v>0</v>
      </c>
      <c r="N144" s="277">
        <f>IF(N$30=0,0,N$30/PPA!N$10*1000)</f>
        <v>0</v>
      </c>
      <c r="O144" s="277">
        <f>IF(O$30=0,0,O$30/PPA!O$10*1000)</f>
        <v>0</v>
      </c>
      <c r="P144" s="277">
        <f>IF(P$30=0,0,P$30/PPA!P$10*1000)</f>
        <v>0</v>
      </c>
      <c r="Q144" s="277">
        <f>IF(Q$30=0,0,Q$30/PPA!Q$10*1000)</f>
        <v>0</v>
      </c>
      <c r="R144" s="277">
        <f>IF(R$30=0,0,R$30/PPA!R$10*1000)</f>
        <v>0</v>
      </c>
      <c r="S144" s="277">
        <f>IF(S$30=0,0,S$30/PPA!S$10*1000)</f>
        <v>0</v>
      </c>
      <c r="T144" s="277">
        <f>IF(T$30=0,0,T$30/PPA!T$10*1000)</f>
        <v>0</v>
      </c>
      <c r="U144" s="277">
        <f>IF(U$30=0,0,U$30/PPA!U$10*1000)</f>
        <v>0</v>
      </c>
      <c r="V144" s="277">
        <f>IF(V$30=0,0,V$30/PPA!V$10*1000)</f>
        <v>16.701480572971683</v>
      </c>
      <c r="W144" s="277">
        <f>IF(W$30=0,0,W$30/PPA!W$10*1000)</f>
        <v>16.791774842521278</v>
      </c>
      <c r="X144" s="277">
        <f>IF(X$30=0,0,X$30/PPA!X$10*1000)</f>
        <v>15.55728216546483</v>
      </c>
      <c r="Y144" s="277">
        <f>IF(Y$30=0,0,Y$30/PPA!Y$10*1000)</f>
        <v>16.584875772983906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268.80633334819436</v>
      </c>
      <c r="C146" s="320">
        <f t="shared" si="38"/>
        <v>280.06183321461805</v>
      </c>
      <c r="D146" s="320">
        <f t="shared" si="38"/>
        <v>280.2149783539644</v>
      </c>
      <c r="E146" s="320">
        <f t="shared" si="38"/>
        <v>272.06285097655416</v>
      </c>
      <c r="F146" s="320">
        <f t="shared" si="38"/>
        <v>242.87603481785183</v>
      </c>
      <c r="G146" s="320">
        <f t="shared" si="38"/>
        <v>247.41750611754424</v>
      </c>
      <c r="H146" s="320">
        <f t="shared" si="38"/>
        <v>263.11659194252616</v>
      </c>
      <c r="I146" s="320">
        <f t="shared" si="38"/>
        <v>241.97882602439282</v>
      </c>
      <c r="J146" s="320">
        <f t="shared" si="38"/>
        <v>326.18848089054831</v>
      </c>
      <c r="K146" s="320">
        <f t="shared" si="38"/>
        <v>247.04672427505642</v>
      </c>
      <c r="L146" s="320">
        <f t="shared" si="38"/>
        <v>205.56294236868925</v>
      </c>
      <c r="M146" s="320">
        <f t="shared" si="38"/>
        <v>186.69359585783184</v>
      </c>
      <c r="N146" s="320">
        <f t="shared" si="38"/>
        <v>220.90542101110486</v>
      </c>
      <c r="O146" s="320">
        <f t="shared" si="38"/>
        <v>227.76012988391074</v>
      </c>
      <c r="P146" s="320">
        <f t="shared" si="38"/>
        <v>216.77842156893956</v>
      </c>
      <c r="Q146" s="320">
        <f t="shared" si="38"/>
        <v>200.51239554770049</v>
      </c>
      <c r="R146" s="320">
        <f t="shared" si="38"/>
        <v>211.82799628077706</v>
      </c>
      <c r="S146" s="320">
        <f t="shared" si="38"/>
        <v>242.70758607822023</v>
      </c>
      <c r="T146" s="320">
        <f t="shared" si="38"/>
        <v>232.59508239451389</v>
      </c>
      <c r="U146" s="320">
        <f t="shared" si="38"/>
        <v>242.27853497586776</v>
      </c>
      <c r="V146" s="320">
        <f t="shared" si="38"/>
        <v>237.59436084810449</v>
      </c>
      <c r="W146" s="320">
        <f t="shared" si="38"/>
        <v>239.95304317279002</v>
      </c>
      <c r="X146" s="320">
        <f t="shared" si="38"/>
        <v>195.32049824897538</v>
      </c>
      <c r="Y146" s="320">
        <f t="shared" si="38"/>
        <v>217.09710044473613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1.4187926539706253</v>
      </c>
      <c r="C147" s="273">
        <f>IF(C$33=0,0,C$33/PPA!C$11*1000)</f>
        <v>1.4782005567847776</v>
      </c>
      <c r="D147" s="273">
        <f>IF(D$33=0,0,D$33/PPA!D$11*1000)</f>
        <v>1.4790088755315731</v>
      </c>
      <c r="E147" s="273">
        <f>IF(E$33=0,0,E$33/PPA!E$11*1000)</f>
        <v>1.4359809516988209</v>
      </c>
      <c r="F147" s="273">
        <f>IF(F$33=0,0,F$33/PPA!F$11*1000)</f>
        <v>1.281929371726231</v>
      </c>
      <c r="G147" s="273">
        <f>IF(G$33=0,0,G$33/PPA!G$11*1000)</f>
        <v>1.3058998118494962</v>
      </c>
      <c r="H147" s="273">
        <f>IF(H$33=0,0,H$33/PPA!H$11*1000)</f>
        <v>1.3887615040016466</v>
      </c>
      <c r="I147" s="273">
        <f>IF(I$33=0,0,I$33/PPA!I$11*1000)</f>
        <v>1.2771937941472959</v>
      </c>
      <c r="J147" s="273">
        <f>IF(J$33=0,0,J$33/PPA!J$11*1000)</f>
        <v>1.7216626361912359</v>
      </c>
      <c r="K147" s="273">
        <f>IF(K$33=0,0,K$33/PPA!K$11*1000)</f>
        <v>1.3039427800044849</v>
      </c>
      <c r="L147" s="273">
        <f>IF(L$33=0,0,L$33/PPA!L$11*1000)</f>
        <v>1.0849863131148951</v>
      </c>
      <c r="M147" s="273">
        <f>IF(M$33=0,0,M$33/PPA!M$11*1000)</f>
        <v>0.98539159791086572</v>
      </c>
      <c r="N147" s="273">
        <f>IF(N$33=0,0,N$33/PPA!N$11*1000)</f>
        <v>1.1659657890148396</v>
      </c>
      <c r="O147" s="273">
        <f>IF(O$33=0,0,O$33/PPA!O$11*1000)</f>
        <v>1.2021457795407196</v>
      </c>
      <c r="P147" s="273">
        <f>IF(P$33=0,0,P$33/PPA!P$11*1000)</f>
        <v>1.1441829819710203</v>
      </c>
      <c r="Q147" s="273">
        <f>IF(Q$33=0,0,Q$33/PPA!Q$11*1000)</f>
        <v>1.0583289102277507</v>
      </c>
      <c r="R147" s="273">
        <f>IF(R$33=0,0,R$33/PPA!R$11*1000)</f>
        <v>1.1180540327549471</v>
      </c>
      <c r="S147" s="273">
        <f>IF(S$33=0,0,S$33/PPA!S$11*1000)</f>
        <v>1.2810402787094548</v>
      </c>
      <c r="T147" s="273">
        <f>IF(T$33=0,0,T$33/PPA!T$11*1000)</f>
        <v>1.2276652493349813</v>
      </c>
      <c r="U147" s="273">
        <f>IF(U$33=0,0,U$33/PPA!U$11*1000)</f>
        <v>1.2787756945955049</v>
      </c>
      <c r="V147" s="273">
        <f>IF(V$33=0,0,V$33/PPA!V$11*1000)</f>
        <v>1.2540520515187492</v>
      </c>
      <c r="W147" s="273">
        <f>IF(W$33=0,0,W$33/PPA!W$11*1000)</f>
        <v>1.2665014648701098</v>
      </c>
      <c r="X147" s="273">
        <f>IF(X$33=0,0,X$33/PPA!X$11*1000)</f>
        <v>1.0309254422477547</v>
      </c>
      <c r="Y147" s="273">
        <f>IF(Y$33=0,0,Y$33/PPA!Y$11*1000)</f>
        <v>1.1458650079899937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2.0133733896671879</v>
      </c>
      <c r="C148" s="274">
        <f>IF(C$34=0,0,C$34/PPA!C$11*1000)</f>
        <v>2.0976776679048905</v>
      </c>
      <c r="D148" s="274">
        <f>IF(D$34=0,0,D$34/PPA!D$11*1000)</f>
        <v>2.098824732946857</v>
      </c>
      <c r="E148" s="274">
        <f>IF(E$34=0,0,E$34/PPA!E$11*1000)</f>
        <v>2.0377648757400659</v>
      </c>
      <c r="F148" s="274">
        <f>IF(F$34=0,0,F$34/PPA!F$11*1000)</f>
        <v>1.8191541077148878</v>
      </c>
      <c r="G148" s="274">
        <f>IF(G$34=0,0,G$34/PPA!G$11*1000)</f>
        <v>1.853169963483331</v>
      </c>
      <c r="H148" s="274">
        <f>IF(H$34=0,0,H$34/PPA!H$11*1000)</f>
        <v>1.9707569312020037</v>
      </c>
      <c r="I148" s="274">
        <f>IF(I$34=0,0,I$34/PPA!I$11*1000)</f>
        <v>1.8124339672803766</v>
      </c>
      <c r="J148" s="274">
        <f>IF(J$34=0,0,J$34/PPA!J$11*1000)</f>
        <v>2.4431686532847405</v>
      </c>
      <c r="K148" s="274">
        <f>IF(K$34=0,0,K$34/PPA!K$11*1000)</f>
        <v>1.8503927882361597</v>
      </c>
      <c r="L148" s="274">
        <f>IF(L$34=0,0,L$34/PPA!L$11*1000)</f>
        <v>1.5396771084662439</v>
      </c>
      <c r="M148" s="274">
        <f>IF(M$34=0,0,M$34/PPA!M$11*1000)</f>
        <v>1.3983447236515234</v>
      </c>
      <c r="N148" s="274">
        <f>IF(N$34=0,0,N$34/PPA!N$11*1000)</f>
        <v>1.6545930698858753</v>
      </c>
      <c r="O148" s="274">
        <f>IF(O$34=0,0,O$34/PPA!O$11*1000)</f>
        <v>1.7059351951494617</v>
      </c>
      <c r="P148" s="274">
        <f>IF(P$34=0,0,P$34/PPA!P$11*1000)</f>
        <v>1.6236816298445529</v>
      </c>
      <c r="Q148" s="274">
        <f>IF(Q$34=0,0,Q$34/PPA!Q$11*1000)</f>
        <v>1.5018482506268631</v>
      </c>
      <c r="R148" s="274">
        <f>IF(R$34=0,0,R$34/PPA!R$11*1000)</f>
        <v>1.5866026874745174</v>
      </c>
      <c r="S148" s="274">
        <f>IF(S$34=0,0,S$34/PPA!S$11*1000)</f>
        <v>1.8178924179141212</v>
      </c>
      <c r="T148" s="274">
        <f>IF(T$34=0,0,T$34/PPA!T$11*1000)</f>
        <v>1.7421492404212566</v>
      </c>
      <c r="U148" s="274">
        <f>IF(U$34=0,0,U$34/PPA!U$11*1000)</f>
        <v>1.8146788028866341</v>
      </c>
      <c r="V148" s="274">
        <f>IF(V$34=0,0,V$34/PPA!V$11*1000)</f>
        <v>1.7795940955285416</v>
      </c>
      <c r="W148" s="274">
        <f>IF(W$34=0,0,W$34/PPA!W$11*1000)</f>
        <v>1.7972607485722043</v>
      </c>
      <c r="X148" s="274">
        <f>IF(X$34=0,0,X$34/PPA!X$11*1000)</f>
        <v>1.4629606703584466</v>
      </c>
      <c r="Y148" s="274">
        <f>IF(Y$34=0,0,Y$34/PPA!Y$11*1000)</f>
        <v>1.6260685511595532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7.1643824906434475</v>
      </c>
      <c r="C149" s="274">
        <f>IF(C$35=0,0,C$35/PPA!C$11*1000)</f>
        <v>7.4643706090879656</v>
      </c>
      <c r="D149" s="274">
        <f>IF(D$35=0,0,D$35/PPA!D$11*1000)</f>
        <v>7.4684523222686732</v>
      </c>
      <c r="E149" s="274">
        <f>IF(E$35=0,0,E$35/PPA!E$11*1000)</f>
        <v>7.2511770895182126</v>
      </c>
      <c r="F149" s="274">
        <f>IF(F$35=0,0,F$35/PPA!F$11*1000)</f>
        <v>6.4732731166418258</v>
      </c>
      <c r="G149" s="274">
        <f>IF(G$35=0,0,G$35/PPA!G$11*1000)</f>
        <v>6.5943150469277807</v>
      </c>
      <c r="H149" s="274">
        <f>IF(H$35=0,0,H$35/PPA!H$11*1000)</f>
        <v>7.0127361986997192</v>
      </c>
      <c r="I149" s="274">
        <f>IF(I$35=0,0,I$35/PPA!I$11*1000)</f>
        <v>6.449360186873931</v>
      </c>
      <c r="J149" s="274">
        <f>IF(J$35=0,0,J$35/PPA!J$11*1000)</f>
        <v>8.6937648084121673</v>
      </c>
      <c r="K149" s="274">
        <f>IF(K$35=0,0,K$35/PPA!K$11*1000)</f>
        <v>6.5844327539480529</v>
      </c>
      <c r="L149" s="274">
        <f>IF(L$35=0,0,L$35/PPA!L$11*1000)</f>
        <v>5.4787829091967346</v>
      </c>
      <c r="M149" s="274">
        <f>IF(M$35=0,0,M$35/PPA!M$11*1000)</f>
        <v>4.9758661286710719</v>
      </c>
      <c r="N149" s="274">
        <f>IF(N$35=0,0,N$35/PPA!N$11*1000)</f>
        <v>5.8876995592903114</v>
      </c>
      <c r="O149" s="274">
        <f>IF(O$35=0,0,O$35/PPA!O$11*1000)</f>
        <v>6.0703952406570307</v>
      </c>
      <c r="P149" s="274">
        <f>IF(P$35=0,0,P$35/PPA!P$11*1000)</f>
        <v>5.7777043736336546</v>
      </c>
      <c r="Q149" s="274">
        <f>IF(Q$35=0,0,Q$35/PPA!Q$11*1000)</f>
        <v>5.3441728025287887</v>
      </c>
      <c r="R149" s="274">
        <f>IF(R$35=0,0,R$35/PPA!R$11*1000)</f>
        <v>5.6457627641682704</v>
      </c>
      <c r="S149" s="274">
        <f>IF(S$35=0,0,S$35/PPA!S$11*1000)</f>
        <v>6.4687835230256505</v>
      </c>
      <c r="T149" s="274">
        <f>IF(T$35=0,0,T$35/PPA!T$11*1000)</f>
        <v>6.1992592025987872</v>
      </c>
      <c r="U149" s="274">
        <f>IF(U$35=0,0,U$35/PPA!U$11*1000)</f>
        <v>6.4573482038976833</v>
      </c>
      <c r="V149" s="274">
        <f>IF(V$35=0,0,V$35/PPA!V$11*1000)</f>
        <v>6.3325028749707863</v>
      </c>
      <c r="W149" s="274">
        <f>IF(W$35=0,0,W$35/PPA!W$11*1000)</f>
        <v>6.3953678459611956</v>
      </c>
      <c r="X149" s="274">
        <f>IF(X$35=0,0,X$35/PPA!X$11*1000)</f>
        <v>5.205795340797966</v>
      </c>
      <c r="Y149" s="274">
        <f>IF(Y$35=0,0,Y$35/PPA!Y$11*1000)</f>
        <v>5.7861979880637913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5.6751706158825002</v>
      </c>
      <c r="C150" s="274">
        <f>IF(C$36=0,0,C$36/PPA!C$11*1000)</f>
        <v>5.9128022271391094</v>
      </c>
      <c r="D150" s="274">
        <f>IF(D$36=0,0,D$36/PPA!D$11*1000)</f>
        <v>5.9160355021262898</v>
      </c>
      <c r="E150" s="274">
        <f>IF(E$36=0,0,E$36/PPA!E$11*1000)</f>
        <v>5.7439238067952818</v>
      </c>
      <c r="F150" s="274">
        <f>IF(F$36=0,0,F$36/PPA!F$11*1000)</f>
        <v>5.1277174869049222</v>
      </c>
      <c r="G150" s="274">
        <f>IF(G$36=0,0,G$36/PPA!G$11*1000)</f>
        <v>5.2235992473979822</v>
      </c>
      <c r="H150" s="274">
        <f>IF(H$36=0,0,H$36/PPA!H$11*1000)</f>
        <v>5.5550460160065862</v>
      </c>
      <c r="I150" s="274">
        <f>IF(I$36=0,0,I$36/PPA!I$11*1000)</f>
        <v>5.1087751765891829</v>
      </c>
      <c r="J150" s="274">
        <f>IF(J$36=0,0,J$36/PPA!J$11*1000)</f>
        <v>6.8866505447649411</v>
      </c>
      <c r="K150" s="274">
        <f>IF(K$36=0,0,K$36/PPA!K$11*1000)</f>
        <v>5.2157711200179389</v>
      </c>
      <c r="L150" s="274">
        <f>IF(L$36=0,0,L$36/PPA!L$11*1000)</f>
        <v>4.3399452524595796</v>
      </c>
      <c r="M150" s="274">
        <f>IF(M$36=0,0,M$36/PPA!M$11*1000)</f>
        <v>3.9415663916434629</v>
      </c>
      <c r="N150" s="274">
        <f>IF(N$36=0,0,N$36/PPA!N$11*1000)</f>
        <v>4.6638631560593575</v>
      </c>
      <c r="O150" s="274">
        <f>IF(O$36=0,0,O$36/PPA!O$11*1000)</f>
        <v>4.8085831181628773</v>
      </c>
      <c r="P150" s="274">
        <f>IF(P$36=0,0,P$36/PPA!P$11*1000)</f>
        <v>4.5767319278840803</v>
      </c>
      <c r="Q150" s="274">
        <f>IF(Q$36=0,0,Q$36/PPA!Q$11*1000)</f>
        <v>4.2333156409110018</v>
      </c>
      <c r="R150" s="274">
        <f>IF(R$36=0,0,R$36/PPA!R$11*1000)</f>
        <v>4.4722161310197874</v>
      </c>
      <c r="S150" s="274">
        <f>IF(S$36=0,0,S$36/PPA!S$11*1000)</f>
        <v>5.1241611148378183</v>
      </c>
      <c r="T150" s="274">
        <f>IF(T$36=0,0,T$36/PPA!T$11*1000)</f>
        <v>4.9106609973399236</v>
      </c>
      <c r="U150" s="274">
        <f>IF(U$36=0,0,U$36/PPA!U$11*1000)</f>
        <v>5.1151027783820187</v>
      </c>
      <c r="V150" s="274">
        <f>IF(V$36=0,0,V$36/PPA!V$11*1000)</f>
        <v>5.0162082060749951</v>
      </c>
      <c r="W150" s="274">
        <f>IF(W$36=0,0,W$36/PPA!W$11*1000)</f>
        <v>5.0660058594804376</v>
      </c>
      <c r="X150" s="274">
        <f>IF(X$36=0,0,X$36/PPA!X$11*1000)</f>
        <v>4.1237017689910171</v>
      </c>
      <c r="Y150" s="274">
        <f>IF(Y$36=0,0,Y$36/PPA!Y$11*1000)</f>
        <v>4.583460031959973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3.0021279180647311</v>
      </c>
      <c r="C151" s="275">
        <f>IF(C$37=0,0,C$37/PPA!C$11*1000)</f>
        <v>3.1337787007481595</v>
      </c>
      <c r="D151" s="275">
        <f>IF(D$37=0,0,D$37/PPA!D$11*1000)</f>
        <v>3.1695805365218992</v>
      </c>
      <c r="E151" s="275">
        <f>IF(E$37=0,0,E$37/PPA!E$11*1000)</f>
        <v>3.0954865842601045</v>
      </c>
      <c r="F151" s="275">
        <f>IF(F$37=0,0,F$37/PPA!F$11*1000)</f>
        <v>2.7153543964067426</v>
      </c>
      <c r="G151" s="275">
        <f>IF(G$37=0,0,G$37/PPA!G$11*1000)</f>
        <v>2.8325718515929088</v>
      </c>
      <c r="H151" s="275">
        <f>IF(H$37=0,0,H$37/PPA!H$11*1000)</f>
        <v>3.0156381023019767</v>
      </c>
      <c r="I151" s="275">
        <f>IF(I$37=0,0,I$37/PPA!I$11*1000)</f>
        <v>2.7637482797331816</v>
      </c>
      <c r="J151" s="275">
        <f>IF(J$37=0,0,J$37/PPA!J$11*1000)</f>
        <v>3.6518341766433062</v>
      </c>
      <c r="K151" s="275">
        <f>IF(K$37=0,0,K$37/PPA!K$11*1000)</f>
        <v>2.7210779477330242</v>
      </c>
      <c r="L151" s="275">
        <f>IF(L$37=0,0,L$37/PPA!L$11*1000)</f>
        <v>2.4425100654857563</v>
      </c>
      <c r="M151" s="275">
        <f>IF(M$37=0,0,M$37/PPA!M$11*1000)</f>
        <v>2.2492913188681496</v>
      </c>
      <c r="N151" s="275">
        <f>IF(N$37=0,0,N$37/PPA!N$11*1000)</f>
        <v>3.3649347483645893</v>
      </c>
      <c r="O151" s="275">
        <f>IF(O$37=0,0,O$37/PPA!O$11*1000)</f>
        <v>3.0073539270951857</v>
      </c>
      <c r="P151" s="275">
        <f>IF(P$37=0,0,P$37/PPA!P$11*1000)</f>
        <v>2.8257585149279127</v>
      </c>
      <c r="Q151" s="275">
        <f>IF(Q$37=0,0,Q$37/PPA!Q$11*1000)</f>
        <v>2.9284058917107898</v>
      </c>
      <c r="R151" s="275">
        <f>IF(R$37=0,0,R$37/PPA!R$11*1000)</f>
        <v>3.0483351584957883</v>
      </c>
      <c r="S151" s="275">
        <f>IF(S$37=0,0,S$37/PPA!S$11*1000)</f>
        <v>3.1538787156795509</v>
      </c>
      <c r="T151" s="275">
        <f>IF(T$37=0,0,T$37/PPA!T$11*1000)</f>
        <v>3.1443847544343608</v>
      </c>
      <c r="U151" s="275">
        <f>IF(U$37=0,0,U$37/PPA!U$11*1000)</f>
        <v>3.1495840390378036</v>
      </c>
      <c r="V151" s="275">
        <f>IF(V$37=0,0,V$37/PPA!V$11*1000)</f>
        <v>2.9833928314254359</v>
      </c>
      <c r="W151" s="275">
        <f>IF(W$37=0,0,W$37/PPA!W$11*1000)</f>
        <v>2.9943274344572797</v>
      </c>
      <c r="X151" s="275">
        <f>IF(X$37=0,0,X$37/PPA!X$11*1000)</f>
        <v>2.6256422047539978</v>
      </c>
      <c r="Y151" s="275">
        <f>IF(Y$37=0,0,Y$37/PPA!Y$11*1000)</f>
        <v>2.9438645372900112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13.571646154803942</v>
      </c>
      <c r="C152" s="276">
        <f>IF(C$43=0,0,C$43/PPA!C$11*1000)</f>
        <v>12.535126614406812</v>
      </c>
      <c r="D152" s="276">
        <f>IF(D$43=0,0,D$43/PPA!D$11*1000)</f>
        <v>11.599714213418299</v>
      </c>
      <c r="E152" s="276">
        <f>IF(E$43=0,0,E$43/PPA!E$11*1000)</f>
        <v>11.982702400890142</v>
      </c>
      <c r="F152" s="276">
        <f>IF(F$43=0,0,F$43/PPA!F$11*1000)</f>
        <v>11.844043429172759</v>
      </c>
      <c r="G152" s="276">
        <f>IF(G$43=0,0,G$43/PPA!G$11*1000)</f>
        <v>13.898717922380108</v>
      </c>
      <c r="H152" s="276">
        <f>IF(H$43=0,0,H$43/PPA!H$11*1000)</f>
        <v>13.803197583252025</v>
      </c>
      <c r="I152" s="276">
        <f>IF(I$43=0,0,I$43/PPA!I$11*1000)</f>
        <v>11.868605077627477</v>
      </c>
      <c r="J152" s="276">
        <f>IF(J$43=0,0,J$43/PPA!J$11*1000)</f>
        <v>14.201229526732945</v>
      </c>
      <c r="K152" s="276">
        <f>IF(K$43=0,0,K$43/PPA!K$11*1000)</f>
        <v>11.487040922319068</v>
      </c>
      <c r="L152" s="276">
        <f>IF(L$43=0,0,L$43/PPA!L$11*1000)</f>
        <v>12.225831923696816</v>
      </c>
      <c r="M152" s="276">
        <f>IF(M$43=0,0,M$43/PPA!M$11*1000)</f>
        <v>11.42735317691092</v>
      </c>
      <c r="N152" s="276">
        <f>IF(N$43=0,0,N$43/PPA!N$11*1000)</f>
        <v>18.397653751006086</v>
      </c>
      <c r="O152" s="276">
        <f>IF(O$43=0,0,O$43/PPA!O$11*1000)</f>
        <v>16.24402044124929</v>
      </c>
      <c r="P152" s="276">
        <f>IF(P$43=0,0,P$43/PPA!P$11*1000)</f>
        <v>15.189376783121617</v>
      </c>
      <c r="Q152" s="276">
        <f>IF(Q$43=0,0,Q$43/PPA!Q$11*1000)</f>
        <v>15.792443306134915</v>
      </c>
      <c r="R152" s="276">
        <f>IF(R$43=0,0,R$43/PPA!R$11*1000)</f>
        <v>16.030213148229233</v>
      </c>
      <c r="S152" s="276">
        <f>IF(S$43=0,0,S$43/PPA!S$11*1000)</f>
        <v>16.659160402481643</v>
      </c>
      <c r="T152" s="276">
        <f>IF(T$43=0,0,T$43/PPA!T$11*1000)</f>
        <v>16.649367399593139</v>
      </c>
      <c r="U152" s="276">
        <f>IF(U$43=0,0,U$43/PPA!U$11*1000)</f>
        <v>16.664438406308534</v>
      </c>
      <c r="V152" s="276">
        <f>IF(V$43=0,0,V$43/PPA!V$11*1000)</f>
        <v>15.64566870832962</v>
      </c>
      <c r="W152" s="276">
        <f>IF(W$43=0,0,W$43/PPA!W$11*1000)</f>
        <v>15.656318528508226</v>
      </c>
      <c r="X152" s="276">
        <f>IF(X$43=0,0,X$43/PPA!X$11*1000)</f>
        <v>13.364091662451195</v>
      </c>
      <c r="Y152" s="276">
        <f>IF(Y$43=0,0,Y$43/PPA!Y$11*1000)</f>
        <v>14.46689474202231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208.22770490047395</v>
      </c>
      <c r="C153" s="276">
        <f>IF(C$56=0,0,C$56/PPA!C$11*1000)</f>
        <v>218.02014072732226</v>
      </c>
      <c r="D153" s="276">
        <f>IF(D$56=0,0,D$56/PPA!D$11*1000)</f>
        <v>218.74246723256283</v>
      </c>
      <c r="E153" s="276">
        <f>IF(E$56=0,0,E$56/PPA!E$11*1000)</f>
        <v>211.87831203831433</v>
      </c>
      <c r="F153" s="276">
        <f>IF(F$56=0,0,F$56/PPA!F$11*1000)</f>
        <v>188.41985912371069</v>
      </c>
      <c r="G153" s="276">
        <f>IF(G$56=0,0,G$56/PPA!G$11*1000)</f>
        <v>190.65167446590061</v>
      </c>
      <c r="H153" s="276">
        <f>IF(H$56=0,0,H$56/PPA!H$11*1000)</f>
        <v>203.4029451719465</v>
      </c>
      <c r="I153" s="276">
        <f>IF(I$56=0,0,I$56/PPA!I$11*1000)</f>
        <v>187.62595178254048</v>
      </c>
      <c r="J153" s="276">
        <f>IF(J$56=0,0,J$56/PPA!J$11*1000)</f>
        <v>254.19456406900076</v>
      </c>
      <c r="K153" s="276">
        <f>IF(K$56=0,0,K$56/PPA!K$11*1000)</f>
        <v>192.068495243857</v>
      </c>
      <c r="L153" s="276">
        <f>IF(L$56=0,0,L$56/PPA!L$11*1000)</f>
        <v>157.86474954060756</v>
      </c>
      <c r="M153" s="276">
        <f>IF(M$56=0,0,M$56/PPA!M$11*1000)</f>
        <v>143.1285904573956</v>
      </c>
      <c r="N153" s="276">
        <f>IF(N$56=0,0,N$56/PPA!N$11*1000)</f>
        <v>165.45375660496319</v>
      </c>
      <c r="O153" s="276">
        <f>IF(O$56=0,0,O$56/PPA!O$11*1000)</f>
        <v>172.83001421224228</v>
      </c>
      <c r="P153" s="276">
        <f>IF(P$56=0,0,P$56/PPA!P$11*1000)</f>
        <v>164.71181000050854</v>
      </c>
      <c r="Q153" s="276">
        <f>IF(Q$56=0,0,Q$56/PPA!Q$11*1000)</f>
        <v>150.90129676207982</v>
      </c>
      <c r="R153" s="276">
        <f>IF(R$56=0,0,R$56/PPA!R$11*1000)</f>
        <v>159.89673996838366</v>
      </c>
      <c r="S153" s="276">
        <f>IF(S$56=0,0,S$56/PPA!S$11*1000)</f>
        <v>184.65528024215726</v>
      </c>
      <c r="T153" s="276">
        <f>IF(T$56=0,0,T$56/PPA!T$11*1000)</f>
        <v>176.39314685699841</v>
      </c>
      <c r="U153" s="276">
        <f>IF(U$56=0,0,U$56/PPA!U$11*1000)</f>
        <v>184.30436901230311</v>
      </c>
      <c r="V153" s="276">
        <f>IF(V$56=0,0,V$56/PPA!V$11*1000)</f>
        <v>181.30293146531264</v>
      </c>
      <c r="W153" s="276">
        <f>IF(W$56=0,0,W$56/PPA!W$11*1000)</f>
        <v>183.2166494677607</v>
      </c>
      <c r="X153" s="276">
        <f>IF(X$56=0,0,X$56/PPA!X$11*1000)</f>
        <v>148.55325729679907</v>
      </c>
      <c r="Y153" s="276">
        <f>IF(Y$56=0,0,Y$56/PPA!Y$11*1000)</f>
        <v>165.35331784425296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27.733135224687967</v>
      </c>
      <c r="C154" s="277">
        <f>IF(C$69=0,0,C$69/PPA!C$11*1000)</f>
        <v>29.419736111224069</v>
      </c>
      <c r="D154" s="277">
        <f>IF(D$69=0,0,D$69/PPA!D$11*1000)</f>
        <v>29.740894938588006</v>
      </c>
      <c r="E154" s="277">
        <f>IF(E$69=0,0,E$69/PPA!E$11*1000)</f>
        <v>28.637503229337202</v>
      </c>
      <c r="F154" s="277">
        <f>IF(F$69=0,0,F$69/PPA!F$11*1000)</f>
        <v>25.194703785573779</v>
      </c>
      <c r="G154" s="277">
        <f>IF(G$69=0,0,G$69/PPA!G$11*1000)</f>
        <v>25.057557808011993</v>
      </c>
      <c r="H154" s="277">
        <f>IF(H$69=0,0,H$69/PPA!H$11*1000)</f>
        <v>26.967510435115678</v>
      </c>
      <c r="I154" s="277">
        <f>IF(I$69=0,0,I$69/PPA!I$11*1000)</f>
        <v>25.072757759600869</v>
      </c>
      <c r="J154" s="277">
        <f>IF(J$69=0,0,J$69/PPA!J$11*1000)</f>
        <v>34.395606475518193</v>
      </c>
      <c r="K154" s="277">
        <f>IF(K$69=0,0,K$69/PPA!K$11*1000)</f>
        <v>25.815570718940712</v>
      </c>
      <c r="L154" s="277">
        <f>IF(L$69=0,0,L$69/PPA!L$11*1000)</f>
        <v>20.586459255661644</v>
      </c>
      <c r="M154" s="277">
        <f>IF(M$69=0,0,M$69/PPA!M$11*1000)</f>
        <v>18.587192062780254</v>
      </c>
      <c r="N154" s="277">
        <f>IF(N$69=0,0,N$69/PPA!N$11*1000)</f>
        <v>20.31695433252062</v>
      </c>
      <c r="O154" s="277">
        <f>IF(O$69=0,0,O$69/PPA!O$11*1000)</f>
        <v>21.891681969813916</v>
      </c>
      <c r="P154" s="277">
        <f>IF(P$69=0,0,P$69/PPA!P$11*1000)</f>
        <v>20.92917535704818</v>
      </c>
      <c r="Q154" s="277">
        <f>IF(Q$69=0,0,Q$69/PPA!Q$11*1000)</f>
        <v>18.752583983480552</v>
      </c>
      <c r="R154" s="277">
        <f>IF(R$69=0,0,R$69/PPA!R$11*1000)</f>
        <v>20.030072390250858</v>
      </c>
      <c r="S154" s="277">
        <f>IF(S$69=0,0,S$69/PPA!S$11*1000)</f>
        <v>23.547389383414718</v>
      </c>
      <c r="T154" s="277">
        <f>IF(T$69=0,0,T$69/PPA!T$11*1000)</f>
        <v>22.328448693793035</v>
      </c>
      <c r="U154" s="277">
        <f>IF(U$69=0,0,U$69/PPA!U$11*1000)</f>
        <v>23.494238038456466</v>
      </c>
      <c r="V154" s="277">
        <f>IF(V$69=0,0,V$69/PPA!V$11*1000)</f>
        <v>23.280010614943695</v>
      </c>
      <c r="W154" s="277">
        <f>IF(W$69=0,0,W$69/PPA!W$11*1000)</f>
        <v>23.560611823179858</v>
      </c>
      <c r="X154" s="277">
        <f>IF(X$69=0,0,X$69/PPA!X$11*1000)</f>
        <v>18.954123862575923</v>
      </c>
      <c r="Y154" s="277">
        <f>IF(Y$69=0,0,Y$69/PPA!Y$11*1000)</f>
        <v>21.19143174199754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302.6030459587671</v>
      </c>
      <c r="C156" s="320">
        <f t="shared" si="39"/>
        <v>270.55401503371854</v>
      </c>
      <c r="D156" s="320">
        <f t="shared" si="39"/>
        <v>259.82493599455597</v>
      </c>
      <c r="E156" s="320">
        <f t="shared" si="39"/>
        <v>255.70753579938633</v>
      </c>
      <c r="F156" s="320">
        <f t="shared" si="39"/>
        <v>225.20298726303656</v>
      </c>
      <c r="G156" s="320">
        <f t="shared" si="39"/>
        <v>230.97018832771693</v>
      </c>
      <c r="H156" s="320">
        <f t="shared" si="39"/>
        <v>245.62566225301947</v>
      </c>
      <c r="I156" s="320">
        <f t="shared" si="39"/>
        <v>214.17052511227214</v>
      </c>
      <c r="J156" s="320">
        <f t="shared" si="39"/>
        <v>260.8168687290576</v>
      </c>
      <c r="K156" s="320">
        <f t="shared" si="39"/>
        <v>233.78415397133895</v>
      </c>
      <c r="L156" s="320">
        <f t="shared" si="39"/>
        <v>238.70232449946815</v>
      </c>
      <c r="M156" s="320">
        <f t="shared" si="39"/>
        <v>216.79099737977197</v>
      </c>
      <c r="N156" s="320">
        <f t="shared" si="39"/>
        <v>221.01395726429655</v>
      </c>
      <c r="O156" s="320">
        <f t="shared" si="39"/>
        <v>212.61955517343188</v>
      </c>
      <c r="P156" s="320">
        <f t="shared" si="39"/>
        <v>189.37891489129487</v>
      </c>
      <c r="Q156" s="320">
        <f t="shared" si="39"/>
        <v>182.57658576670406</v>
      </c>
      <c r="R156" s="320">
        <f t="shared" si="39"/>
        <v>173.73532924393686</v>
      </c>
      <c r="S156" s="320">
        <f t="shared" si="39"/>
        <v>182.81183929189706</v>
      </c>
      <c r="T156" s="320">
        <f t="shared" si="39"/>
        <v>187.04268276401029</v>
      </c>
      <c r="U156" s="320">
        <f t="shared" si="39"/>
        <v>184.07659449384164</v>
      </c>
      <c r="V156" s="320">
        <f t="shared" si="39"/>
        <v>179.01149892068247</v>
      </c>
      <c r="W156" s="320">
        <f t="shared" si="39"/>
        <v>190.66428852755422</v>
      </c>
      <c r="X156" s="320">
        <f t="shared" si="39"/>
        <v>163.16205587626627</v>
      </c>
      <c r="Y156" s="320">
        <f t="shared" si="39"/>
        <v>165.99460871426248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11.204712358240828</v>
      </c>
      <c r="C157" s="330">
        <f>IF(C$84=0,0,C$84/PPA!C$12*1000)</f>
        <v>10.018008596743304</v>
      </c>
      <c r="D157" s="330">
        <f>IF(D$84=0,0,D$84/PPA!D$12*1000)</f>
        <v>9.6207348544375879</v>
      </c>
      <c r="E157" s="330">
        <f>IF(E$84=0,0,E$84/PPA!E$12*1000)</f>
        <v>9.4682767563807264</v>
      </c>
      <c r="F157" s="330">
        <f>IF(F$84=0,0,F$84/PPA!F$12*1000)</f>
        <v>8.3387617150496194</v>
      </c>
      <c r="G157" s="330">
        <f>IF(G$84=0,0,G$84/PPA!G$12*1000)</f>
        <v>8.5523082404585011</v>
      </c>
      <c r="H157" s="330">
        <f>IF(H$84=0,0,H$84/PPA!H$12*1000)</f>
        <v>9.0949675824590752</v>
      </c>
      <c r="I157" s="330">
        <f>IF(I$84=0,0,I$84/PPA!I$12*1000)</f>
        <v>7.9302543763005628</v>
      </c>
      <c r="J157" s="330">
        <f>IF(J$84=0,0,J$84/PPA!J$12*1000)</f>
        <v>9.6574638997002094</v>
      </c>
      <c r="K157" s="330">
        <f>IF(K$84=0,0,K$84/PPA!K$12*1000)</f>
        <v>8.6565030793546036</v>
      </c>
      <c r="L157" s="330">
        <f>IF(L$84=0,0,L$84/PPA!L$12*1000)</f>
        <v>8.8386119075069729</v>
      </c>
      <c r="M157" s="330">
        <f>IF(M$84=0,0,M$84/PPA!M$12*1000)</f>
        <v>8.0272845892869107</v>
      </c>
      <c r="N157" s="330">
        <f>IF(N$84=0,0,N$84/PPA!N$12*1000)</f>
        <v>8.1836513258558874</v>
      </c>
      <c r="O157" s="330">
        <f>IF(O$84=0,0,O$84/PPA!O$12*1000)</f>
        <v>7.8728254366241375</v>
      </c>
      <c r="P157" s="330">
        <f>IF(P$84=0,0,P$84/PPA!P$12*1000)</f>
        <v>7.0122766323120489</v>
      </c>
      <c r="Q157" s="330">
        <f>IF(Q$84=0,0,Q$84/PPA!Q$12*1000)</f>
        <v>6.7604016355945546</v>
      </c>
      <c r="R157" s="330">
        <f>IF(R$84=0,0,R$84/PPA!R$12*1000)</f>
        <v>6.4330297285921771</v>
      </c>
      <c r="S157" s="330">
        <f>IF(S$84=0,0,S$84/PPA!S$12*1000)</f>
        <v>6.7691125462822077</v>
      </c>
      <c r="T157" s="330">
        <f>IF(T$84=0,0,T$84/PPA!T$12*1000)</f>
        <v>6.9257711944510154</v>
      </c>
      <c r="U157" s="330">
        <f>IF(U$84=0,0,U$84/PPA!U$12*1000)</f>
        <v>6.8159435958410386</v>
      </c>
      <c r="V157" s="330">
        <f>IF(V$84=0,0,V$84/PPA!V$12*1000)</f>
        <v>6.6283944626758711</v>
      </c>
      <c r="W157" s="330">
        <f>IF(W$84=0,0,W$84/PPA!W$12*1000)</f>
        <v>7.0598711363548228</v>
      </c>
      <c r="X157" s="330">
        <f>IF(X$84=0,0,X$84/PPA!X$12*1000)</f>
        <v>6.0415251210579886</v>
      </c>
      <c r="Y157" s="330">
        <f>IF(Y$84=0,0,Y$84/PPA!Y$12*1000)</f>
        <v>6.1464082020910791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4.9405729434950727</v>
      </c>
      <c r="C158" s="331">
        <f>IF(C$85=0,0,C$85/PPA!C$12*1000)</f>
        <v>4.4173112738917135</v>
      </c>
      <c r="D158" s="331">
        <f>IF(D$85=0,0,D$85/PPA!D$12*1000)</f>
        <v>4.2421385573022397</v>
      </c>
      <c r="E158" s="331">
        <f>IF(E$85=0,0,E$85/PPA!E$12*1000)</f>
        <v>4.1749141315254876</v>
      </c>
      <c r="F158" s="331">
        <f>IF(F$85=0,0,F$85/PPA!F$12*1000)</f>
        <v>3.6768690881498878</v>
      </c>
      <c r="G158" s="331">
        <f>IF(G$85=0,0,G$85/PPA!G$12*1000)</f>
        <v>3.7710296655819842</v>
      </c>
      <c r="H158" s="331">
        <f>IF(H$85=0,0,H$85/PPA!H$12*1000)</f>
        <v>4.0103082813021809</v>
      </c>
      <c r="I158" s="331">
        <f>IF(I$85=0,0,I$85/PPA!I$12*1000)</f>
        <v>3.4967430625533087</v>
      </c>
      <c r="J158" s="331">
        <f>IF(J$85=0,0,J$85/PPA!J$12*1000)</f>
        <v>4.258333754596304</v>
      </c>
      <c r="K158" s="331">
        <f>IF(K$85=0,0,K$85/PPA!K$12*1000)</f>
        <v>3.8169730316803823</v>
      </c>
      <c r="L158" s="331">
        <f>IF(L$85=0,0,L$85/PPA!L$12*1000)</f>
        <v>3.8972715632602166</v>
      </c>
      <c r="M158" s="331">
        <f>IF(M$85=0,0,M$85/PPA!M$12*1000)</f>
        <v>3.5395272795554837</v>
      </c>
      <c r="N158" s="331">
        <f>IF(N$85=0,0,N$85/PPA!N$12*1000)</f>
        <v>3.6084751689126899</v>
      </c>
      <c r="O158" s="331">
        <f>IF(O$85=0,0,O$85/PPA!O$12*1000)</f>
        <v>3.4714205146406658</v>
      </c>
      <c r="P158" s="331">
        <f>IF(P$85=0,0,P$85/PPA!P$12*1000)</f>
        <v>3.0919726534901377</v>
      </c>
      <c r="Q158" s="331">
        <f>IF(Q$85=0,0,Q$85/PPA!Q$12*1000)</f>
        <v>2.9809116325429899</v>
      </c>
      <c r="R158" s="331">
        <f>IF(R$85=0,0,R$85/PPA!R$12*1000)</f>
        <v>2.8365612258137385</v>
      </c>
      <c r="S158" s="331">
        <f>IF(S$85=0,0,S$85/PPA!S$12*1000)</f>
        <v>2.9847525959056025</v>
      </c>
      <c r="T158" s="331">
        <f>IF(T$85=0,0,T$85/PPA!T$12*1000)</f>
        <v>3.0538291999058909</v>
      </c>
      <c r="U158" s="331">
        <f>IF(U$85=0,0,U$85/PPA!U$12*1000)</f>
        <v>3.005402141290467</v>
      </c>
      <c r="V158" s="331">
        <f>IF(V$85=0,0,V$85/PPA!V$12*1000)</f>
        <v>2.9227047776039909</v>
      </c>
      <c r="W158" s="331">
        <f>IF(W$85=0,0,W$85/PPA!W$12*1000)</f>
        <v>3.1129588342518306</v>
      </c>
      <c r="X158" s="331">
        <f>IF(X$85=0,0,X$85/PPA!X$12*1000)</f>
        <v>2.6639323345584942</v>
      </c>
      <c r="Y158" s="331">
        <f>IF(Y$85=0,0,Y$85/PPA!Y$12*1000)</f>
        <v>2.7101791721224551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38.322245450865005</v>
      </c>
      <c r="C159" s="331">
        <f>IF(C$86=0,0,C$86/PPA!C$12*1000)</f>
        <v>34.263493082079265</v>
      </c>
      <c r="D159" s="331">
        <f>IF(D$86=0,0,D$86/PPA!D$12*1000)</f>
        <v>32.904741391088614</v>
      </c>
      <c r="E159" s="331">
        <f>IF(E$86=0,0,E$86/PPA!E$12*1000)</f>
        <v>32.383305724745085</v>
      </c>
      <c r="F159" s="331">
        <f>IF(F$86=0,0,F$86/PPA!F$12*1000)</f>
        <v>28.520149646267182</v>
      </c>
      <c r="G159" s="331">
        <f>IF(G$86=0,0,G$86/PPA!G$12*1000)</f>
        <v>29.250519342538745</v>
      </c>
      <c r="H159" s="331">
        <f>IF(H$86=0,0,H$86/PPA!H$12*1000)</f>
        <v>31.106517411516911</v>
      </c>
      <c r="I159" s="331">
        <f>IF(I$86=0,0,I$86/PPA!I$12*1000)</f>
        <v>27.122976920765904</v>
      </c>
      <c r="J159" s="331">
        <f>IF(J$86=0,0,J$86/PPA!J$12*1000)</f>
        <v>33.030361705357123</v>
      </c>
      <c r="K159" s="331">
        <f>IF(K$86=0,0,K$86/PPA!K$12*1000)</f>
        <v>29.606885491282672</v>
      </c>
      <c r="L159" s="331">
        <f>IF(L$86=0,0,L$86/PPA!L$12*1000)</f>
        <v>30.229732288959845</v>
      </c>
      <c r="M159" s="331">
        <f>IF(M$86=0,0,M$86/PPA!M$12*1000)</f>
        <v>27.454838687433902</v>
      </c>
      <c r="N159" s="331">
        <f>IF(N$86=0,0,N$86/PPA!N$12*1000)</f>
        <v>27.989642640231491</v>
      </c>
      <c r="O159" s="331">
        <f>IF(O$86=0,0,O$86/PPA!O$12*1000)</f>
        <v>26.926559034085923</v>
      </c>
      <c r="P159" s="331">
        <f>IF(P$86=0,0,P$86/PPA!P$12*1000)</f>
        <v>23.983318596767447</v>
      </c>
      <c r="Q159" s="331">
        <f>IF(Q$86=0,0,Q$86/PPA!Q$12*1000)</f>
        <v>23.12185824521773</v>
      </c>
      <c r="R159" s="331">
        <f>IF(R$86=0,0,R$86/PPA!R$12*1000)</f>
        <v>22.002184114124514</v>
      </c>
      <c r="S159" s="331">
        <f>IF(S$86=0,0,S$86/PPA!S$12*1000)</f>
        <v>23.151651215068256</v>
      </c>
      <c r="T159" s="331">
        <f>IF(T$86=0,0,T$86/PPA!T$12*1000)</f>
        <v>23.68745356100802</v>
      </c>
      <c r="U159" s="331">
        <f>IF(U$86=0,0,U$86/PPA!U$12*1000)</f>
        <v>23.311822303672347</v>
      </c>
      <c r="V159" s="331">
        <f>IF(V$86=0,0,V$86/PPA!V$12*1000)</f>
        <v>22.670368629052447</v>
      </c>
      <c r="W159" s="331">
        <f>IF(W$86=0,0,W$86/PPA!W$12*1000)</f>
        <v>24.146100844782772</v>
      </c>
      <c r="X159" s="331">
        <f>IF(X$86=0,0,X$86/PPA!X$12*1000)</f>
        <v>20.663163960337602</v>
      </c>
      <c r="Y159" s="331">
        <f>IF(Y$86=0,0,Y$86/PPA!Y$12*1000)</f>
        <v>21.021884027973861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16.921416378105427</v>
      </c>
      <c r="C160" s="331">
        <f>IF(C$87=0,0,C$87/PPA!C$12*1000)</f>
        <v>15.129250026686821</v>
      </c>
      <c r="D160" s="331">
        <f>IF(D$87=0,0,D$87/PPA!D$12*1000)</f>
        <v>14.529285101688178</v>
      </c>
      <c r="E160" s="331">
        <f>IF(E$87=0,0,E$87/PPA!E$12*1000)</f>
        <v>14.299042068672099</v>
      </c>
      <c r="F160" s="331">
        <f>IF(F$87=0,0,F$87/PPA!F$12*1000)</f>
        <v>12.593242427538128</v>
      </c>
      <c r="G160" s="331">
        <f>IF(G$87=0,0,G$87/PPA!G$12*1000)</f>
        <v>12.915741529434635</v>
      </c>
      <c r="H160" s="331">
        <f>IF(H$87=0,0,H$87/PPA!H$12*1000)</f>
        <v>13.735268562692815</v>
      </c>
      <c r="I160" s="331">
        <f>IF(I$87=0,0,I$87/PPA!I$12*1000)</f>
        <v>11.976312465261977</v>
      </c>
      <c r="J160" s="331">
        <f>IF(J$87=0,0,J$87/PPA!J$12*1000)</f>
        <v>14.584753501785224</v>
      </c>
      <c r="K160" s="331">
        <f>IF(K$87=0,0,K$87/PPA!K$12*1000)</f>
        <v>13.073097130992211</v>
      </c>
      <c r="L160" s="331">
        <f>IF(L$87=0,0,L$87/PPA!L$12*1000)</f>
        <v>13.348118854778683</v>
      </c>
      <c r="M160" s="331">
        <f>IF(M$87=0,0,M$87/PPA!M$12*1000)</f>
        <v>12.122848010548925</v>
      </c>
      <c r="N160" s="331">
        <f>IF(N$87=0,0,N$87/PPA!N$12*1000)</f>
        <v>12.358993890297741</v>
      </c>
      <c r="O160" s="331">
        <f>IF(O$87=0,0,O$87/PPA!O$12*1000)</f>
        <v>11.889582974191811</v>
      </c>
      <c r="P160" s="331">
        <f>IF(P$87=0,0,P$87/PPA!P$12*1000)</f>
        <v>10.589977579080006</v>
      </c>
      <c r="Q160" s="331">
        <f>IF(Q$87=0,0,Q$87/PPA!Q$12*1000)</f>
        <v>10.209594615339221</v>
      </c>
      <c r="R160" s="331">
        <f>IF(R$87=0,0,R$87/PPA!R$12*1000)</f>
        <v>9.7151958149266999</v>
      </c>
      <c r="S160" s="331">
        <f>IF(S$87=0,0,S$87/PPA!S$12*1000)</f>
        <v>10.222749879130516</v>
      </c>
      <c r="T160" s="331">
        <f>IF(T$87=0,0,T$87/PPA!T$12*1000)</f>
        <v>10.459336605334679</v>
      </c>
      <c r="U160" s="331">
        <f>IF(U$87=0,0,U$87/PPA!U$12*1000)</f>
        <v>10.293474380007673</v>
      </c>
      <c r="V160" s="331">
        <f>IF(V$87=0,0,V$87/PPA!V$12*1000)</f>
        <v>10.010236678568022</v>
      </c>
      <c r="W160" s="331">
        <f>IF(W$87=0,0,W$87/PPA!W$12*1000)</f>
        <v>10.661855052991681</v>
      </c>
      <c r="X160" s="331">
        <f>IF(X$87=0,0,X$87/PPA!X$12*1000)</f>
        <v>9.1239434680371048</v>
      </c>
      <c r="Y160" s="331">
        <f>IF(Y$87=0,0,Y$87/PPA!Y$12*1000)</f>
        <v>9.2823384565415772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76.880691031446574</v>
      </c>
      <c r="C161" s="332">
        <f>IF(C$88=0,0,C$88/PPA!C$12*1000)</f>
        <v>81.78046366559667</v>
      </c>
      <c r="D161" s="332">
        <f>IF(D$88=0,0,D$88/PPA!D$12*1000)</f>
        <v>88.81012987695982</v>
      </c>
      <c r="E161" s="332">
        <f>IF(E$88=0,0,E$88/PPA!E$12*1000)</f>
        <v>79.923077051061981</v>
      </c>
      <c r="F161" s="332">
        <f>IF(F$88=0,0,F$88/PPA!F$12*1000)</f>
        <v>60.119746780357865</v>
      </c>
      <c r="G161" s="332">
        <f>IF(G$88=0,0,G$88/PPA!G$12*1000)</f>
        <v>51.594362892012391</v>
      </c>
      <c r="H161" s="332">
        <f>IF(H$88=0,0,H$88/PPA!H$12*1000)</f>
        <v>60.216968025075587</v>
      </c>
      <c r="I161" s="332">
        <f>IF(I$88=0,0,I$88/PPA!I$12*1000)</f>
        <v>57.492460165726349</v>
      </c>
      <c r="J161" s="332">
        <f>IF(J$88=0,0,J$88/PPA!J$12*1000)</f>
        <v>82.158208980430558</v>
      </c>
      <c r="K161" s="332">
        <f>IF(K$88=0,0,K$88/PPA!K$12*1000)</f>
        <v>66.198716813888723</v>
      </c>
      <c r="L161" s="332">
        <f>IF(L$88=0,0,L$88/PPA!L$12*1000)</f>
        <v>50.786623141117694</v>
      </c>
      <c r="M161" s="332">
        <f>IF(M$88=0,0,M$88/PPA!M$12*1000)</f>
        <v>44.894234465139498</v>
      </c>
      <c r="N161" s="332">
        <f>IF(N$88=0,0,N$88/PPA!N$12*1000)</f>
        <v>37.697861252964813</v>
      </c>
      <c r="O161" s="332">
        <f>IF(O$88=0,0,O$88/PPA!O$12*1000)</f>
        <v>38.975837983999895</v>
      </c>
      <c r="P161" s="332">
        <f>IF(P$88=0,0,P$88/PPA!P$12*1000)</f>
        <v>35.124903110514069</v>
      </c>
      <c r="Q161" s="332">
        <f>IF(Q$88=0,0,Q$88/PPA!Q$12*1000)</f>
        <v>32.141322704497554</v>
      </c>
      <c r="R161" s="332">
        <f>IF(R$88=0,0,R$88/PPA!R$12*1000)</f>
        <v>31.679162317974797</v>
      </c>
      <c r="S161" s="332">
        <f>IF(S$88=0,0,S$88/PPA!S$12*1000)</f>
        <v>34.686298001219114</v>
      </c>
      <c r="T161" s="332">
        <f>IF(T$88=0,0,T$88/PPA!T$12*1000)</f>
        <v>34.747723804974655</v>
      </c>
      <c r="U161" s="332">
        <f>IF(U$88=0,0,U$88/PPA!U$12*1000)</f>
        <v>34.848161737429791</v>
      </c>
      <c r="V161" s="332">
        <f>IF(V$88=0,0,V$88/PPA!V$12*1000)</f>
        <v>34.84553670116955</v>
      </c>
      <c r="W161" s="332">
        <f>IF(W$88=0,0,W$88/PPA!W$12*1000)</f>
        <v>37.36907203562648</v>
      </c>
      <c r="X161" s="332">
        <f>IF(X$88=0,0,X$88/PPA!X$12*1000)</f>
        <v>31.868496655019765</v>
      </c>
      <c r="Y161" s="332">
        <f>IF(Y$88=0,0,Y$88/PPA!Y$12*1000)</f>
        <v>33.689343285653244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154.33340779661418</v>
      </c>
      <c r="C162" s="333">
        <f>IF(C$94=0,0,C$94/PPA!C$12*1000)</f>
        <v>124.94548838872076</v>
      </c>
      <c r="D162" s="333">
        <f>IF(D$94=0,0,D$94/PPA!D$12*1000)</f>
        <v>109.71790621307949</v>
      </c>
      <c r="E162" s="333">
        <f>IF(E$94=0,0,E$94/PPA!E$12*1000)</f>
        <v>115.45892006700095</v>
      </c>
      <c r="F162" s="333">
        <f>IF(F$94=0,0,F$94/PPA!F$12*1000)</f>
        <v>111.95421760567388</v>
      </c>
      <c r="G162" s="333">
        <f>IF(G$94=0,0,G$94/PPA!G$12*1000)</f>
        <v>124.88622665769067</v>
      </c>
      <c r="H162" s="333">
        <f>IF(H$94=0,0,H$94/PPA!H$12*1000)</f>
        <v>127.46163238997288</v>
      </c>
      <c r="I162" s="333">
        <f>IF(I$94=0,0,I$94/PPA!I$12*1000)</f>
        <v>106.15177812166405</v>
      </c>
      <c r="J162" s="333">
        <f>IF(J$94=0,0,J$94/PPA!J$12*1000)</f>
        <v>117.12774688718818</v>
      </c>
      <c r="K162" s="333">
        <f>IF(K$94=0,0,K$94/PPA!K$12*1000)</f>
        <v>112.43197842414037</v>
      </c>
      <c r="L162" s="333">
        <f>IF(L$94=0,0,L$94/PPA!L$12*1000)</f>
        <v>131.60196674384474</v>
      </c>
      <c r="M162" s="333">
        <f>IF(M$94=0,0,M$94/PPA!M$12*1000)</f>
        <v>120.75226434780727</v>
      </c>
      <c r="N162" s="333">
        <f>IF(N$94=0,0,N$94/PPA!N$12*1000)</f>
        <v>131.17533298603394</v>
      </c>
      <c r="O162" s="333">
        <f>IF(O$94=0,0,O$94/PPA!O$12*1000)</f>
        <v>123.48332922988943</v>
      </c>
      <c r="P162" s="333">
        <f>IF(P$94=0,0,P$94/PPA!P$12*1000)</f>
        <v>109.57646631913114</v>
      </c>
      <c r="Q162" s="333">
        <f>IF(Q$94=0,0,Q$94/PPA!Q$12*1000)</f>
        <v>107.36249693351202</v>
      </c>
      <c r="R162" s="333">
        <f>IF(R$94=0,0,R$94/PPA!R$12*1000)</f>
        <v>101.06919604250493</v>
      </c>
      <c r="S162" s="333">
        <f>IF(S$94=0,0,S$94/PPA!S$12*1000)</f>
        <v>104.99727505429138</v>
      </c>
      <c r="T162" s="333">
        <f>IF(T$94=0,0,T$94/PPA!T$12*1000)</f>
        <v>108.16856839833602</v>
      </c>
      <c r="U162" s="333">
        <f>IF(U$94=0,0,U$94/PPA!U$12*1000)</f>
        <v>105.80179033560033</v>
      </c>
      <c r="V162" s="333">
        <f>IF(V$94=0,0,V$94/PPA!V$12*1000)</f>
        <v>101.93425767161258</v>
      </c>
      <c r="W162" s="333">
        <f>IF(W$94=0,0,W$94/PPA!W$12*1000)</f>
        <v>108.31443062354663</v>
      </c>
      <c r="X162" s="333">
        <f>IF(X$94=0,0,X$94/PPA!X$12*1000)</f>
        <v>92.80099433725529</v>
      </c>
      <c r="Y162" s="333">
        <f>IF(Y$94=0,0,Y$94/PPA!Y$12*1000)</f>
        <v>93.144455569880293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HU: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9.9648215327974299</v>
      </c>
      <c r="W5" s="223">
        <v>11.271873875016491</v>
      </c>
      <c r="X5" s="223">
        <v>11.486183306205429</v>
      </c>
      <c r="Y5" s="223">
        <v>7.7249915238960716</v>
      </c>
      <c r="DA5" s="89" t="s">
        <v>1941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3.4799398682133817E-2</v>
      </c>
      <c r="W6" s="259">
        <v>3.9275669631265893E-2</v>
      </c>
      <c r="X6" s="259">
        <v>4.0130946495927057E-2</v>
      </c>
      <c r="Y6" s="259">
        <v>2.7018694391392688E-2</v>
      </c>
      <c r="DA6" s="67" t="s">
        <v>1942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1.485968529470858E-2</v>
      </c>
      <c r="W7" s="224">
        <v>1.677109698907497E-2</v>
      </c>
      <c r="X7" s="224">
        <v>1.71363086171493E-2</v>
      </c>
      <c r="Y7" s="224">
        <v>1.153724808285638E-2</v>
      </c>
      <c r="DA7" s="177" t="s">
        <v>1943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0.3878095703413415</v>
      </c>
      <c r="W8" s="224">
        <v>0.43769378613974769</v>
      </c>
      <c r="X8" s="224">
        <v>0.44722511616176402</v>
      </c>
      <c r="Y8" s="224">
        <v>0.30110026781840699</v>
      </c>
      <c r="DA8" s="177" t="s">
        <v>1944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0.16489149138947601</v>
      </c>
      <c r="W9" s="224">
        <v>0.18610159905276491</v>
      </c>
      <c r="X9" s="224">
        <v>0.19015419430169661</v>
      </c>
      <c r="Y9" s="224">
        <v>0.1280238447304122</v>
      </c>
      <c r="DA9" s="177" t="s">
        <v>1945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0.20287113035536469</v>
      </c>
      <c r="W10" s="260">
        <v>0.2272478303872337</v>
      </c>
      <c r="X10" s="260">
        <v>0.24918220229383559</v>
      </c>
      <c r="Y10" s="260">
        <v>0.17100082072854519</v>
      </c>
      <c r="DA10" s="68" t="s">
        <v>1946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1.211043663095434E-3</v>
      </c>
      <c r="W11" s="226">
        <v>1.3027703170614101E-3</v>
      </c>
      <c r="X11" s="226">
        <v>1.249224390901305E-3</v>
      </c>
      <c r="Y11" s="226">
        <v>9.2253515594396839E-4</v>
      </c>
      <c r="DA11" s="69" t="s">
        <v>1947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7.3267013618348226E-2</v>
      </c>
      <c r="W12" s="226">
        <v>8.7707083279414094E-2</v>
      </c>
      <c r="X12" s="226">
        <v>7.3787216906879144E-2</v>
      </c>
      <c r="Y12" s="226">
        <v>5.0423310609618709E-2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3.6270971661367291E-3</v>
      </c>
      <c r="W14" s="226">
        <v>4.5363377255523696E-3</v>
      </c>
      <c r="X14" s="226">
        <v>2.1873718680798529E-2</v>
      </c>
      <c r="Y14" s="226">
        <v>2.6069141297894439E-2</v>
      </c>
      <c r="DA14" s="69" t="s">
        <v>1950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0.12476597590778429</v>
      </c>
      <c r="W15" s="226">
        <v>0.1337016390652058</v>
      </c>
      <c r="X15" s="226">
        <v>0.15227204231525671</v>
      </c>
      <c r="Y15" s="226">
        <v>9.3585833665088061E-2</v>
      </c>
      <c r="DA15" s="69" t="s">
        <v>1951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0.26077617077616949</v>
      </c>
      <c r="W16" s="261">
        <v>0.2910449043874514</v>
      </c>
      <c r="X16" s="261">
        <v>0.31473149697068581</v>
      </c>
      <c r="Y16" s="261">
        <v>0.20543601534675071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8.1934984193852642</v>
      </c>
      <c r="W17" s="294">
        <f t="shared" si="0"/>
        <v>9.2865561329950523</v>
      </c>
      <c r="X17" s="294">
        <f t="shared" si="0"/>
        <v>9.3763755714875252</v>
      </c>
      <c r="Y17" s="294">
        <f t="shared" si="0"/>
        <v>6.3252362871961179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5.7487218183586863</v>
      </c>
      <c r="W18" s="329">
        <v>6.5580101543627087</v>
      </c>
      <c r="X18" s="329">
        <v>6.4257677873873602</v>
      </c>
      <c r="Y18" s="329">
        <v>4.3992736433203383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1.140699300069614</v>
      </c>
      <c r="W19" s="229">
        <v>0.87005052147408402</v>
      </c>
      <c r="X19" s="229">
        <v>0.99087886054609475</v>
      </c>
      <c r="Y19" s="229">
        <v>0.51433460895784211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4.1013370734045998E-2</v>
      </c>
      <c r="W21" s="229">
        <v>4.5614898017224313E-2</v>
      </c>
      <c r="X21" s="229">
        <v>4.5926138015087041E-2</v>
      </c>
      <c r="Y21" s="229">
        <v>6.5173695695174477E-2</v>
      </c>
      <c r="DA21" s="73" t="s">
        <v>1956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3.5056686982944063E-2</v>
      </c>
      <c r="W22" s="229">
        <v>3.8956956126516083E-2</v>
      </c>
      <c r="X22" s="229">
        <v>3.9652988118841097E-2</v>
      </c>
      <c r="Y22" s="229">
        <v>2.8093250525206091E-2</v>
      </c>
      <c r="DA22" s="73" t="s">
        <v>1957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1.9810575530339609</v>
      </c>
      <c r="W25" s="229">
        <v>2.4497928540404672</v>
      </c>
      <c r="X25" s="229">
        <v>2.1877320445462241</v>
      </c>
      <c r="Y25" s="229">
        <v>1.4342602316370661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2.029302090576691</v>
      </c>
      <c r="W27" s="229">
        <v>2.537168132265724</v>
      </c>
      <c r="X27" s="229">
        <v>2.583903007090592</v>
      </c>
      <c r="Y27" s="229">
        <v>2.0586442338465369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0.52159281696143023</v>
      </c>
      <c r="W28" s="229">
        <v>0.61642679243869269</v>
      </c>
      <c r="X28" s="229">
        <v>0.57767474907052041</v>
      </c>
      <c r="Y28" s="229">
        <v>0.29876762265851259</v>
      </c>
      <c r="DA28" s="73" t="s">
        <v>1963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2.4447766010265788</v>
      </c>
      <c r="W29" s="262">
        <v>2.728545978632344</v>
      </c>
      <c r="X29" s="262">
        <v>2.950607784100165</v>
      </c>
      <c r="Y29" s="262">
        <v>1.9259626438757791</v>
      </c>
      <c r="DA29" s="72" t="s">
        <v>1964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0.70531566657297073</v>
      </c>
      <c r="W30" s="316">
        <v>0.78718285543389332</v>
      </c>
      <c r="X30" s="316">
        <v>0.85124746987685163</v>
      </c>
      <c r="Y30" s="316">
        <v>0.55563834560158976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81.070632566353353</v>
      </c>
      <c r="C32" s="223">
        <v>82.704493696148859</v>
      </c>
      <c r="D32" s="223">
        <v>86.661289126784084</v>
      </c>
      <c r="E32" s="223">
        <v>89.774458699571511</v>
      </c>
      <c r="F32" s="223">
        <v>85.236726214489877</v>
      </c>
      <c r="G32" s="223">
        <v>85.261763068915613</v>
      </c>
      <c r="H32" s="223">
        <v>87.939171466888737</v>
      </c>
      <c r="I32" s="223">
        <v>81.302894803152697</v>
      </c>
      <c r="J32" s="223">
        <v>84.689179154416621</v>
      </c>
      <c r="K32" s="223">
        <v>69.61026205139963</v>
      </c>
      <c r="L32" s="223">
        <v>82.480129950464956</v>
      </c>
      <c r="M32" s="223">
        <v>82.306673577129658</v>
      </c>
      <c r="N32" s="223">
        <v>88.571048560159369</v>
      </c>
      <c r="O32" s="223">
        <v>104.3726741812834</v>
      </c>
      <c r="P32" s="223">
        <v>107.15840712870239</v>
      </c>
      <c r="Q32" s="223">
        <v>104.52910926652631</v>
      </c>
      <c r="R32" s="223">
        <v>112.4075752115186</v>
      </c>
      <c r="S32" s="223">
        <v>130.61239633675029</v>
      </c>
      <c r="T32" s="223">
        <v>124.53948882228001</v>
      </c>
      <c r="U32" s="223">
        <v>133.60371142468111</v>
      </c>
      <c r="V32" s="223">
        <v>131.65913267872381</v>
      </c>
      <c r="W32" s="223">
        <v>134.2212359948295</v>
      </c>
      <c r="X32" s="223">
        <v>136.75844376032629</v>
      </c>
      <c r="Y32" s="223">
        <v>133.16599839814</v>
      </c>
      <c r="DA32" s="89" t="s">
        <v>1966</v>
      </c>
    </row>
    <row r="33" spans="1:105" ht="12" customHeight="1" x14ac:dyDescent="0.25">
      <c r="A33" s="55" t="s">
        <v>91</v>
      </c>
      <c r="B33" s="259">
        <v>0.26794251395241608</v>
      </c>
      <c r="C33" s="259">
        <v>0.27309310810551152</v>
      </c>
      <c r="D33" s="259">
        <v>0.28538655112184708</v>
      </c>
      <c r="E33" s="259">
        <v>0.2940850144393331</v>
      </c>
      <c r="F33" s="259">
        <v>0.28011002596968432</v>
      </c>
      <c r="G33" s="259">
        <v>0.28140509696625671</v>
      </c>
      <c r="H33" s="259">
        <v>0.28982696739459762</v>
      </c>
      <c r="I33" s="259">
        <v>0.26890171344625791</v>
      </c>
      <c r="J33" s="259">
        <v>0.27842716363847969</v>
      </c>
      <c r="K33" s="259">
        <v>0.2292752372695466</v>
      </c>
      <c r="L33" s="259">
        <v>0.27195371636645899</v>
      </c>
      <c r="M33" s="259">
        <v>0.2715795671409712</v>
      </c>
      <c r="N33" s="259">
        <v>0.29595305995545051</v>
      </c>
      <c r="O33" s="259">
        <v>0.34637322662829673</v>
      </c>
      <c r="P33" s="259">
        <v>0.35489555556860042</v>
      </c>
      <c r="Q33" s="259">
        <v>0.34810784179585152</v>
      </c>
      <c r="R33" s="259">
        <v>0.38159451238780417</v>
      </c>
      <c r="S33" s="259">
        <v>0.46340914416555917</v>
      </c>
      <c r="T33" s="259">
        <v>0.4408762965776104</v>
      </c>
      <c r="U33" s="259">
        <v>0.47395296326573999</v>
      </c>
      <c r="V33" s="259">
        <v>0.46567640123849591</v>
      </c>
      <c r="W33" s="259">
        <v>0.47215088449573678</v>
      </c>
      <c r="X33" s="259">
        <v>0.48148398364109379</v>
      </c>
      <c r="Y33" s="259">
        <v>0.47252960871245447</v>
      </c>
      <c r="DA33" s="67" t="s">
        <v>1967</v>
      </c>
    </row>
    <row r="34" spans="1:105" ht="12" customHeight="1" x14ac:dyDescent="0.25">
      <c r="A34" s="173" t="s">
        <v>92</v>
      </c>
      <c r="B34" s="224">
        <v>9.8824617970059342E-2</v>
      </c>
      <c r="C34" s="224">
        <v>0.1007242997039885</v>
      </c>
      <c r="D34" s="224">
        <v>0.1052584618707353</v>
      </c>
      <c r="E34" s="224">
        <v>0.108466695986318</v>
      </c>
      <c r="F34" s="224">
        <v>0.1033123332975574</v>
      </c>
      <c r="G34" s="224">
        <v>0.1037899913391742</v>
      </c>
      <c r="H34" s="224">
        <v>0.10689621033890311</v>
      </c>
      <c r="I34" s="224">
        <v>9.9178397301818558E-2</v>
      </c>
      <c r="J34" s="224">
        <v>0.1026916470745155</v>
      </c>
      <c r="K34" s="224">
        <v>8.4563055705230469E-2</v>
      </c>
      <c r="L34" s="224">
        <v>0.10030406048301101</v>
      </c>
      <c r="M34" s="224">
        <v>0.1001660638891626</v>
      </c>
      <c r="N34" s="224">
        <v>0.10915568289532999</v>
      </c>
      <c r="O34" s="224">
        <v>0.12775203640388749</v>
      </c>
      <c r="P34" s="224">
        <v>0.13089530728433571</v>
      </c>
      <c r="Q34" s="224">
        <v>0.12839181050591431</v>
      </c>
      <c r="R34" s="224">
        <v>0.14074262180317121</v>
      </c>
      <c r="S34" s="224">
        <v>0.17091812329612799</v>
      </c>
      <c r="T34" s="224">
        <v>0.16260738521351051</v>
      </c>
      <c r="U34" s="224">
        <v>0.17480697571880041</v>
      </c>
      <c r="V34" s="224">
        <v>0.1717543504807123</v>
      </c>
      <c r="W34" s="224">
        <v>0.1741423191722504</v>
      </c>
      <c r="X34" s="224">
        <v>0.1790633417373757</v>
      </c>
      <c r="Y34" s="224">
        <v>0.17428200314953729</v>
      </c>
      <c r="DA34" s="177" t="s">
        <v>1968</v>
      </c>
    </row>
    <row r="35" spans="1:105" ht="12" customHeight="1" x14ac:dyDescent="0.25">
      <c r="A35" s="173" t="s">
        <v>93</v>
      </c>
      <c r="B35" s="224">
        <v>1.9277734656419949</v>
      </c>
      <c r="C35" s="224">
        <v>1.96483058880682</v>
      </c>
      <c r="D35" s="224">
        <v>2.0532785655712789</v>
      </c>
      <c r="E35" s="224">
        <v>2.11586164179892</v>
      </c>
      <c r="F35" s="224">
        <v>2.0153154031410772</v>
      </c>
      <c r="G35" s="224">
        <v>2.0246330864996742</v>
      </c>
      <c r="H35" s="224">
        <v>2.085226152166415</v>
      </c>
      <c r="I35" s="224">
        <v>1.934674644947991</v>
      </c>
      <c r="J35" s="224">
        <v>2.0032076666696619</v>
      </c>
      <c r="K35" s="224">
        <v>1.6495729334520519</v>
      </c>
      <c r="L35" s="224">
        <v>1.9566329753369891</v>
      </c>
      <c r="M35" s="224">
        <v>1.953941073486676</v>
      </c>
      <c r="N35" s="224">
        <v>2.1293017208870122</v>
      </c>
      <c r="O35" s="224">
        <v>2.4920610979316749</v>
      </c>
      <c r="P35" s="224">
        <v>2.5533769352515732</v>
      </c>
      <c r="Q35" s="224">
        <v>2.504541181975771</v>
      </c>
      <c r="R35" s="224">
        <v>2.7454686632761991</v>
      </c>
      <c r="S35" s="224">
        <v>3.334102672548934</v>
      </c>
      <c r="T35" s="224">
        <v>3.1719849666102751</v>
      </c>
      <c r="U35" s="224">
        <v>3.409962581407846</v>
      </c>
      <c r="V35" s="224">
        <v>3.350414970140398</v>
      </c>
      <c r="W35" s="224">
        <v>3.3969971151047789</v>
      </c>
      <c r="X35" s="224">
        <v>3.4545300133090331</v>
      </c>
      <c r="Y35" s="224">
        <v>3.399721932771878</v>
      </c>
      <c r="DA35" s="177" t="s">
        <v>1969</v>
      </c>
    </row>
    <row r="36" spans="1:105" ht="12" customHeight="1" x14ac:dyDescent="0.25">
      <c r="A36" s="173" t="s">
        <v>94</v>
      </c>
      <c r="B36" s="224">
        <v>1.0762890144245689</v>
      </c>
      <c r="C36" s="224">
        <v>1.096978257885652</v>
      </c>
      <c r="D36" s="224">
        <v>1.1463593638279741</v>
      </c>
      <c r="E36" s="224">
        <v>1.1812999201916721</v>
      </c>
      <c r="F36" s="224">
        <v>1.125164272493508</v>
      </c>
      <c r="G36" s="224">
        <v>1.130366398374727</v>
      </c>
      <c r="H36" s="224">
        <v>1.1641959183311621</v>
      </c>
      <c r="I36" s="224">
        <v>1.080141989686445</v>
      </c>
      <c r="J36" s="224">
        <v>1.1184044410164251</v>
      </c>
      <c r="K36" s="224">
        <v>0.92096776846925732</v>
      </c>
      <c r="L36" s="224">
        <v>1.092401474628008</v>
      </c>
      <c r="M36" s="224">
        <v>1.090898567548396</v>
      </c>
      <c r="N36" s="224">
        <v>1.188803607597543</v>
      </c>
      <c r="O36" s="224">
        <v>1.391334630744834</v>
      </c>
      <c r="P36" s="224">
        <v>1.4255676790224601</v>
      </c>
      <c r="Q36" s="224">
        <v>1.3983023463997859</v>
      </c>
      <c r="R36" s="224">
        <v>1.5328137949792879</v>
      </c>
      <c r="S36" s="224">
        <v>1.8614521588681441</v>
      </c>
      <c r="T36" s="224">
        <v>1.7709407429495809</v>
      </c>
      <c r="U36" s="224">
        <v>1.9038052610325129</v>
      </c>
      <c r="V36" s="224">
        <v>1.8705594253652831</v>
      </c>
      <c r="W36" s="224">
        <v>1.89656655316689</v>
      </c>
      <c r="X36" s="224">
        <v>1.950160916953698</v>
      </c>
      <c r="Y36" s="224">
        <v>1.8980878373704939</v>
      </c>
      <c r="DA36" s="177" t="s">
        <v>1970</v>
      </c>
    </row>
    <row r="37" spans="1:105" ht="12" customHeight="1" x14ac:dyDescent="0.25">
      <c r="A37" s="56" t="s">
        <v>95</v>
      </c>
      <c r="B37" s="260">
        <v>0.84240955188372402</v>
      </c>
      <c r="C37" s="260">
        <v>0.84117906733302583</v>
      </c>
      <c r="D37" s="260">
        <v>0.88016781043720338</v>
      </c>
      <c r="E37" s="260">
        <v>0.91746835444363373</v>
      </c>
      <c r="F37" s="260">
        <v>0.87447190531492724</v>
      </c>
      <c r="G37" s="260">
        <v>0.93100988590736988</v>
      </c>
      <c r="H37" s="260">
        <v>0.93723768648919492</v>
      </c>
      <c r="I37" s="260">
        <v>0.85468698263550957</v>
      </c>
      <c r="J37" s="260">
        <v>0.85505638812160878</v>
      </c>
      <c r="K37" s="260">
        <v>0.70081691317348427</v>
      </c>
      <c r="L37" s="260">
        <v>0.93866676293991391</v>
      </c>
      <c r="M37" s="260">
        <v>0.95611774985840536</v>
      </c>
      <c r="N37" s="260">
        <v>1.4238585039615601</v>
      </c>
      <c r="O37" s="260">
        <v>1.3897354128439621</v>
      </c>
      <c r="P37" s="260">
        <v>1.3994901675609701</v>
      </c>
      <c r="Q37" s="260">
        <v>1.5999510029719191</v>
      </c>
      <c r="R37" s="260">
        <v>1.7480543774390289</v>
      </c>
      <c r="S37" s="260">
        <v>1.87805265483177</v>
      </c>
      <c r="T37" s="260">
        <v>1.8705444472971431</v>
      </c>
      <c r="U37" s="260">
        <v>1.9182026826782299</v>
      </c>
      <c r="V37" s="260">
        <v>1.7988822778990721</v>
      </c>
      <c r="W37" s="260">
        <v>1.803201330954848</v>
      </c>
      <c r="X37" s="260">
        <v>2.058832087018748</v>
      </c>
      <c r="Y37" s="260">
        <v>2.040206319352285</v>
      </c>
      <c r="DA37" s="68" t="s">
        <v>1971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6.202144659398146E-3</v>
      </c>
      <c r="R38" s="226">
        <v>8.3045692366776804E-3</v>
      </c>
      <c r="S38" s="226">
        <v>1.060351324813588E-2</v>
      </c>
      <c r="T38" s="226">
        <v>9.4298498888382067E-3</v>
      </c>
      <c r="U38" s="226">
        <v>1.0423063974326749E-2</v>
      </c>
      <c r="V38" s="226">
        <v>1.0704978826807021E-2</v>
      </c>
      <c r="W38" s="226">
        <v>1.0301442970464741E-2</v>
      </c>
      <c r="X38" s="226">
        <v>1.016540195228879E-2</v>
      </c>
      <c r="Y38" s="226">
        <v>1.072077043493831E-2</v>
      </c>
      <c r="DA38" s="69" t="s">
        <v>1972</v>
      </c>
    </row>
    <row r="39" spans="1:105" ht="12" customHeight="1" x14ac:dyDescent="0.25">
      <c r="A39" s="37" t="s">
        <v>35</v>
      </c>
      <c r="B39" s="226">
        <v>0.64832544227312006</v>
      </c>
      <c r="C39" s="226">
        <v>0.73950328159382783</v>
      </c>
      <c r="D39" s="226">
        <v>0.81547752057584211</v>
      </c>
      <c r="E39" s="226">
        <v>0.82441184647959742</v>
      </c>
      <c r="F39" s="226">
        <v>0.7073718790773339</v>
      </c>
      <c r="G39" s="226">
        <v>0.60010666147286273</v>
      </c>
      <c r="H39" s="226">
        <v>0.71100974482255164</v>
      </c>
      <c r="I39" s="226">
        <v>0.70561563234529401</v>
      </c>
      <c r="J39" s="226">
        <v>0.7665499844342395</v>
      </c>
      <c r="K39" s="226">
        <v>0.58812035633368931</v>
      </c>
      <c r="L39" s="226">
        <v>0.58216793052757776</v>
      </c>
      <c r="M39" s="226">
        <v>0.56652984497939518</v>
      </c>
      <c r="N39" s="226">
        <v>0.34748893710281348</v>
      </c>
      <c r="O39" s="226">
        <v>0.57524092630109502</v>
      </c>
      <c r="P39" s="226">
        <v>0.60720522214978212</v>
      </c>
      <c r="Q39" s="226">
        <v>0.4058061972915234</v>
      </c>
      <c r="R39" s="226">
        <v>0.35496824891219902</v>
      </c>
      <c r="S39" s="226">
        <v>0.55482699771630084</v>
      </c>
      <c r="T39" s="226">
        <v>0.49873080227030658</v>
      </c>
      <c r="U39" s="226">
        <v>0.57921201868859562</v>
      </c>
      <c r="V39" s="226">
        <v>0.64764124811410062</v>
      </c>
      <c r="W39" s="226">
        <v>0.69352940013761122</v>
      </c>
      <c r="X39" s="226">
        <v>0.6004339366588668</v>
      </c>
      <c r="Y39" s="226">
        <v>0.58596871255510674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2.0260493303283601E-2</v>
      </c>
      <c r="T41" s="226">
        <v>1.1249908111099299E-2</v>
      </c>
      <c r="U41" s="226">
        <v>1.505217133828593E-2</v>
      </c>
      <c r="V41" s="226">
        <v>3.767149611222112E-2</v>
      </c>
      <c r="W41" s="226">
        <v>4.2146668843414489E-2</v>
      </c>
      <c r="X41" s="226">
        <v>0.2091386933245738</v>
      </c>
      <c r="Y41" s="226">
        <v>0.35595693989508631</v>
      </c>
      <c r="DA41" s="69" t="s">
        <v>1975</v>
      </c>
    </row>
    <row r="42" spans="1:105" ht="12" customHeight="1" x14ac:dyDescent="0.25">
      <c r="A42" s="37" t="s">
        <v>40</v>
      </c>
      <c r="B42" s="226">
        <v>0.19408410961060391</v>
      </c>
      <c r="C42" s="226">
        <v>0.101675785739198</v>
      </c>
      <c r="D42" s="226">
        <v>6.46902898613613E-2</v>
      </c>
      <c r="E42" s="226">
        <v>9.3056507964036361E-2</v>
      </c>
      <c r="F42" s="226">
        <v>0.16710002623759329</v>
      </c>
      <c r="G42" s="226">
        <v>0.33090322443450709</v>
      </c>
      <c r="H42" s="226">
        <v>0.22622794166664331</v>
      </c>
      <c r="I42" s="226">
        <v>0.14907135029021559</v>
      </c>
      <c r="J42" s="226">
        <v>8.8506403687369298E-2</v>
      </c>
      <c r="K42" s="226">
        <v>0.112696556839795</v>
      </c>
      <c r="L42" s="226">
        <v>0.35649883241233621</v>
      </c>
      <c r="M42" s="226">
        <v>0.38958790487901018</v>
      </c>
      <c r="N42" s="226">
        <v>1.0763695668587461</v>
      </c>
      <c r="O42" s="226">
        <v>0.81449448654286694</v>
      </c>
      <c r="P42" s="226">
        <v>0.79228494541118766</v>
      </c>
      <c r="Q42" s="226">
        <v>1.187942661020998</v>
      </c>
      <c r="R42" s="226">
        <v>1.384781559290152</v>
      </c>
      <c r="S42" s="226">
        <v>1.2923616505640501</v>
      </c>
      <c r="T42" s="226">
        <v>1.351133887026899</v>
      </c>
      <c r="U42" s="226">
        <v>1.3135154286770221</v>
      </c>
      <c r="V42" s="226">
        <v>1.102864554845943</v>
      </c>
      <c r="W42" s="226">
        <v>1.0572238190033569</v>
      </c>
      <c r="X42" s="226">
        <v>1.2390940550830181</v>
      </c>
      <c r="Y42" s="226">
        <v>1.087559896467154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3.6910604402731773</v>
      </c>
      <c r="C43" s="261">
        <f t="shared" si="1"/>
        <v>3.373583380769885</v>
      </c>
      <c r="D43" s="261">
        <f t="shared" si="1"/>
        <v>3.2922989288994824</v>
      </c>
      <c r="E43" s="261">
        <f t="shared" si="1"/>
        <v>3.6000705560536099</v>
      </c>
      <c r="F43" s="261">
        <f t="shared" si="1"/>
        <v>3.75161123715458</v>
      </c>
      <c r="G43" s="261">
        <f t="shared" si="1"/>
        <v>4.2789176487439775</v>
      </c>
      <c r="H43" s="261">
        <f t="shared" si="1"/>
        <v>4.1420248988141974</v>
      </c>
      <c r="I43" s="261">
        <f t="shared" si="1"/>
        <v>3.6061305401718879</v>
      </c>
      <c r="J43" s="261">
        <f t="shared" si="1"/>
        <v>3.3647265430742461</v>
      </c>
      <c r="K43" s="261">
        <f t="shared" si="1"/>
        <v>2.9366103880540297</v>
      </c>
      <c r="L43" s="261">
        <f t="shared" si="1"/>
        <v>4.3614766160997647</v>
      </c>
      <c r="M43" s="261">
        <f t="shared" si="1"/>
        <v>4.4713275362114331</v>
      </c>
      <c r="N43" s="261">
        <f t="shared" si="1"/>
        <v>6.470487140792585</v>
      </c>
      <c r="O43" s="261">
        <f t="shared" si="1"/>
        <v>6.5595929679232343</v>
      </c>
      <c r="P43" s="261">
        <f t="shared" si="1"/>
        <v>6.6161785269448448</v>
      </c>
      <c r="Q43" s="261">
        <f t="shared" si="1"/>
        <v>7.2274540850265456</v>
      </c>
      <c r="R43" s="261">
        <f t="shared" si="1"/>
        <v>7.568274809846244</v>
      </c>
      <c r="S43" s="261">
        <f t="shared" si="1"/>
        <v>8.2160292206608627</v>
      </c>
      <c r="T43" s="261">
        <f t="shared" si="1"/>
        <v>8.1476633235392537</v>
      </c>
      <c r="U43" s="261">
        <f t="shared" si="1"/>
        <v>8.4205678439099891</v>
      </c>
      <c r="V43" s="261">
        <f t="shared" si="1"/>
        <v>7.9439159034182074</v>
      </c>
      <c r="W43" s="261">
        <f t="shared" si="1"/>
        <v>8.0036510170821842</v>
      </c>
      <c r="X43" s="261">
        <f t="shared" si="1"/>
        <v>8.5396382943700253</v>
      </c>
      <c r="Y43" s="261">
        <f t="shared" si="1"/>
        <v>8.139498502644642</v>
      </c>
      <c r="DA43" s="70"/>
    </row>
    <row r="44" spans="1:105" ht="12" customHeight="1" x14ac:dyDescent="0.25">
      <c r="A44" s="60" t="s">
        <v>1884</v>
      </c>
      <c r="B44" s="262">
        <v>1.926812328589788</v>
      </c>
      <c r="C44" s="262">
        <v>2.002443327423419</v>
      </c>
      <c r="D44" s="262">
        <v>2.1210623588313302</v>
      </c>
      <c r="E44" s="262">
        <v>2.1804458756753249</v>
      </c>
      <c r="F44" s="262">
        <v>2.038918343276086</v>
      </c>
      <c r="G44" s="262">
        <v>1.9886806366014631</v>
      </c>
      <c r="H44" s="262">
        <v>2.0770439920054118</v>
      </c>
      <c r="I44" s="262">
        <v>1.9407375229092241</v>
      </c>
      <c r="J44" s="262">
        <v>2.059612305900639</v>
      </c>
      <c r="K44" s="262">
        <v>1.676974615277504</v>
      </c>
      <c r="L44" s="262">
        <v>1.9023253314208819</v>
      </c>
      <c r="M44" s="262">
        <v>1.886665517993972</v>
      </c>
      <c r="N44" s="262">
        <v>1.8635292646989039</v>
      </c>
      <c r="O44" s="262">
        <v>2.304101797522824</v>
      </c>
      <c r="P44" s="262">
        <v>2.377725431102625</v>
      </c>
      <c r="Q44" s="262">
        <v>2.2400060836407572</v>
      </c>
      <c r="R44" s="262">
        <v>2.42295623920293</v>
      </c>
      <c r="S44" s="262">
        <v>2.86260100669706</v>
      </c>
      <c r="T44" s="262">
        <v>2.6987199579257131</v>
      </c>
      <c r="U44" s="262">
        <v>2.9267745159187619</v>
      </c>
      <c r="V44" s="262">
        <v>2.9202908307754711</v>
      </c>
      <c r="W44" s="262">
        <v>2.988159362338211</v>
      </c>
      <c r="X44" s="262">
        <v>3.0020475852917641</v>
      </c>
      <c r="Y44" s="262">
        <v>2.9366286967597892</v>
      </c>
      <c r="DA44" s="72" t="s">
        <v>1977</v>
      </c>
    </row>
    <row r="45" spans="1:105" ht="12" customHeight="1" x14ac:dyDescent="0.25">
      <c r="A45" s="64" t="s">
        <v>28</v>
      </c>
      <c r="B45" s="229">
        <v>4.144384846440796E-3</v>
      </c>
      <c r="C45" s="229">
        <v>4.5953218210211724E-3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0.22662742064567881</v>
      </c>
      <c r="S45" s="229">
        <v>1.0470654100525449</v>
      </c>
      <c r="T45" s="229">
        <v>0.81850015717170499</v>
      </c>
      <c r="U45" s="229">
        <v>0.73607384559075129</v>
      </c>
      <c r="V45" s="229">
        <v>0.5572928059139316</v>
      </c>
      <c r="W45" s="229">
        <v>0.38024273931803099</v>
      </c>
      <c r="X45" s="229">
        <v>0.44564692533262262</v>
      </c>
      <c r="Y45" s="229">
        <v>0.33035057749436991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1.9185752566218892E-2</v>
      </c>
      <c r="D47" s="229">
        <v>0</v>
      </c>
      <c r="E47" s="229">
        <v>0</v>
      </c>
      <c r="F47" s="229">
        <v>1.9277045834766259E-2</v>
      </c>
      <c r="G47" s="229">
        <v>1.927704583476593E-2</v>
      </c>
      <c r="H47" s="229">
        <v>1.9277045834756909E-2</v>
      </c>
      <c r="I47" s="229">
        <v>1.948283624997443E-2</v>
      </c>
      <c r="J47" s="229">
        <v>1.948283624996669E-2</v>
      </c>
      <c r="K47" s="229">
        <v>1.9482836249969712E-2</v>
      </c>
      <c r="L47" s="229">
        <v>0</v>
      </c>
      <c r="M47" s="229">
        <v>0</v>
      </c>
      <c r="N47" s="229">
        <v>0</v>
      </c>
      <c r="O47" s="229">
        <v>2.071085984286394E-2</v>
      </c>
      <c r="P47" s="229">
        <v>2.0710859842881828E-2</v>
      </c>
      <c r="Q47" s="229">
        <v>2.1192587920558548E-2</v>
      </c>
      <c r="R47" s="229">
        <v>2.0812757530408069E-2</v>
      </c>
      <c r="S47" s="229">
        <v>2.1279109081100391E-2</v>
      </c>
      <c r="T47" s="229">
        <v>2.1279109081343311E-2</v>
      </c>
      <c r="U47" s="229">
        <v>2.1279109081094129E-2</v>
      </c>
      <c r="V47" s="229">
        <v>2.0626562297560609E-2</v>
      </c>
      <c r="W47" s="229">
        <v>2.0521650828081588E-2</v>
      </c>
      <c r="X47" s="229">
        <v>2.126218230316999E-2</v>
      </c>
      <c r="Y47" s="229">
        <v>4.3091419204415587E-2</v>
      </c>
      <c r="DA47" s="73" t="s">
        <v>1980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1.7714285234775539E-2</v>
      </c>
      <c r="R48" s="229">
        <v>1.7920049611794501E-2</v>
      </c>
      <c r="S48" s="229">
        <v>1.807664708351274E-2</v>
      </c>
      <c r="T48" s="229">
        <v>1.820547104138218E-2</v>
      </c>
      <c r="U48" s="229">
        <v>1.8092082691790488E-2</v>
      </c>
      <c r="V48" s="229">
        <v>1.7530062299208241E-2</v>
      </c>
      <c r="W48" s="229">
        <v>1.742616418413372E-2</v>
      </c>
      <c r="X48" s="229">
        <v>1.825351882580396E-2</v>
      </c>
      <c r="Y48" s="229">
        <v>1.8468500728475539E-2</v>
      </c>
      <c r="DA48" s="73" t="s">
        <v>1981</v>
      </c>
    </row>
    <row r="49" spans="1:105" ht="12" customHeight="1" x14ac:dyDescent="0.25">
      <c r="A49" s="64" t="s">
        <v>32</v>
      </c>
      <c r="B49" s="229">
        <v>0.11540646572591411</v>
      </c>
      <c r="C49" s="229">
        <v>0.14425743942511771</v>
      </c>
      <c r="D49" s="229">
        <v>0.1442574394249736</v>
      </c>
      <c r="E49" s="229">
        <v>0.101484325524876</v>
      </c>
      <c r="F49" s="229">
        <v>0.1166927711074411</v>
      </c>
      <c r="G49" s="229">
        <v>0.1166927711074391</v>
      </c>
      <c r="H49" s="229">
        <v>8.7518928434288087E-2</v>
      </c>
      <c r="I49" s="229">
        <v>0.11735393216650181</v>
      </c>
      <c r="J49" s="229">
        <v>7.334604339549429E-2</v>
      </c>
      <c r="K49" s="229">
        <v>5.8677622917397448E-2</v>
      </c>
      <c r="L49" s="229">
        <v>3.012491743738388E-2</v>
      </c>
      <c r="M49" s="229">
        <v>3.0458891808128441E-2</v>
      </c>
      <c r="N49" s="229">
        <v>4.5689019638550231E-2</v>
      </c>
      <c r="O49" s="229">
        <v>4.6781752134126518E-2</v>
      </c>
      <c r="P49" s="229">
        <v>4.6781752134166923E-2</v>
      </c>
      <c r="Q49" s="229">
        <v>3.1912777653634948E-2</v>
      </c>
      <c r="R49" s="229">
        <v>1.5957103302629502E-2</v>
      </c>
      <c r="S49" s="229">
        <v>1.632101864640579E-2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0.95463288692660064</v>
      </c>
      <c r="C51" s="229">
        <v>1.0408947286048651</v>
      </c>
      <c r="D51" s="229">
        <v>1.1258230402339171</v>
      </c>
      <c r="E51" s="229">
        <v>1.2282414018238139</v>
      </c>
      <c r="F51" s="229">
        <v>1.038178341034858</v>
      </c>
      <c r="G51" s="229">
        <v>0.96255942107533121</v>
      </c>
      <c r="H51" s="229">
        <v>1.1886039087047719</v>
      </c>
      <c r="I51" s="229">
        <v>1.1437898981530279</v>
      </c>
      <c r="J51" s="229">
        <v>1.0597816937624449</v>
      </c>
      <c r="K51" s="229">
        <v>0.79550426780244077</v>
      </c>
      <c r="L51" s="229">
        <v>1.1065350572353769</v>
      </c>
      <c r="M51" s="229">
        <v>1.132179875761153</v>
      </c>
      <c r="N51" s="229">
        <v>1.147265524874203</v>
      </c>
      <c r="O51" s="229">
        <v>1.4474500195813531</v>
      </c>
      <c r="P51" s="229">
        <v>1.482677857463766</v>
      </c>
      <c r="Q51" s="229">
        <v>1.107512672787623</v>
      </c>
      <c r="R51" s="229">
        <v>0.73191372802811272</v>
      </c>
      <c r="S51" s="229">
        <v>0.90380339606923799</v>
      </c>
      <c r="T51" s="229">
        <v>0.92005040294747642</v>
      </c>
      <c r="U51" s="229">
        <v>0.96068058318148941</v>
      </c>
      <c r="V51" s="229">
        <v>1.013398915892586</v>
      </c>
      <c r="W51" s="229">
        <v>1.1210291425693</v>
      </c>
      <c r="X51" s="229">
        <v>1.0279200313888079</v>
      </c>
      <c r="Y51" s="229">
        <v>0.9645580269350692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0.13647090211006349</v>
      </c>
      <c r="C53" s="229">
        <v>0.15128212085365941</v>
      </c>
      <c r="D53" s="229">
        <v>0.16538749939625361</v>
      </c>
      <c r="E53" s="229">
        <v>0.11978590130775731</v>
      </c>
      <c r="F53" s="229">
        <v>8.8429117455869719E-2</v>
      </c>
      <c r="G53" s="229">
        <v>8.1654031710218331E-2</v>
      </c>
      <c r="H53" s="229">
        <v>0.13977497380782891</v>
      </c>
      <c r="I53" s="229">
        <v>0.17262018345935021</v>
      </c>
      <c r="J53" s="229">
        <v>0.17766427972919549</v>
      </c>
      <c r="K53" s="229">
        <v>0.14234782174063709</v>
      </c>
      <c r="L53" s="229">
        <v>0.12988374381280951</v>
      </c>
      <c r="M53" s="229">
        <v>0.1272075206837239</v>
      </c>
      <c r="N53" s="229">
        <v>0.1092491763408333</v>
      </c>
      <c r="O53" s="229">
        <v>0.14710693283765569</v>
      </c>
      <c r="P53" s="229">
        <v>0.12986789301785451</v>
      </c>
      <c r="Q53" s="229">
        <v>0.11407162308962041</v>
      </c>
      <c r="R53" s="229">
        <v>0.23715941036826979</v>
      </c>
      <c r="S53" s="229">
        <v>0.4634867371416645</v>
      </c>
      <c r="T53" s="229">
        <v>0.57695265981500299</v>
      </c>
      <c r="U53" s="229">
        <v>0.86522980260969939</v>
      </c>
      <c r="V53" s="229">
        <v>1.020582440377263</v>
      </c>
      <c r="W53" s="229">
        <v>1.1414445886261231</v>
      </c>
      <c r="X53" s="229">
        <v>1.1962559702368469</v>
      </c>
      <c r="Y53" s="229">
        <v>1.3611304488292539</v>
      </c>
      <c r="DA53" s="73" t="s">
        <v>1986</v>
      </c>
    </row>
    <row r="54" spans="1:105" ht="12" customHeight="1" x14ac:dyDescent="0.25">
      <c r="A54" s="64" t="s">
        <v>39</v>
      </c>
      <c r="B54" s="229">
        <v>0.7161576889807687</v>
      </c>
      <c r="C54" s="229">
        <v>0.64222796415253736</v>
      </c>
      <c r="D54" s="229">
        <v>0.68559437977618565</v>
      </c>
      <c r="E54" s="229">
        <v>0.7309342470188781</v>
      </c>
      <c r="F54" s="229">
        <v>0.77634106784315182</v>
      </c>
      <c r="G54" s="229">
        <v>0.8084973668737081</v>
      </c>
      <c r="H54" s="229">
        <v>0.64186913522376676</v>
      </c>
      <c r="I54" s="229">
        <v>0.48749067288036918</v>
      </c>
      <c r="J54" s="229">
        <v>0.7293374527635379</v>
      </c>
      <c r="K54" s="229">
        <v>0.66096206656705847</v>
      </c>
      <c r="L54" s="229">
        <v>0.63578161293531121</v>
      </c>
      <c r="M54" s="229">
        <v>0.59681922974096691</v>
      </c>
      <c r="N54" s="229">
        <v>0.56132554384531852</v>
      </c>
      <c r="O54" s="229">
        <v>0.64205223312682447</v>
      </c>
      <c r="P54" s="229">
        <v>0.69768706864395602</v>
      </c>
      <c r="Q54" s="229">
        <v>0.94760213695454398</v>
      </c>
      <c r="R54" s="229">
        <v>1.172565769716037</v>
      </c>
      <c r="S54" s="229">
        <v>0.39256868862259398</v>
      </c>
      <c r="T54" s="229">
        <v>0.34373215786880301</v>
      </c>
      <c r="U54" s="229">
        <v>0.32541909276393738</v>
      </c>
      <c r="V54" s="229">
        <v>0.29086004399492099</v>
      </c>
      <c r="W54" s="229">
        <v>0.30749507681254168</v>
      </c>
      <c r="X54" s="229">
        <v>0.29270895720451218</v>
      </c>
      <c r="Y54" s="229">
        <v>0.21902972356820519</v>
      </c>
      <c r="DA54" s="73" t="s">
        <v>1987</v>
      </c>
    </row>
    <row r="55" spans="1:105" ht="12" customHeight="1" x14ac:dyDescent="0.25">
      <c r="A55" s="60" t="s">
        <v>1896</v>
      </c>
      <c r="B55" s="262">
        <v>1.764248111683389</v>
      </c>
      <c r="C55" s="262">
        <v>1.3711400533464659</v>
      </c>
      <c r="D55" s="262">
        <v>1.171236570068152</v>
      </c>
      <c r="E55" s="262">
        <v>1.419624680378285</v>
      </c>
      <c r="F55" s="262">
        <v>1.712692893878494</v>
      </c>
      <c r="G55" s="262">
        <v>2.2902370121425148</v>
      </c>
      <c r="H55" s="262">
        <v>2.0649809068087852</v>
      </c>
      <c r="I55" s="262">
        <v>1.6653930172626641</v>
      </c>
      <c r="J55" s="262">
        <v>1.3051142371736071</v>
      </c>
      <c r="K55" s="262">
        <v>1.2596357727765259</v>
      </c>
      <c r="L55" s="262">
        <v>2.459151284678883</v>
      </c>
      <c r="M55" s="262">
        <v>2.5846620182174611</v>
      </c>
      <c r="N55" s="262">
        <v>4.6069578760936816</v>
      </c>
      <c r="O55" s="262">
        <v>4.2554911704004104</v>
      </c>
      <c r="P55" s="262">
        <v>4.2384530958422193</v>
      </c>
      <c r="Q55" s="262">
        <v>4.987448001385788</v>
      </c>
      <c r="R55" s="262">
        <v>5.1453185706433144</v>
      </c>
      <c r="S55" s="262">
        <v>5.3534282139638032</v>
      </c>
      <c r="T55" s="262">
        <v>5.4489433656135402</v>
      </c>
      <c r="U55" s="262">
        <v>5.4937933279912281</v>
      </c>
      <c r="V55" s="262">
        <v>5.0236250726427363</v>
      </c>
      <c r="W55" s="262">
        <v>5.0154916547439727</v>
      </c>
      <c r="X55" s="262">
        <v>5.5375907090782608</v>
      </c>
      <c r="Y55" s="262">
        <v>5.2028698058848537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64.855266545397669</v>
      </c>
      <c r="C56" s="261">
        <f t="shared" si="2"/>
        <v>66.444230984885309</v>
      </c>
      <c r="D56" s="261">
        <f t="shared" si="2"/>
        <v>69.79848283307804</v>
      </c>
      <c r="E56" s="261">
        <f t="shared" si="2"/>
        <v>72.198755545347694</v>
      </c>
      <c r="F56" s="261">
        <f t="shared" si="2"/>
        <v>68.30960139421228</v>
      </c>
      <c r="G56" s="261">
        <f t="shared" si="2"/>
        <v>67.908888512046076</v>
      </c>
      <c r="H56" s="261">
        <f t="shared" si="2"/>
        <v>70.249617239653617</v>
      </c>
      <c r="I56" s="261">
        <f t="shared" si="2"/>
        <v>65.093042067176185</v>
      </c>
      <c r="J56" s="261">
        <f t="shared" si="2"/>
        <v>68.123564003159458</v>
      </c>
      <c r="K56" s="261">
        <f t="shared" si="2"/>
        <v>55.8750847816871</v>
      </c>
      <c r="L56" s="261">
        <f t="shared" si="2"/>
        <v>65.515360554246115</v>
      </c>
      <c r="M56" s="261">
        <f t="shared" si="2"/>
        <v>65.277642083080664</v>
      </c>
      <c r="N56" s="261">
        <f t="shared" si="2"/>
        <v>68.727326237744776</v>
      </c>
      <c r="O56" s="261">
        <f t="shared" si="2"/>
        <v>81.994716811436376</v>
      </c>
      <c r="P56" s="261">
        <f t="shared" si="2"/>
        <v>84.29809413944723</v>
      </c>
      <c r="Q56" s="261">
        <f t="shared" si="2"/>
        <v>81.473324219107013</v>
      </c>
      <c r="R56" s="261">
        <f t="shared" si="2"/>
        <v>87.611353023900648</v>
      </c>
      <c r="S56" s="261">
        <f t="shared" si="2"/>
        <v>102.00716700615108</v>
      </c>
      <c r="T56" s="261">
        <f t="shared" si="2"/>
        <v>96.999176754039183</v>
      </c>
      <c r="U56" s="261">
        <f t="shared" si="2"/>
        <v>104.33606771630133</v>
      </c>
      <c r="V56" s="261">
        <f t="shared" si="2"/>
        <v>103.15722790187544</v>
      </c>
      <c r="W56" s="261">
        <f t="shared" si="2"/>
        <v>105.29622191248993</v>
      </c>
      <c r="X56" s="261">
        <f t="shared" si="2"/>
        <v>106.81772159280054</v>
      </c>
      <c r="Y56" s="261">
        <f t="shared" si="2"/>
        <v>104.04709444791048</v>
      </c>
      <c r="DA56" s="70"/>
    </row>
    <row r="57" spans="1:105" ht="12" customHeight="1" x14ac:dyDescent="0.25">
      <c r="A57" s="60" t="s">
        <v>1899</v>
      </c>
      <c r="B57" s="262">
        <v>61.204626908146203</v>
      </c>
      <c r="C57" s="262">
        <v>63.607023341685078</v>
      </c>
      <c r="D57" s="262">
        <v>67.37492198640696</v>
      </c>
      <c r="E57" s="262">
        <v>69.261221933216234</v>
      </c>
      <c r="F57" s="262">
        <v>64.765641492299238</v>
      </c>
      <c r="G57" s="262">
        <v>63.169855515575883</v>
      </c>
      <c r="H57" s="262">
        <v>65.976691510760176</v>
      </c>
      <c r="I57" s="262">
        <v>61.646956610057693</v>
      </c>
      <c r="J57" s="262">
        <v>65.422979128608546</v>
      </c>
      <c r="K57" s="262">
        <v>53.268605426461868</v>
      </c>
      <c r="L57" s="262">
        <v>60.426804645133899</v>
      </c>
      <c r="M57" s="262">
        <v>59.92937527745557</v>
      </c>
      <c r="N57" s="262">
        <v>59.194458996318133</v>
      </c>
      <c r="O57" s="262">
        <v>73.189115921313217</v>
      </c>
      <c r="P57" s="262">
        <v>75.527748987965751</v>
      </c>
      <c r="Q57" s="262">
        <v>71.153134421529927</v>
      </c>
      <c r="R57" s="262">
        <v>76.964492304093099</v>
      </c>
      <c r="S57" s="262">
        <v>90.929679036259571</v>
      </c>
      <c r="T57" s="262">
        <v>85.724045722346176</v>
      </c>
      <c r="U57" s="262">
        <v>92.968131682125431</v>
      </c>
      <c r="V57" s="262">
        <v>92.762179330514982</v>
      </c>
      <c r="W57" s="262">
        <v>94.918003274272607</v>
      </c>
      <c r="X57" s="262">
        <v>95.359158591620783</v>
      </c>
      <c r="Y57" s="262">
        <v>93.281146838252127</v>
      </c>
      <c r="DA57" s="72" t="s">
        <v>1989</v>
      </c>
    </row>
    <row r="58" spans="1:105" ht="12" customHeight="1" x14ac:dyDescent="0.25">
      <c r="A58" s="64" t="s">
        <v>28</v>
      </c>
      <c r="B58" s="229">
        <v>0.1316451657104723</v>
      </c>
      <c r="C58" s="229">
        <v>0.1459690460794961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7.1987533616862676</v>
      </c>
      <c r="S58" s="229">
        <v>33.259724789904368</v>
      </c>
      <c r="T58" s="229">
        <v>25.999416757218871</v>
      </c>
      <c r="U58" s="229">
        <v>23.3811692128827</v>
      </c>
      <c r="V58" s="229">
        <v>17.702242070207252</v>
      </c>
      <c r="W58" s="229">
        <v>12.07829877833746</v>
      </c>
      <c r="X58" s="229">
        <v>14.155843510565671</v>
      </c>
      <c r="Y58" s="229">
        <v>10.493488932174101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0.60942978739754106</v>
      </c>
      <c r="D60" s="229">
        <v>0</v>
      </c>
      <c r="E60" s="229">
        <v>0</v>
      </c>
      <c r="F60" s="229">
        <v>0.61232969122198733</v>
      </c>
      <c r="G60" s="229">
        <v>0.61232969122197645</v>
      </c>
      <c r="H60" s="229">
        <v>0.61232969122169001</v>
      </c>
      <c r="I60" s="229">
        <v>0.61886656323448186</v>
      </c>
      <c r="J60" s="229">
        <v>0.61886656323423617</v>
      </c>
      <c r="K60" s="229">
        <v>0.61886656323433187</v>
      </c>
      <c r="L60" s="229">
        <v>0</v>
      </c>
      <c r="M60" s="229">
        <v>0</v>
      </c>
      <c r="N60" s="229">
        <v>0</v>
      </c>
      <c r="O60" s="229">
        <v>0.65787437147920746</v>
      </c>
      <c r="P60" s="229">
        <v>0.6578743714797759</v>
      </c>
      <c r="Q60" s="229">
        <v>0.67317632218244827</v>
      </c>
      <c r="R60" s="229">
        <v>0.66111112155413865</v>
      </c>
      <c r="S60" s="229">
        <v>0.6759246413996598</v>
      </c>
      <c r="T60" s="229">
        <v>0.67592464140737596</v>
      </c>
      <c r="U60" s="229">
        <v>0.67592464139946073</v>
      </c>
      <c r="V60" s="229">
        <v>0.65519668474604287</v>
      </c>
      <c r="W60" s="229">
        <v>0.65186420277435653</v>
      </c>
      <c r="X60" s="229">
        <v>0.67538696727716441</v>
      </c>
      <c r="Y60" s="229">
        <v>1.368786257081436</v>
      </c>
      <c r="DA60" s="73" t="s">
        <v>1992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0.56268906039875233</v>
      </c>
      <c r="R61" s="229">
        <v>0.5692251053158256</v>
      </c>
      <c r="S61" s="229">
        <v>0.57419937794687537</v>
      </c>
      <c r="T61" s="229">
        <v>0.57829143307919872</v>
      </c>
      <c r="U61" s="229">
        <v>0.5746896855039334</v>
      </c>
      <c r="V61" s="229">
        <v>0.55683727303367359</v>
      </c>
      <c r="W61" s="229">
        <v>0.55353697996660078</v>
      </c>
      <c r="X61" s="229">
        <v>0.57981765681965525</v>
      </c>
      <c r="Y61" s="229">
        <v>0.58664649372804645</v>
      </c>
      <c r="DA61" s="73" t="s">
        <v>1993</v>
      </c>
    </row>
    <row r="62" spans="1:105" ht="12" customHeight="1" x14ac:dyDescent="0.25">
      <c r="A62" s="64" t="s">
        <v>32</v>
      </c>
      <c r="B62" s="229">
        <v>3.665852440705506</v>
      </c>
      <c r="C62" s="229">
        <v>4.5822951346802094</v>
      </c>
      <c r="D62" s="229">
        <v>4.5822951346756318</v>
      </c>
      <c r="E62" s="229">
        <v>3.2236197519666492</v>
      </c>
      <c r="F62" s="229">
        <v>3.7067115528246011</v>
      </c>
      <c r="G62" s="229">
        <v>3.7067115528245349</v>
      </c>
      <c r="H62" s="229">
        <v>2.780013020853858</v>
      </c>
      <c r="I62" s="229">
        <v>3.7277131394065268</v>
      </c>
      <c r="J62" s="229">
        <v>2.3298154960921722</v>
      </c>
      <c r="K62" s="229">
        <v>1.8638774338467421</v>
      </c>
      <c r="L62" s="229">
        <v>0.95690914212866462</v>
      </c>
      <c r="M62" s="229">
        <v>0.96751773978760958</v>
      </c>
      <c r="N62" s="229">
        <v>1.451298270871596</v>
      </c>
      <c r="O62" s="229">
        <v>1.4860085972016659</v>
      </c>
      <c r="P62" s="229">
        <v>1.48600859720295</v>
      </c>
      <c r="Q62" s="229">
        <v>1.01369999605664</v>
      </c>
      <c r="R62" s="229">
        <v>0.50687269314234895</v>
      </c>
      <c r="S62" s="229">
        <v>0.51843235700347834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30.323632878844961</v>
      </c>
      <c r="C64" s="229">
        <v>33.063714908625109</v>
      </c>
      <c r="D64" s="229">
        <v>35.761437748606788</v>
      </c>
      <c r="E64" s="229">
        <v>39.014726881462337</v>
      </c>
      <c r="F64" s="229">
        <v>32.97742965640137</v>
      </c>
      <c r="G64" s="229">
        <v>30.575416904745811</v>
      </c>
      <c r="H64" s="229">
        <v>37.755653570622172</v>
      </c>
      <c r="I64" s="229">
        <v>36.332149706037363</v>
      </c>
      <c r="J64" s="229">
        <v>33.663653801865898</v>
      </c>
      <c r="K64" s="229">
        <v>25.268959094901049</v>
      </c>
      <c r="L64" s="229">
        <v>35.148760641594343</v>
      </c>
      <c r="M64" s="229">
        <v>35.963360759471897</v>
      </c>
      <c r="N64" s="229">
        <v>36.442551966592298</v>
      </c>
      <c r="O64" s="229">
        <v>45.977824151407667</v>
      </c>
      <c r="P64" s="229">
        <v>47.096826060613758</v>
      </c>
      <c r="Q64" s="229">
        <v>35.179814312077447</v>
      </c>
      <c r="R64" s="229">
        <v>23.249024302069479</v>
      </c>
      <c r="S64" s="229">
        <v>28.709049051611089</v>
      </c>
      <c r="T64" s="229">
        <v>29.22513044656689</v>
      </c>
      <c r="U64" s="229">
        <v>30.515736171647319</v>
      </c>
      <c r="V64" s="229">
        <v>32.190318504823338</v>
      </c>
      <c r="W64" s="229">
        <v>35.609160999260148</v>
      </c>
      <c r="X64" s="229">
        <v>32.651577467644501</v>
      </c>
      <c r="Y64" s="229">
        <v>30.638902032055139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4.3349580670255463</v>
      </c>
      <c r="C66" s="229">
        <v>4.8054320741750622</v>
      </c>
      <c r="D66" s="229">
        <v>5.2534852749398198</v>
      </c>
      <c r="E66" s="229">
        <v>3.8049639238934669</v>
      </c>
      <c r="F66" s="229">
        <v>2.8089249074217451</v>
      </c>
      <c r="G66" s="229">
        <v>2.5937163013834059</v>
      </c>
      <c r="H66" s="229">
        <v>4.4399109327192718</v>
      </c>
      <c r="I66" s="229">
        <v>5.4832293569440633</v>
      </c>
      <c r="J66" s="229">
        <v>5.6434535913979769</v>
      </c>
      <c r="K66" s="229">
        <v>4.521636690584943</v>
      </c>
      <c r="L66" s="229">
        <v>4.1257189211127718</v>
      </c>
      <c r="M66" s="229">
        <v>4.0407094805418211</v>
      </c>
      <c r="N66" s="229">
        <v>3.470267954355879</v>
      </c>
      <c r="O66" s="229">
        <v>4.6728084548431834</v>
      </c>
      <c r="P66" s="229">
        <v>4.1252154252730264</v>
      </c>
      <c r="Q66" s="229">
        <v>3.623451556964413</v>
      </c>
      <c r="R66" s="229">
        <v>7.5332989175803382</v>
      </c>
      <c r="S66" s="229">
        <v>14.7225198856764</v>
      </c>
      <c r="T66" s="229">
        <v>18.326731547064799</v>
      </c>
      <c r="U66" s="229">
        <v>27.4837702005434</v>
      </c>
      <c r="V66" s="229">
        <v>32.418501047277779</v>
      </c>
      <c r="W66" s="229">
        <v>36.257651638712133</v>
      </c>
      <c r="X66" s="229">
        <v>37.998719054582217</v>
      </c>
      <c r="Y66" s="229">
        <v>43.235908374576297</v>
      </c>
      <c r="DA66" s="73" t="s">
        <v>1998</v>
      </c>
    </row>
    <row r="67" spans="1:105" ht="12" customHeight="1" x14ac:dyDescent="0.25">
      <c r="A67" s="64" t="s">
        <v>39</v>
      </c>
      <c r="B67" s="229">
        <v>22.748538355859711</v>
      </c>
      <c r="C67" s="229">
        <v>20.400182390727661</v>
      </c>
      <c r="D67" s="229">
        <v>21.77770382818472</v>
      </c>
      <c r="E67" s="229">
        <v>23.217911375893781</v>
      </c>
      <c r="F67" s="229">
        <v>24.66024568442954</v>
      </c>
      <c r="G67" s="229">
        <v>25.681681065400142</v>
      </c>
      <c r="H67" s="229">
        <v>20.388784295343189</v>
      </c>
      <c r="I67" s="229">
        <v>15.484997844435259</v>
      </c>
      <c r="J67" s="229">
        <v>23.167189676018261</v>
      </c>
      <c r="K67" s="229">
        <v>20.9952656438948</v>
      </c>
      <c r="L67" s="229">
        <v>20.195415940298119</v>
      </c>
      <c r="M67" s="229">
        <v>18.957787297654239</v>
      </c>
      <c r="N67" s="229">
        <v>17.830340804498348</v>
      </c>
      <c r="O67" s="229">
        <v>20.39460034638148</v>
      </c>
      <c r="P67" s="229">
        <v>22.161824533396249</v>
      </c>
      <c r="Q67" s="229">
        <v>30.100303173850229</v>
      </c>
      <c r="R67" s="229">
        <v>37.246206802744702</v>
      </c>
      <c r="S67" s="229">
        <v>12.469828932717689</v>
      </c>
      <c r="T67" s="229">
        <v>10.91855089700903</v>
      </c>
      <c r="U67" s="229">
        <v>10.336841770148601</v>
      </c>
      <c r="V67" s="229">
        <v>9.2390837504269037</v>
      </c>
      <c r="W67" s="229">
        <v>9.7674906752219108</v>
      </c>
      <c r="X67" s="229">
        <v>9.2978139347315665</v>
      </c>
      <c r="Y67" s="229">
        <v>6.9574147486371096</v>
      </c>
      <c r="DA67" s="73" t="s">
        <v>1999</v>
      </c>
    </row>
    <row r="68" spans="1:105" ht="12" customHeight="1" x14ac:dyDescent="0.25">
      <c r="A68" s="60" t="s">
        <v>1911</v>
      </c>
      <c r="B68" s="262">
        <v>3.65063963725146</v>
      </c>
      <c r="C68" s="262">
        <v>2.8372076432002329</v>
      </c>
      <c r="D68" s="262">
        <v>2.4235608466710752</v>
      </c>
      <c r="E68" s="262">
        <v>2.937533612131455</v>
      </c>
      <c r="F68" s="262">
        <v>3.5439599019130452</v>
      </c>
      <c r="G68" s="262">
        <v>4.7390329964701952</v>
      </c>
      <c r="H68" s="262">
        <v>4.2729257288934379</v>
      </c>
      <c r="I68" s="262">
        <v>3.4460854571184898</v>
      </c>
      <c r="J68" s="262">
        <v>2.700584874550914</v>
      </c>
      <c r="K68" s="262">
        <v>2.6064793552252352</v>
      </c>
      <c r="L68" s="262">
        <v>5.088555909112217</v>
      </c>
      <c r="M68" s="262">
        <v>5.348266805625089</v>
      </c>
      <c r="N68" s="262">
        <v>9.5328672414266418</v>
      </c>
      <c r="O68" s="262">
        <v>8.8056008901231522</v>
      </c>
      <c r="P68" s="262">
        <v>8.770345151481477</v>
      </c>
      <c r="Q68" s="262">
        <v>10.320189797577081</v>
      </c>
      <c r="R68" s="262">
        <v>10.646860719807551</v>
      </c>
      <c r="S68" s="262">
        <v>11.077487969891511</v>
      </c>
      <c r="T68" s="262">
        <v>11.275131031693</v>
      </c>
      <c r="U68" s="262">
        <v>11.3679360341759</v>
      </c>
      <c r="V68" s="262">
        <v>10.395048571360469</v>
      </c>
      <c r="W68" s="262">
        <v>10.378218638217319</v>
      </c>
      <c r="X68" s="262">
        <v>11.458563001179749</v>
      </c>
      <c r="Y68" s="262">
        <v>10.765947609658349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8.3110664168097497</v>
      </c>
      <c r="C69" s="261">
        <f t="shared" si="3"/>
        <v>8.609874008658668</v>
      </c>
      <c r="D69" s="261">
        <f t="shared" si="3"/>
        <v>9.1000566119775268</v>
      </c>
      <c r="E69" s="261">
        <f t="shared" si="3"/>
        <v>9.3584509713103348</v>
      </c>
      <c r="F69" s="261">
        <f t="shared" si="3"/>
        <v>8.7771396429062527</v>
      </c>
      <c r="G69" s="261">
        <f t="shared" si="3"/>
        <v>8.6027524490383662</v>
      </c>
      <c r="H69" s="261">
        <f t="shared" si="3"/>
        <v>8.9641463937006591</v>
      </c>
      <c r="I69" s="261">
        <f t="shared" si="3"/>
        <v>8.3661384677866231</v>
      </c>
      <c r="J69" s="261">
        <f t="shared" si="3"/>
        <v>8.8431013016622213</v>
      </c>
      <c r="K69" s="261">
        <f t="shared" si="3"/>
        <v>7.2133709735889244</v>
      </c>
      <c r="L69" s="261">
        <f t="shared" si="3"/>
        <v>8.2433337903646997</v>
      </c>
      <c r="M69" s="261">
        <f t="shared" si="3"/>
        <v>8.1850009359139584</v>
      </c>
      <c r="N69" s="261">
        <f t="shared" si="3"/>
        <v>8.2261626063251203</v>
      </c>
      <c r="O69" s="261">
        <f t="shared" si="3"/>
        <v>10.071107997371115</v>
      </c>
      <c r="P69" s="261">
        <f t="shared" si="3"/>
        <v>10.379908817622441</v>
      </c>
      <c r="Q69" s="261">
        <f t="shared" si="3"/>
        <v>9.8490367787435282</v>
      </c>
      <c r="R69" s="261">
        <f t="shared" si="3"/>
        <v>10.679273407886226</v>
      </c>
      <c r="S69" s="261">
        <f t="shared" si="3"/>
        <v>12.681265356227785</v>
      </c>
      <c r="T69" s="261">
        <f t="shared" si="3"/>
        <v>11.975694906053423</v>
      </c>
      <c r="U69" s="261">
        <f t="shared" si="3"/>
        <v>12.96634540036661</v>
      </c>
      <c r="V69" s="261">
        <f t="shared" si="3"/>
        <v>12.900701448306133</v>
      </c>
      <c r="W69" s="261">
        <f t="shared" si="3"/>
        <v>13.17830486236287</v>
      </c>
      <c r="X69" s="261">
        <f t="shared" si="3"/>
        <v>13.27701353049582</v>
      </c>
      <c r="Y69" s="261">
        <f t="shared" si="3"/>
        <v>12.994577746228277</v>
      </c>
      <c r="DA69" s="70"/>
    </row>
    <row r="70" spans="1:105" ht="12" customHeight="1" x14ac:dyDescent="0.25">
      <c r="A70" s="60" t="s">
        <v>1914</v>
      </c>
      <c r="B70" s="262">
        <v>6.942191478007306</v>
      </c>
      <c r="C70" s="262">
        <v>7.2146855179225939</v>
      </c>
      <c r="D70" s="262">
        <v>7.6420629104952171</v>
      </c>
      <c r="E70" s="262">
        <v>7.8560182285360796</v>
      </c>
      <c r="F70" s="262">
        <v>7.3461028544505904</v>
      </c>
      <c r="G70" s="262">
        <v>7.1650993524611302</v>
      </c>
      <c r="H70" s="262">
        <v>7.483467324137127</v>
      </c>
      <c r="I70" s="262">
        <v>6.9923631340111561</v>
      </c>
      <c r="J70" s="262">
        <v>7.4206619844949309</v>
      </c>
      <c r="K70" s="262">
        <v>6.0420408932792249</v>
      </c>
      <c r="L70" s="262">
        <v>6.8539662676193354</v>
      </c>
      <c r="M70" s="262">
        <v>6.797544881007676</v>
      </c>
      <c r="N70" s="262">
        <v>6.7141863213416224</v>
      </c>
      <c r="O70" s="262">
        <v>8.3015432410748566</v>
      </c>
      <c r="P70" s="262">
        <v>8.5668048620609074</v>
      </c>
      <c r="Q70" s="262">
        <v>8.0706101542938846</v>
      </c>
      <c r="R70" s="262">
        <v>8.729768803010538</v>
      </c>
      <c r="S70" s="262">
        <v>10.31378303883497</v>
      </c>
      <c r="T70" s="262">
        <v>9.7233292601735002</v>
      </c>
      <c r="U70" s="262">
        <v>10.544996417648459</v>
      </c>
      <c r="V70" s="262">
        <v>10.521636081470421</v>
      </c>
      <c r="W70" s="262">
        <v>10.76616240842441</v>
      </c>
      <c r="X70" s="262">
        <v>10.81620085877177</v>
      </c>
      <c r="Y70" s="262">
        <v>10.58050045156098</v>
      </c>
      <c r="DA70" s="72" t="s">
        <v>2001</v>
      </c>
    </row>
    <row r="71" spans="1:105" ht="12" customHeight="1" x14ac:dyDescent="0.25">
      <c r="A71" s="64" t="s">
        <v>28</v>
      </c>
      <c r="B71" s="229">
        <v>1.4931974814382239E-2</v>
      </c>
      <c r="C71" s="229">
        <v>1.6556674208090951E-2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0.81652526556163507</v>
      </c>
      <c r="S71" s="229">
        <v>3.772515080336365</v>
      </c>
      <c r="T71" s="229">
        <v>2.949007919221577</v>
      </c>
      <c r="U71" s="229">
        <v>2.6520307672019658</v>
      </c>
      <c r="V71" s="229">
        <v>2.0078931977781309</v>
      </c>
      <c r="W71" s="229">
        <v>1.3699922225429031</v>
      </c>
      <c r="X71" s="229">
        <v>1.605639657448416</v>
      </c>
      <c r="Y71" s="229">
        <v>1.1902336983252999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6.9125137922406113E-2</v>
      </c>
      <c r="D73" s="229">
        <v>0</v>
      </c>
      <c r="E73" s="229">
        <v>0</v>
      </c>
      <c r="F73" s="229">
        <v>6.9454062198790065E-2</v>
      </c>
      <c r="G73" s="229">
        <v>6.945406219878883E-2</v>
      </c>
      <c r="H73" s="229">
        <v>6.9454062198756314E-2</v>
      </c>
      <c r="I73" s="229">
        <v>7.0195512959466536E-2</v>
      </c>
      <c r="J73" s="229">
        <v>7.0195512959438627E-2</v>
      </c>
      <c r="K73" s="229">
        <v>7.0195512959449508E-2</v>
      </c>
      <c r="L73" s="229">
        <v>0</v>
      </c>
      <c r="M73" s="229">
        <v>0</v>
      </c>
      <c r="N73" s="229">
        <v>0</v>
      </c>
      <c r="O73" s="229">
        <v>7.4620009727965508E-2</v>
      </c>
      <c r="P73" s="229">
        <v>7.4620009728029957E-2</v>
      </c>
      <c r="Q73" s="229">
        <v>7.6355647654953424E-2</v>
      </c>
      <c r="R73" s="229">
        <v>7.498714110220539E-2</v>
      </c>
      <c r="S73" s="229">
        <v>7.666737830690569E-2</v>
      </c>
      <c r="T73" s="229">
        <v>7.6667378307780878E-2</v>
      </c>
      <c r="U73" s="229">
        <v>7.6667378306883111E-2</v>
      </c>
      <c r="V73" s="229">
        <v>7.4316290630916673E-2</v>
      </c>
      <c r="W73" s="229">
        <v>7.3938300777646765E-2</v>
      </c>
      <c r="X73" s="229">
        <v>7.6606392121715203E-2</v>
      </c>
      <c r="Y73" s="229">
        <v>0.1552558486041441</v>
      </c>
      <c r="DA73" s="73" t="s">
        <v>2004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6.3823527684117587E-2</v>
      </c>
      <c r="R74" s="229">
        <v>6.4564884630730054E-2</v>
      </c>
      <c r="S74" s="229">
        <v>6.512909610971486E-2</v>
      </c>
      <c r="T74" s="229">
        <v>6.5593241252038595E-2</v>
      </c>
      <c r="U74" s="229">
        <v>6.5184709698362653E-2</v>
      </c>
      <c r="V74" s="229">
        <v>6.3159783283911863E-2</v>
      </c>
      <c r="W74" s="229">
        <v>6.2785444486952266E-2</v>
      </c>
      <c r="X74" s="229">
        <v>6.5766354592969978E-2</v>
      </c>
      <c r="Y74" s="229">
        <v>6.6540921742301418E-2</v>
      </c>
      <c r="DA74" s="73" t="s">
        <v>2005</v>
      </c>
    </row>
    <row r="75" spans="1:105" ht="12" customHeight="1" x14ac:dyDescent="0.25">
      <c r="A75" s="64" t="s">
        <v>32</v>
      </c>
      <c r="B75" s="229">
        <v>0.41580270739483638</v>
      </c>
      <c r="C75" s="229">
        <v>0.51975106851696695</v>
      </c>
      <c r="D75" s="229">
        <v>0.51975106851644781</v>
      </c>
      <c r="E75" s="229">
        <v>0.36564205519991988</v>
      </c>
      <c r="F75" s="229">
        <v>0.42043719001945601</v>
      </c>
      <c r="G75" s="229">
        <v>0.42043719001944851</v>
      </c>
      <c r="H75" s="229">
        <v>0.31532555097647852</v>
      </c>
      <c r="I75" s="229">
        <v>0.42281931442342452</v>
      </c>
      <c r="J75" s="229">
        <v>0.26426147988082438</v>
      </c>
      <c r="K75" s="229">
        <v>0.21141202374650489</v>
      </c>
      <c r="L75" s="229">
        <v>0.10853830547292689</v>
      </c>
      <c r="M75" s="229">
        <v>0.1097415954851684</v>
      </c>
      <c r="N75" s="229">
        <v>0.1646148501683056</v>
      </c>
      <c r="O75" s="229">
        <v>0.16855190107148491</v>
      </c>
      <c r="P75" s="229">
        <v>0.1685519010716304</v>
      </c>
      <c r="Q75" s="229">
        <v>0.11497986066383151</v>
      </c>
      <c r="R75" s="229">
        <v>5.7492504546238513E-2</v>
      </c>
      <c r="S75" s="229">
        <v>5.8803670123079577E-2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3.439486136720832</v>
      </c>
      <c r="C77" s="229">
        <v>3.7502824780616342</v>
      </c>
      <c r="D77" s="229">
        <v>4.056274189078076</v>
      </c>
      <c r="E77" s="229">
        <v>4.4252815212769674</v>
      </c>
      <c r="F77" s="229">
        <v>3.740495493434405</v>
      </c>
      <c r="G77" s="229">
        <v>3.4680449729919922</v>
      </c>
      <c r="H77" s="229">
        <v>4.2824699651862979</v>
      </c>
      <c r="I77" s="229">
        <v>4.1210077212866354</v>
      </c>
      <c r="J77" s="229">
        <v>3.8183311025264448</v>
      </c>
      <c r="K77" s="229">
        <v>2.866155082523492</v>
      </c>
      <c r="L77" s="229">
        <v>3.9867807209215691</v>
      </c>
      <c r="M77" s="229">
        <v>4.0791774935512004</v>
      </c>
      <c r="N77" s="229">
        <v>4.1335301999143939</v>
      </c>
      <c r="O77" s="229">
        <v>5.2150772764328011</v>
      </c>
      <c r="P77" s="229">
        <v>5.3420011040973794</v>
      </c>
      <c r="Q77" s="229">
        <v>3.9903030122495151</v>
      </c>
      <c r="R77" s="229">
        <v>2.6370421083365772</v>
      </c>
      <c r="S77" s="229">
        <v>3.2563504711318059</v>
      </c>
      <c r="T77" s="229">
        <v>3.3148874812078111</v>
      </c>
      <c r="U77" s="229">
        <v>3.4612756305803591</v>
      </c>
      <c r="V77" s="229">
        <v>3.6512166822600429</v>
      </c>
      <c r="W77" s="229">
        <v>4.0390020577864414</v>
      </c>
      <c r="X77" s="229">
        <v>3.7035354072096651</v>
      </c>
      <c r="Y77" s="229">
        <v>3.4752458323395778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0.4916966326024334</v>
      </c>
      <c r="C79" s="229">
        <v>0.54506058248744782</v>
      </c>
      <c r="D79" s="229">
        <v>0.59588143164826524</v>
      </c>
      <c r="E79" s="229">
        <v>0.43158155618235983</v>
      </c>
      <c r="F79" s="229">
        <v>0.31860490848070627</v>
      </c>
      <c r="G79" s="229">
        <v>0.29419467307357999</v>
      </c>
      <c r="H79" s="229">
        <v>0.50360100857232337</v>
      </c>
      <c r="I79" s="229">
        <v>0.62194036687559828</v>
      </c>
      <c r="J79" s="229">
        <v>0.64011394902430585</v>
      </c>
      <c r="K79" s="229">
        <v>0.51287082833023534</v>
      </c>
      <c r="L79" s="229">
        <v>0.46796348873732713</v>
      </c>
      <c r="M79" s="229">
        <v>0.45832121422812189</v>
      </c>
      <c r="N79" s="229">
        <v>0.39361835593388361</v>
      </c>
      <c r="O79" s="229">
        <v>0.53001762566508204</v>
      </c>
      <c r="P79" s="229">
        <v>0.46790637925550399</v>
      </c>
      <c r="Q79" s="229">
        <v>0.41099334789642539</v>
      </c>
      <c r="R79" s="229">
        <v>0.8544714050033233</v>
      </c>
      <c r="S79" s="229">
        <v>1.669915449995699</v>
      </c>
      <c r="T79" s="229">
        <v>2.078726494921697</v>
      </c>
      <c r="U79" s="229">
        <v>3.1173720829319991</v>
      </c>
      <c r="V79" s="229">
        <v>3.6770984984180699</v>
      </c>
      <c r="W79" s="229">
        <v>4.1125577090205798</v>
      </c>
      <c r="X79" s="229">
        <v>4.3100398927651007</v>
      </c>
      <c r="Y79" s="229">
        <v>4.9040729406347996</v>
      </c>
      <c r="DA79" s="73" t="s">
        <v>2010</v>
      </c>
    </row>
    <row r="80" spans="1:105" ht="12" customHeight="1" x14ac:dyDescent="0.25">
      <c r="A80" s="64" t="s">
        <v>39</v>
      </c>
      <c r="B80" s="229">
        <v>2.5802740264748221</v>
      </c>
      <c r="C80" s="229">
        <v>2.313909576726048</v>
      </c>
      <c r="D80" s="229">
        <v>2.4701562212524282</v>
      </c>
      <c r="E80" s="229">
        <v>2.6335130958768329</v>
      </c>
      <c r="F80" s="229">
        <v>2.7971112003172318</v>
      </c>
      <c r="G80" s="229">
        <v>2.9129684541773222</v>
      </c>
      <c r="H80" s="229">
        <v>2.312616737203272</v>
      </c>
      <c r="I80" s="229">
        <v>1.756400218466031</v>
      </c>
      <c r="J80" s="229">
        <v>2.6277599401039171</v>
      </c>
      <c r="K80" s="229">
        <v>2.3814074457195429</v>
      </c>
      <c r="L80" s="229">
        <v>2.2906837524875132</v>
      </c>
      <c r="M80" s="229">
        <v>2.1503045777431851</v>
      </c>
      <c r="N80" s="229">
        <v>2.022422915325039</v>
      </c>
      <c r="O80" s="229">
        <v>2.3132764281775242</v>
      </c>
      <c r="P80" s="229">
        <v>2.513725467908364</v>
      </c>
      <c r="Q80" s="229">
        <v>3.41415475814504</v>
      </c>
      <c r="R80" s="229">
        <v>4.2246854938298286</v>
      </c>
      <c r="S80" s="229">
        <v>1.4144018928314019</v>
      </c>
      <c r="T80" s="229">
        <v>1.2384467452625949</v>
      </c>
      <c r="U80" s="229">
        <v>1.1724658489288891</v>
      </c>
      <c r="V80" s="229">
        <v>1.047951629099344</v>
      </c>
      <c r="W80" s="229">
        <v>1.10788667380989</v>
      </c>
      <c r="X80" s="229">
        <v>1.0546131546339019</v>
      </c>
      <c r="Y80" s="229">
        <v>0.78915120991485554</v>
      </c>
      <c r="DA80" s="73" t="s">
        <v>2011</v>
      </c>
    </row>
    <row r="81" spans="1:105" ht="12" customHeight="1" x14ac:dyDescent="0.25">
      <c r="A81" s="61" t="s">
        <v>1926</v>
      </c>
      <c r="B81" s="263">
        <v>1.368874938802443</v>
      </c>
      <c r="C81" s="263">
        <v>1.395188490736075</v>
      </c>
      <c r="D81" s="263">
        <v>1.4579937014823099</v>
      </c>
      <c r="E81" s="263">
        <v>1.502432742774255</v>
      </c>
      <c r="F81" s="263">
        <v>1.431036788455663</v>
      </c>
      <c r="G81" s="263">
        <v>1.4376530965772361</v>
      </c>
      <c r="H81" s="263">
        <v>1.480679069563533</v>
      </c>
      <c r="I81" s="263">
        <v>1.3737753337754679</v>
      </c>
      <c r="J81" s="263">
        <v>1.42243931716729</v>
      </c>
      <c r="K81" s="263">
        <v>1.1713300803096991</v>
      </c>
      <c r="L81" s="263">
        <v>1.3893675227453639</v>
      </c>
      <c r="M81" s="263">
        <v>1.3874560549062831</v>
      </c>
      <c r="N81" s="263">
        <v>1.5119762849834979</v>
      </c>
      <c r="O81" s="263">
        <v>1.7695647562962591</v>
      </c>
      <c r="P81" s="263">
        <v>1.813103955561534</v>
      </c>
      <c r="Q81" s="263">
        <v>1.7784266244496441</v>
      </c>
      <c r="R81" s="263">
        <v>1.9495046048756881</v>
      </c>
      <c r="S81" s="263">
        <v>2.367482317392815</v>
      </c>
      <c r="T81" s="263">
        <v>2.2523656458799231</v>
      </c>
      <c r="U81" s="263">
        <v>2.42134898271815</v>
      </c>
      <c r="V81" s="263">
        <v>2.3790653668357131</v>
      </c>
      <c r="W81" s="263">
        <v>2.4121424539384599</v>
      </c>
      <c r="X81" s="263">
        <v>2.460812671724049</v>
      </c>
      <c r="Y81" s="263">
        <v>2.4140772946672979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13.574869072278091</v>
      </c>
      <c r="C83" s="223">
        <v>13.857911556906171</v>
      </c>
      <c r="D83" s="223">
        <v>14.525184251227341</v>
      </c>
      <c r="E83" s="223">
        <v>14.97120146956498</v>
      </c>
      <c r="F83" s="223">
        <v>14.231574181226261</v>
      </c>
      <c r="G83" s="223">
        <v>14.3440840205228</v>
      </c>
      <c r="H83" s="223">
        <v>14.72722518923044</v>
      </c>
      <c r="I83" s="223">
        <v>13.68617731574291</v>
      </c>
      <c r="J83" s="223">
        <v>14.179851683165991</v>
      </c>
      <c r="K83" s="223">
        <v>11.67992189244327</v>
      </c>
      <c r="L83" s="223">
        <v>13.529173627054909</v>
      </c>
      <c r="M83" s="223">
        <v>13.517273672935209</v>
      </c>
      <c r="N83" s="223">
        <v>15.031113777541581</v>
      </c>
      <c r="O83" s="223">
        <v>17.714374269194192</v>
      </c>
      <c r="P83" s="223">
        <v>18.393182887170081</v>
      </c>
      <c r="Q83" s="223">
        <v>17.430548407493959</v>
      </c>
      <c r="R83" s="223">
        <v>16.702223488966901</v>
      </c>
      <c r="S83" s="223">
        <v>17.683957603041879</v>
      </c>
      <c r="T83" s="223">
        <v>18.128241691636401</v>
      </c>
      <c r="U83" s="223">
        <v>18.395055019304021</v>
      </c>
      <c r="V83" s="223">
        <v>16.12001654646927</v>
      </c>
      <c r="W83" s="223">
        <v>17.32310146366936</v>
      </c>
      <c r="X83" s="223">
        <v>15.562107603815299</v>
      </c>
      <c r="Y83" s="223">
        <v>14.90008817349149</v>
      </c>
      <c r="DA83" s="89" t="s">
        <v>2013</v>
      </c>
    </row>
    <row r="84" spans="1:105" ht="12" customHeight="1" x14ac:dyDescent="0.25">
      <c r="A84" s="55" t="s">
        <v>91</v>
      </c>
      <c r="B84" s="259">
        <v>0.37981459231838771</v>
      </c>
      <c r="C84" s="259">
        <v>0.38815430159218373</v>
      </c>
      <c r="D84" s="259">
        <v>0.40654452150333859</v>
      </c>
      <c r="E84" s="259">
        <v>0.4194324601056883</v>
      </c>
      <c r="F84" s="259">
        <v>0.39846649138892892</v>
      </c>
      <c r="G84" s="259">
        <v>0.40030877602095161</v>
      </c>
      <c r="H84" s="259">
        <v>0.41228918675045789</v>
      </c>
      <c r="I84" s="259">
        <v>0.38351707693291542</v>
      </c>
      <c r="J84" s="259">
        <v>0.39710260886353571</v>
      </c>
      <c r="K84" s="259">
        <v>0.32700040354456961</v>
      </c>
      <c r="L84" s="259">
        <v>0.37774007560883988</v>
      </c>
      <c r="M84" s="259">
        <v>0.37723252368112942</v>
      </c>
      <c r="N84" s="259">
        <v>0.41547411203997042</v>
      </c>
      <c r="O84" s="259">
        <v>0.49223131911435031</v>
      </c>
      <c r="P84" s="259">
        <v>0.511355989873024</v>
      </c>
      <c r="Q84" s="259">
        <v>0.48147233172901499</v>
      </c>
      <c r="R84" s="259">
        <v>0.45939474604529318</v>
      </c>
      <c r="S84" s="259">
        <v>0.48774727635492332</v>
      </c>
      <c r="T84" s="259">
        <v>0.49977880239217842</v>
      </c>
      <c r="U84" s="259">
        <v>0.50762121325095688</v>
      </c>
      <c r="V84" s="259">
        <v>0.44550784654682052</v>
      </c>
      <c r="W84" s="259">
        <v>0.47919707626490299</v>
      </c>
      <c r="X84" s="259">
        <v>0.4274425494334379</v>
      </c>
      <c r="Y84" s="259">
        <v>0.40748018983873102</v>
      </c>
      <c r="DA84" s="67" t="s">
        <v>2014</v>
      </c>
    </row>
    <row r="85" spans="1:105" ht="12" customHeight="1" x14ac:dyDescent="0.25">
      <c r="A85" s="173" t="s">
        <v>92</v>
      </c>
      <c r="B85" s="224">
        <v>4.2070307388141673E-2</v>
      </c>
      <c r="C85" s="224">
        <v>4.2994058449244213E-2</v>
      </c>
      <c r="D85" s="224">
        <v>4.5031058133419719E-2</v>
      </c>
      <c r="E85" s="224">
        <v>4.6458595541318551E-2</v>
      </c>
      <c r="F85" s="224">
        <v>4.4136292063665893E-2</v>
      </c>
      <c r="G85" s="224">
        <v>4.4340353419741067E-2</v>
      </c>
      <c r="H85" s="224">
        <v>4.5667368158563988E-2</v>
      </c>
      <c r="I85" s="224">
        <v>4.2480414500883842E-2</v>
      </c>
      <c r="J85" s="224">
        <v>4.3985221098397351E-2</v>
      </c>
      <c r="K85" s="224">
        <v>3.6220323735309021E-2</v>
      </c>
      <c r="L85" s="224">
        <v>4.1840522757909879E-2</v>
      </c>
      <c r="M85" s="224">
        <v>4.1784303576114158E-2</v>
      </c>
      <c r="N85" s="224">
        <v>4.6020147616352022E-2</v>
      </c>
      <c r="O85" s="224">
        <v>5.4522188773231679E-2</v>
      </c>
      <c r="P85" s="224">
        <v>5.6640540184122061E-2</v>
      </c>
      <c r="Q85" s="224">
        <v>5.3330465454432048E-2</v>
      </c>
      <c r="R85" s="224">
        <v>5.0885033301778987E-2</v>
      </c>
      <c r="S85" s="224">
        <v>5.4025512076111733E-2</v>
      </c>
      <c r="T85" s="224">
        <v>5.5358188621386348E-2</v>
      </c>
      <c r="U85" s="224">
        <v>5.622685623491587E-2</v>
      </c>
      <c r="V85" s="224">
        <v>4.9346845611298568E-2</v>
      </c>
      <c r="W85" s="224">
        <v>5.3078445919907458E-2</v>
      </c>
      <c r="X85" s="224">
        <v>4.734583612406694E-2</v>
      </c>
      <c r="Y85" s="224">
        <v>4.5134697791504023E-2</v>
      </c>
      <c r="DA85" s="177" t="s">
        <v>2015</v>
      </c>
    </row>
    <row r="86" spans="1:105" ht="12" customHeight="1" x14ac:dyDescent="0.25">
      <c r="A86" s="173" t="s">
        <v>93</v>
      </c>
      <c r="B86" s="224">
        <v>1.830528344232935</v>
      </c>
      <c r="C86" s="224">
        <v>1.870721834733555</v>
      </c>
      <c r="D86" s="224">
        <v>1.9593540765823001</v>
      </c>
      <c r="E86" s="224">
        <v>2.0214679010310421</v>
      </c>
      <c r="F86" s="224">
        <v>1.920421757000438</v>
      </c>
      <c r="G86" s="224">
        <v>1.9293007055855289</v>
      </c>
      <c r="H86" s="224">
        <v>1.987040670977722</v>
      </c>
      <c r="I86" s="224">
        <v>1.848372584996854</v>
      </c>
      <c r="J86" s="224">
        <v>1.913848482377952</v>
      </c>
      <c r="K86" s="224">
        <v>1.5759887044101959</v>
      </c>
      <c r="L86" s="224">
        <v>1.820530145864008</v>
      </c>
      <c r="M86" s="224">
        <v>1.8180839834241369</v>
      </c>
      <c r="N86" s="224">
        <v>2.002390518336481</v>
      </c>
      <c r="O86" s="224">
        <v>2.3723242860628848</v>
      </c>
      <c r="P86" s="224">
        <v>2.4644962368143948</v>
      </c>
      <c r="Q86" s="224">
        <v>2.3204710087996681</v>
      </c>
      <c r="R86" s="224">
        <v>2.2140673919201839</v>
      </c>
      <c r="S86" s="224">
        <v>2.350713301298502</v>
      </c>
      <c r="T86" s="224">
        <v>2.408699618520115</v>
      </c>
      <c r="U86" s="224">
        <v>2.4464963637069879</v>
      </c>
      <c r="V86" s="224">
        <v>2.1471390440905149</v>
      </c>
      <c r="W86" s="224">
        <v>2.3095053437050099</v>
      </c>
      <c r="X86" s="224">
        <v>2.0600727778599781</v>
      </c>
      <c r="Y86" s="224">
        <v>1.963863559481001</v>
      </c>
      <c r="DA86" s="177" t="s">
        <v>2016</v>
      </c>
    </row>
    <row r="87" spans="1:105" ht="12" customHeight="1" x14ac:dyDescent="0.25">
      <c r="A87" s="173" t="s">
        <v>94</v>
      </c>
      <c r="B87" s="224">
        <v>0.57379088562058422</v>
      </c>
      <c r="C87" s="224">
        <v>0.58638979379001654</v>
      </c>
      <c r="D87" s="224">
        <v>0.61417214018478916</v>
      </c>
      <c r="E87" s="224">
        <v>0.63364211804774306</v>
      </c>
      <c r="F87" s="224">
        <v>0.60196855415318307</v>
      </c>
      <c r="G87" s="224">
        <v>0.60475171770706582</v>
      </c>
      <c r="H87" s="224">
        <v>0.62285068131091625</v>
      </c>
      <c r="I87" s="224">
        <v>0.57938427768327161</v>
      </c>
      <c r="J87" s="224">
        <v>0.59990811893569729</v>
      </c>
      <c r="K87" s="224">
        <v>0.49400379801848782</v>
      </c>
      <c r="L87" s="224">
        <v>0.57065688602162135</v>
      </c>
      <c r="M87" s="224">
        <v>0.56989012066823708</v>
      </c>
      <c r="N87" s="224">
        <v>0.62766218971387111</v>
      </c>
      <c r="O87" s="224">
        <v>0.74362030905872101</v>
      </c>
      <c r="P87" s="224">
        <v>0.77251219998065446</v>
      </c>
      <c r="Q87" s="224">
        <v>0.72736656571903036</v>
      </c>
      <c r="R87" s="224">
        <v>0.69401366749439408</v>
      </c>
      <c r="S87" s="224">
        <v>0.7368462068569408</v>
      </c>
      <c r="T87" s="224">
        <v>0.755022391026549</v>
      </c>
      <c r="U87" s="224">
        <v>0.76687002395868997</v>
      </c>
      <c r="V87" s="224">
        <v>0.6730345463049866</v>
      </c>
      <c r="W87" s="224">
        <v>0.72392930745099782</v>
      </c>
      <c r="X87" s="224">
        <v>0.6457430650419459</v>
      </c>
      <c r="Y87" s="224">
        <v>0.61558566660970826</v>
      </c>
      <c r="DA87" s="177" t="s">
        <v>2017</v>
      </c>
    </row>
    <row r="88" spans="1:105" ht="12" customHeight="1" x14ac:dyDescent="0.25">
      <c r="A88" s="56" t="s">
        <v>95</v>
      </c>
      <c r="B88" s="260">
        <v>3.8822476696008641</v>
      </c>
      <c r="C88" s="260">
        <v>4.6157147142762582</v>
      </c>
      <c r="D88" s="260">
        <v>5.4148567581308953</v>
      </c>
      <c r="E88" s="260">
        <v>5.1371810755074687</v>
      </c>
      <c r="F88" s="260">
        <v>4.2450792587070021</v>
      </c>
      <c r="G88" s="260">
        <v>3.693081656406187</v>
      </c>
      <c r="H88" s="260">
        <v>4.0757046496579221</v>
      </c>
      <c r="I88" s="260">
        <v>4.0945289719005364</v>
      </c>
      <c r="J88" s="260">
        <v>4.9038186537007116</v>
      </c>
      <c r="K88" s="260">
        <v>3.672349265249403</v>
      </c>
      <c r="L88" s="260">
        <v>3.336462958444363</v>
      </c>
      <c r="M88" s="260">
        <v>3.2623616919548919</v>
      </c>
      <c r="N88" s="260">
        <v>3.1988240678365831</v>
      </c>
      <c r="O88" s="260">
        <v>3.9184843643673282</v>
      </c>
      <c r="P88" s="260">
        <v>4.1004621244281916</v>
      </c>
      <c r="Q88" s="260">
        <v>3.812136817704419</v>
      </c>
      <c r="R88" s="260">
        <v>3.8108397146216331</v>
      </c>
      <c r="S88" s="260">
        <v>4.1248262908196907</v>
      </c>
      <c r="T88" s="260">
        <v>4.1644269570118686</v>
      </c>
      <c r="U88" s="260">
        <v>4.2758031684956848</v>
      </c>
      <c r="V88" s="260">
        <v>3.8127772778387321</v>
      </c>
      <c r="W88" s="260">
        <v>4.1079310978006047</v>
      </c>
      <c r="X88" s="260">
        <v>3.7639673527103268</v>
      </c>
      <c r="Y88" s="260">
        <v>3.763240511879947</v>
      </c>
      <c r="DA88" s="68" t="s">
        <v>2018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1.47775925393357E-2</v>
      </c>
      <c r="R89" s="226">
        <v>1.8104346562903311E-2</v>
      </c>
      <c r="S89" s="226">
        <v>2.328883064510439E-2</v>
      </c>
      <c r="T89" s="226">
        <v>2.099384547338427E-2</v>
      </c>
      <c r="U89" s="226">
        <v>2.3233712667231971E-2</v>
      </c>
      <c r="V89" s="226">
        <v>2.2689478089841151E-2</v>
      </c>
      <c r="W89" s="226">
        <v>2.3468049409758981E-2</v>
      </c>
      <c r="X89" s="226">
        <v>1.8584439846669441E-2</v>
      </c>
      <c r="Y89" s="226">
        <v>1.9774881215020041E-2</v>
      </c>
      <c r="DA89" s="69" t="s">
        <v>2019</v>
      </c>
    </row>
    <row r="90" spans="1:105" ht="12" customHeight="1" x14ac:dyDescent="0.25">
      <c r="A90" s="37" t="s">
        <v>35</v>
      </c>
      <c r="B90" s="226">
        <v>2.9878103017464128</v>
      </c>
      <c r="C90" s="226">
        <v>4.0577997131220318</v>
      </c>
      <c r="D90" s="226">
        <v>5.0168773625117344</v>
      </c>
      <c r="E90" s="226">
        <v>4.6161297178772074</v>
      </c>
      <c r="F90" s="226">
        <v>3.433900704885835</v>
      </c>
      <c r="G90" s="226">
        <v>2.380471933670842</v>
      </c>
      <c r="H90" s="226">
        <v>3.0919218942000741</v>
      </c>
      <c r="I90" s="226">
        <v>3.3803763346842008</v>
      </c>
      <c r="J90" s="226">
        <v>4.3962271551709584</v>
      </c>
      <c r="K90" s="226">
        <v>3.0818082695524152</v>
      </c>
      <c r="L90" s="226">
        <v>2.0692985119830118</v>
      </c>
      <c r="M90" s="226">
        <v>1.933051932027861</v>
      </c>
      <c r="N90" s="226">
        <v>0.78066463220803384</v>
      </c>
      <c r="O90" s="226">
        <v>1.621943684116298</v>
      </c>
      <c r="P90" s="226">
        <v>1.779092181490241</v>
      </c>
      <c r="Q90" s="226">
        <v>0.96689757540955801</v>
      </c>
      <c r="R90" s="226">
        <v>0.77384726576189578</v>
      </c>
      <c r="S90" s="226">
        <v>1.218584037646036</v>
      </c>
      <c r="T90" s="226">
        <v>1.110333411359294</v>
      </c>
      <c r="U90" s="226">
        <v>1.2911026593298309</v>
      </c>
      <c r="V90" s="226">
        <v>1.372692290839892</v>
      </c>
      <c r="W90" s="226">
        <v>1.5799516898957029</v>
      </c>
      <c r="X90" s="226">
        <v>1.097716394305805</v>
      </c>
      <c r="Y90" s="226">
        <v>1.0808422544645351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4.4498760579131102E-2</v>
      </c>
      <c r="T92" s="226">
        <v>2.5045874033874909E-2</v>
      </c>
      <c r="U92" s="226">
        <v>3.3552305229352569E-2</v>
      </c>
      <c r="V92" s="226">
        <v>7.9845705393583002E-2</v>
      </c>
      <c r="W92" s="226">
        <v>9.6015685347174154E-2</v>
      </c>
      <c r="X92" s="226">
        <v>0.38234842891052379</v>
      </c>
      <c r="Y92" s="226">
        <v>0.65657652561495772</v>
      </c>
      <c r="DA92" s="69" t="s">
        <v>2022</v>
      </c>
    </row>
    <row r="93" spans="1:105" ht="12" customHeight="1" x14ac:dyDescent="0.25">
      <c r="A93" s="37" t="s">
        <v>40</v>
      </c>
      <c r="B93" s="226">
        <v>0.89443736785445083</v>
      </c>
      <c r="C93" s="226">
        <v>0.55791500115422643</v>
      </c>
      <c r="D93" s="226">
        <v>0.39797939561916112</v>
      </c>
      <c r="E93" s="226">
        <v>0.52105135763026178</v>
      </c>
      <c r="F93" s="226">
        <v>0.81117855382116699</v>
      </c>
      <c r="G93" s="226">
        <v>1.312609722735345</v>
      </c>
      <c r="H93" s="226">
        <v>0.98378275545784799</v>
      </c>
      <c r="I93" s="226">
        <v>0.71415263721633526</v>
      </c>
      <c r="J93" s="226">
        <v>0.5075914985297546</v>
      </c>
      <c r="K93" s="226">
        <v>0.59054099569698726</v>
      </c>
      <c r="L93" s="226">
        <v>1.267164446461351</v>
      </c>
      <c r="M93" s="226">
        <v>1.32930975992703</v>
      </c>
      <c r="N93" s="226">
        <v>2.418159435628549</v>
      </c>
      <c r="O93" s="226">
        <v>2.29654068025103</v>
      </c>
      <c r="P93" s="226">
        <v>2.321369942937952</v>
      </c>
      <c r="Q93" s="226">
        <v>2.8304616497555251</v>
      </c>
      <c r="R93" s="226">
        <v>3.0188881022968341</v>
      </c>
      <c r="S93" s="226">
        <v>2.8384546619494202</v>
      </c>
      <c r="T93" s="226">
        <v>3.0080538261453169</v>
      </c>
      <c r="U93" s="226">
        <v>2.9279144912692692</v>
      </c>
      <c r="V93" s="226">
        <v>2.3375498035154161</v>
      </c>
      <c r="W93" s="226">
        <v>2.4084956731479692</v>
      </c>
      <c r="X93" s="226">
        <v>2.2653180896473279</v>
      </c>
      <c r="Y93" s="226">
        <v>2.006046850585435</v>
      </c>
      <c r="DA93" s="69" t="s">
        <v>2023</v>
      </c>
    </row>
    <row r="94" spans="1:105" ht="12" customHeight="1" x14ac:dyDescent="0.25">
      <c r="A94" s="132" t="s">
        <v>1939</v>
      </c>
      <c r="B94" s="316">
        <v>6.8664172731171744</v>
      </c>
      <c r="C94" s="316">
        <v>6.3539368540649113</v>
      </c>
      <c r="D94" s="316">
        <v>6.0852256966926026</v>
      </c>
      <c r="E94" s="316">
        <v>6.7130193193317194</v>
      </c>
      <c r="F94" s="316">
        <v>7.0215018279130446</v>
      </c>
      <c r="G94" s="316">
        <v>7.6723008113833222</v>
      </c>
      <c r="H94" s="316">
        <v>7.5836726323748556</v>
      </c>
      <c r="I94" s="316">
        <v>6.7378939897284447</v>
      </c>
      <c r="J94" s="316">
        <v>6.3211885981896909</v>
      </c>
      <c r="K94" s="316">
        <v>5.574359397485301</v>
      </c>
      <c r="L94" s="316">
        <v>7.3819430383581652</v>
      </c>
      <c r="M94" s="316">
        <v>7.4479210496307031</v>
      </c>
      <c r="N94" s="316">
        <v>8.7407427419983268</v>
      </c>
      <c r="O94" s="316">
        <v>10.13319180181767</v>
      </c>
      <c r="P94" s="316">
        <v>10.48771579588969</v>
      </c>
      <c r="Q94" s="316">
        <v>10.03577121808739</v>
      </c>
      <c r="R94" s="316">
        <v>9.4730229355836197</v>
      </c>
      <c r="S94" s="316">
        <v>9.9297990156357105</v>
      </c>
      <c r="T94" s="316">
        <v>10.244955734064311</v>
      </c>
      <c r="U94" s="316">
        <v>10.34203739365679</v>
      </c>
      <c r="V94" s="316">
        <v>8.9922109860769144</v>
      </c>
      <c r="W94" s="316">
        <v>9.649460192527938</v>
      </c>
      <c r="X94" s="316">
        <v>8.6175360226455417</v>
      </c>
      <c r="Y94" s="316">
        <v>8.1047835478905963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1</v>
      </c>
      <c r="W98" s="232">
        <f t="shared" si="4"/>
        <v>0.99999999999999956</v>
      </c>
      <c r="X98" s="232">
        <f t="shared" si="4"/>
        <v>1.0000000000000007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3.4922249804071066E-3</v>
      </c>
      <c r="W99" s="266">
        <f t="shared" si="5"/>
        <v>3.4843957683307943E-3</v>
      </c>
      <c r="X99" s="266">
        <f t="shared" si="5"/>
        <v>3.4938452074194434E-3</v>
      </c>
      <c r="Y99" s="266">
        <f t="shared" si="5"/>
        <v>3.4975694546478813E-3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1.4912143931329407E-3</v>
      </c>
      <c r="W100" s="267">
        <f t="shared" si="6"/>
        <v>1.4878712426198465E-3</v>
      </c>
      <c r="X100" s="267">
        <f t="shared" si="6"/>
        <v>1.4919062459930778E-3</v>
      </c>
      <c r="Y100" s="267">
        <f t="shared" si="6"/>
        <v>1.493496536166762E-3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3.8917864114769704E-2</v>
      </c>
      <c r="W101" s="267">
        <f t="shared" si="7"/>
        <v>3.883061423441516E-2</v>
      </c>
      <c r="X101" s="267">
        <f t="shared" si="7"/>
        <v>3.8935920160716044E-2</v>
      </c>
      <c r="Y101" s="267">
        <f t="shared" si="7"/>
        <v>3.8977423714576215E-2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1.6547360215811706E-2</v>
      </c>
      <c r="W102" s="267">
        <f t="shared" si="8"/>
        <v>1.6510262722620524E-2</v>
      </c>
      <c r="X102" s="267">
        <f t="shared" si="8"/>
        <v>1.6555037407331424E-2</v>
      </c>
      <c r="Y102" s="267">
        <f t="shared" si="8"/>
        <v>1.6572684168570301E-2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2.0358731933898727E-2</v>
      </c>
      <c r="W103" s="268">
        <f t="shared" si="9"/>
        <v>2.0160607979381E-2</v>
      </c>
      <c r="X103" s="268">
        <f t="shared" si="9"/>
        <v>2.1694081981019273E-2</v>
      </c>
      <c r="Y103" s="268">
        <f t="shared" si="9"/>
        <v>2.2136052861621982E-2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2.6169677993516622E-2</v>
      </c>
      <c r="W104" s="269">
        <f t="shared" si="10"/>
        <v>2.5820454310843288E-2</v>
      </c>
      <c r="X104" s="269">
        <f t="shared" si="10"/>
        <v>2.7400877086878075E-2</v>
      </c>
      <c r="Y104" s="269">
        <f t="shared" si="10"/>
        <v>2.6593688123963118E-2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0.82224236454389354</v>
      </c>
      <c r="W105" s="269">
        <f t="shared" si="11"/>
        <v>0.8238697696554439</v>
      </c>
      <c r="X105" s="269">
        <f t="shared" si="11"/>
        <v>0.81631777253823934</v>
      </c>
      <c r="Y105" s="269">
        <f t="shared" si="11"/>
        <v>0.81880171229055376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0.57690163335467626</v>
      </c>
      <c r="W106" s="318">
        <f t="shared" si="12"/>
        <v>0.58180301049128924</v>
      </c>
      <c r="X106" s="318">
        <f t="shared" si="12"/>
        <v>0.55943454984875862</v>
      </c>
      <c r="Y106" s="318">
        <f t="shared" si="12"/>
        <v>0.56948588612840068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0.24534073118921731</v>
      </c>
      <c r="W107" s="318">
        <f t="shared" si="13"/>
        <v>0.24206675916415471</v>
      </c>
      <c r="X107" s="318">
        <f t="shared" si="13"/>
        <v>0.25688322268948072</v>
      </c>
      <c r="Y107" s="318">
        <f t="shared" si="13"/>
        <v>0.24931582616215309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7.0780561824569585E-2</v>
      </c>
      <c r="W108" s="319">
        <f t="shared" si="14"/>
        <v>6.9836024086344886E-2</v>
      </c>
      <c r="X108" s="319">
        <f t="shared" si="14"/>
        <v>7.4110559372403864E-2</v>
      </c>
      <c r="Y108" s="319">
        <f t="shared" si="14"/>
        <v>7.1927372849899973E-2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</v>
      </c>
      <c r="D110" s="232">
        <f t="shared" si="15"/>
        <v>0.99999999999999989</v>
      </c>
      <c r="E110" s="232">
        <f t="shared" si="15"/>
        <v>1</v>
      </c>
      <c r="F110" s="232">
        <f t="shared" si="15"/>
        <v>0.99999999999999989</v>
      </c>
      <c r="G110" s="232">
        <f t="shared" si="15"/>
        <v>1.0000000000000002</v>
      </c>
      <c r="H110" s="232">
        <f t="shared" si="15"/>
        <v>1</v>
      </c>
      <c r="I110" s="232">
        <f t="shared" si="15"/>
        <v>1.0000000000000002</v>
      </c>
      <c r="J110" s="232">
        <f t="shared" si="15"/>
        <v>1</v>
      </c>
      <c r="K110" s="232">
        <f t="shared" si="15"/>
        <v>1</v>
      </c>
      <c r="L110" s="232">
        <f t="shared" si="15"/>
        <v>1</v>
      </c>
      <c r="M110" s="232">
        <f t="shared" si="15"/>
        <v>1</v>
      </c>
      <c r="N110" s="232">
        <f t="shared" si="15"/>
        <v>1</v>
      </c>
      <c r="O110" s="232">
        <f t="shared" si="15"/>
        <v>0.99999999999999967</v>
      </c>
      <c r="P110" s="232">
        <f t="shared" si="15"/>
        <v>1.0000000000000007</v>
      </c>
      <c r="Q110" s="232">
        <f t="shared" si="15"/>
        <v>1.0000000000000002</v>
      </c>
      <c r="R110" s="232">
        <f t="shared" si="15"/>
        <v>1.0000000000000002</v>
      </c>
      <c r="S110" s="232">
        <f t="shared" si="15"/>
        <v>0.99999999999999978</v>
      </c>
      <c r="T110" s="232">
        <f t="shared" si="15"/>
        <v>0.99999999999999967</v>
      </c>
      <c r="U110" s="232">
        <f t="shared" si="15"/>
        <v>0.99999999999999967</v>
      </c>
      <c r="V110" s="232">
        <f t="shared" si="15"/>
        <v>0.99999999999999967</v>
      </c>
      <c r="W110" s="232">
        <f t="shared" si="15"/>
        <v>0.99999999999999989</v>
      </c>
      <c r="X110" s="232">
        <f t="shared" si="15"/>
        <v>1.0000000000000002</v>
      </c>
      <c r="Y110" s="232">
        <f t="shared" si="15"/>
        <v>1.0000000000000004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3.3050502440956646E-3</v>
      </c>
      <c r="C111" s="299">
        <f t="shared" si="16"/>
        <v>3.3020347009055945E-3</v>
      </c>
      <c r="D111" s="299">
        <f t="shared" si="16"/>
        <v>3.293126077369229E-3</v>
      </c>
      <c r="E111" s="299">
        <f t="shared" si="16"/>
        <v>3.2758205251170926E-3</v>
      </c>
      <c r="F111" s="299">
        <f t="shared" si="16"/>
        <v>3.2862597897626296E-3</v>
      </c>
      <c r="G111" s="299">
        <f t="shared" si="16"/>
        <v>3.3004841424496677E-3</v>
      </c>
      <c r="H111" s="299">
        <f t="shared" si="16"/>
        <v>3.2957664094404688E-3</v>
      </c>
      <c r="I111" s="299">
        <f t="shared" si="16"/>
        <v>3.3074063856805089E-3</v>
      </c>
      <c r="J111" s="299">
        <f t="shared" si="16"/>
        <v>3.2876356391507125E-3</v>
      </c>
      <c r="K111" s="299">
        <f t="shared" si="16"/>
        <v>3.2936988098141579E-3</v>
      </c>
      <c r="L111" s="299">
        <f t="shared" si="16"/>
        <v>3.2972028115109187E-3</v>
      </c>
      <c r="M111" s="299">
        <f t="shared" si="16"/>
        <v>3.2996056739733716E-3</v>
      </c>
      <c r="N111" s="299">
        <f t="shared" si="16"/>
        <v>3.3414198518202346E-3</v>
      </c>
      <c r="O111" s="299">
        <f t="shared" si="16"/>
        <v>3.3186198336423384E-3</v>
      </c>
      <c r="P111" s="299">
        <f t="shared" si="16"/>
        <v>3.3118778552050873E-3</v>
      </c>
      <c r="Q111" s="299">
        <f t="shared" si="16"/>
        <v>3.3302478538131696E-3</v>
      </c>
      <c r="R111" s="299">
        <f t="shared" si="16"/>
        <v>3.3947401824988527E-3</v>
      </c>
      <c r="S111" s="299">
        <f t="shared" si="16"/>
        <v>3.5479721463097464E-3</v>
      </c>
      <c r="T111" s="299">
        <f t="shared" si="16"/>
        <v>3.540052241636775E-3</v>
      </c>
      <c r="U111" s="299">
        <f t="shared" si="16"/>
        <v>3.5474535715493971E-3</v>
      </c>
      <c r="V111" s="299">
        <f t="shared" si="16"/>
        <v>3.5369851810800323E-3</v>
      </c>
      <c r="W111" s="299">
        <f t="shared" si="16"/>
        <v>3.5177062779687494E-3</v>
      </c>
      <c r="X111" s="299">
        <f t="shared" si="16"/>
        <v>3.5206892561962058E-3</v>
      </c>
      <c r="Y111" s="299">
        <f t="shared" si="16"/>
        <v>3.548425381828208E-3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1.2189940406493684E-3</v>
      </c>
      <c r="C112" s="233">
        <f t="shared" si="17"/>
        <v>1.2178818248261489E-3</v>
      </c>
      <c r="D112" s="233">
        <f t="shared" si="17"/>
        <v>1.2145960778029029E-3</v>
      </c>
      <c r="E112" s="233">
        <f t="shared" si="17"/>
        <v>1.2082133109741124E-3</v>
      </c>
      <c r="F112" s="233">
        <f t="shared" si="17"/>
        <v>1.2120636008189948E-3</v>
      </c>
      <c r="G112" s="233">
        <f t="shared" si="17"/>
        <v>1.2173099359355558E-3</v>
      </c>
      <c r="H112" s="233">
        <f t="shared" si="17"/>
        <v>1.2155699053766063E-3</v>
      </c>
      <c r="I112" s="233">
        <f t="shared" si="17"/>
        <v>1.2198630509029883E-3</v>
      </c>
      <c r="J112" s="233">
        <f t="shared" si="17"/>
        <v>1.2125710521680034E-3</v>
      </c>
      <c r="K112" s="233">
        <f t="shared" si="17"/>
        <v>1.2148073173864769E-3</v>
      </c>
      <c r="L112" s="233">
        <f t="shared" si="17"/>
        <v>1.2160996902314601E-3</v>
      </c>
      <c r="M112" s="233">
        <f t="shared" si="17"/>
        <v>1.2169859324383569E-3</v>
      </c>
      <c r="N112" s="233">
        <f t="shared" si="17"/>
        <v>1.232408158984243E-3</v>
      </c>
      <c r="O112" s="233">
        <f t="shared" si="17"/>
        <v>1.2239988809906012E-3</v>
      </c>
      <c r="P112" s="233">
        <f t="shared" si="17"/>
        <v>1.2215122526702377E-3</v>
      </c>
      <c r="Q112" s="233">
        <f t="shared" si="17"/>
        <v>1.2282876167876199E-3</v>
      </c>
      <c r="R112" s="233">
        <f t="shared" si="17"/>
        <v>1.2520741732782175E-3</v>
      </c>
      <c r="S112" s="233">
        <f t="shared" si="17"/>
        <v>1.3085903642366364E-3</v>
      </c>
      <c r="T112" s="233">
        <f t="shared" si="17"/>
        <v>1.3056692841059757E-3</v>
      </c>
      <c r="U112" s="233">
        <f t="shared" si="17"/>
        <v>1.3083990995066599E-3</v>
      </c>
      <c r="V112" s="233">
        <f t="shared" si="17"/>
        <v>1.3045380672515087E-3</v>
      </c>
      <c r="W112" s="233">
        <f t="shared" si="17"/>
        <v>1.29742747398749E-3</v>
      </c>
      <c r="X112" s="233">
        <f t="shared" si="17"/>
        <v>1.309340299683361E-3</v>
      </c>
      <c r="Y112" s="233">
        <f t="shared" si="17"/>
        <v>1.3087575300450838E-3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2.37789370159926E-2</v>
      </c>
      <c r="C113" s="233">
        <f t="shared" si="18"/>
        <v>2.3757241003439122E-2</v>
      </c>
      <c r="D113" s="233">
        <f t="shared" si="18"/>
        <v>2.3693145881633092E-2</v>
      </c>
      <c r="E113" s="233">
        <f t="shared" si="18"/>
        <v>2.35686371429942E-2</v>
      </c>
      <c r="F113" s="233">
        <f t="shared" si="18"/>
        <v>2.3643744811007093E-2</v>
      </c>
      <c r="G113" s="233">
        <f t="shared" si="18"/>
        <v>2.3746085157343021E-2</v>
      </c>
      <c r="H113" s="233">
        <f t="shared" si="18"/>
        <v>2.3712142352302627E-2</v>
      </c>
      <c r="I113" s="233">
        <f t="shared" si="18"/>
        <v>2.3795888813456737E-2</v>
      </c>
      <c r="J113" s="233">
        <f t="shared" si="18"/>
        <v>2.3653643672908273E-2</v>
      </c>
      <c r="K113" s="233">
        <f t="shared" si="18"/>
        <v>2.3697266535701606E-2</v>
      </c>
      <c r="L113" s="233">
        <f t="shared" si="18"/>
        <v>2.3722476874273635E-2</v>
      </c>
      <c r="M113" s="233">
        <f t="shared" si="18"/>
        <v>2.3739764815736794E-2</v>
      </c>
      <c r="N113" s="233">
        <f t="shared" si="18"/>
        <v>2.4040606445352677E-2</v>
      </c>
      <c r="O113" s="233">
        <f t="shared" si="18"/>
        <v>2.3876566519731492E-2</v>
      </c>
      <c r="P113" s="233">
        <f t="shared" si="18"/>
        <v>2.382805981974746E-2</v>
      </c>
      <c r="Q113" s="233">
        <f t="shared" si="18"/>
        <v>2.396022696022158E-2</v>
      </c>
      <c r="R113" s="233">
        <f t="shared" si="18"/>
        <v>2.4424231713120931E-2</v>
      </c>
      <c r="S113" s="233">
        <f t="shared" si="18"/>
        <v>2.5526693989694611E-2</v>
      </c>
      <c r="T113" s="233">
        <f t="shared" si="18"/>
        <v>2.5469712431024607E-2</v>
      </c>
      <c r="U113" s="233">
        <f t="shared" si="18"/>
        <v>2.5522962985427299E-2</v>
      </c>
      <c r="V113" s="233">
        <f t="shared" si="18"/>
        <v>2.5447645765038728E-2</v>
      </c>
      <c r="W113" s="233">
        <f t="shared" si="18"/>
        <v>2.5308939304028156E-2</v>
      </c>
      <c r="X113" s="233">
        <f t="shared" si="18"/>
        <v>2.5260085727234594E-2</v>
      </c>
      <c r="Y113" s="233">
        <f t="shared" si="18"/>
        <v>2.552995489589904E-2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1.3275941982365386E-2</v>
      </c>
      <c r="C114" s="233">
        <f t="shared" si="19"/>
        <v>1.3263828951252414E-2</v>
      </c>
      <c r="D114" s="233">
        <f t="shared" si="19"/>
        <v>1.3228044209576304E-2</v>
      </c>
      <c r="E114" s="233">
        <f t="shared" si="19"/>
        <v>1.315853013544609E-2</v>
      </c>
      <c r="F114" s="233">
        <f t="shared" si="19"/>
        <v>1.3200463256438807E-2</v>
      </c>
      <c r="G114" s="233">
        <f t="shared" si="19"/>
        <v>1.3257600566634675E-2</v>
      </c>
      <c r="H114" s="233">
        <f t="shared" si="19"/>
        <v>1.323865006812704E-2</v>
      </c>
      <c r="I114" s="233">
        <f t="shared" si="19"/>
        <v>1.3285406285983315E-2</v>
      </c>
      <c r="J114" s="233">
        <f t="shared" si="19"/>
        <v>1.3205989858246244E-2</v>
      </c>
      <c r="K114" s="233">
        <f t="shared" si="19"/>
        <v>1.3230344798719798E-2</v>
      </c>
      <c r="L114" s="233">
        <f t="shared" si="19"/>
        <v>1.3244419901909355E-2</v>
      </c>
      <c r="M114" s="233">
        <f t="shared" si="19"/>
        <v>1.3254071877004165E-2</v>
      </c>
      <c r="N114" s="233">
        <f t="shared" si="19"/>
        <v>1.3422033801373391E-2</v>
      </c>
      <c r="O114" s="233">
        <f t="shared" si="19"/>
        <v>1.3330449197155233E-2</v>
      </c>
      <c r="P114" s="233">
        <f t="shared" si="19"/>
        <v>1.3303367577219441E-2</v>
      </c>
      <c r="Q114" s="233">
        <f t="shared" si="19"/>
        <v>1.3377157389090741E-2</v>
      </c>
      <c r="R114" s="233">
        <f t="shared" si="19"/>
        <v>1.3636214392979965E-2</v>
      </c>
      <c r="S114" s="233">
        <f t="shared" si="19"/>
        <v>1.4251726567123622E-2</v>
      </c>
      <c r="T114" s="233">
        <f t="shared" si="19"/>
        <v>1.4219913376043673E-2</v>
      </c>
      <c r="U114" s="233">
        <f t="shared" si="19"/>
        <v>1.424964352210964E-2</v>
      </c>
      <c r="V114" s="233">
        <f t="shared" si="19"/>
        <v>1.4207593406602827E-2</v>
      </c>
      <c r="W114" s="233">
        <f t="shared" si="19"/>
        <v>1.4130152647677526E-2</v>
      </c>
      <c r="X114" s="233">
        <f t="shared" si="19"/>
        <v>1.4259894038948116E-2</v>
      </c>
      <c r="Y114" s="233">
        <f t="shared" si="19"/>
        <v>1.425354715319737E-2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1.0391056850262547E-2</v>
      </c>
      <c r="C115" s="300">
        <f t="shared" si="20"/>
        <v>1.0170899182618362E-2</v>
      </c>
      <c r="D115" s="300">
        <f t="shared" si="20"/>
        <v>1.0156412618666818E-2</v>
      </c>
      <c r="E115" s="300">
        <f t="shared" si="20"/>
        <v>1.0219703551919191E-2</v>
      </c>
      <c r="F115" s="300">
        <f t="shared" si="20"/>
        <v>1.0259332381142893E-2</v>
      </c>
      <c r="G115" s="300">
        <f t="shared" si="20"/>
        <v>1.091943038000341E-2</v>
      </c>
      <c r="H115" s="300">
        <f t="shared" si="20"/>
        <v>1.0657795278888748E-2</v>
      </c>
      <c r="I115" s="300">
        <f t="shared" si="20"/>
        <v>1.0512380705568276E-2</v>
      </c>
      <c r="J115" s="300">
        <f t="shared" si="20"/>
        <v>1.0096406608954797E-2</v>
      </c>
      <c r="K115" s="300">
        <f t="shared" si="20"/>
        <v>1.0067724104471938E-2</v>
      </c>
      <c r="L115" s="300">
        <f t="shared" si="20"/>
        <v>1.1380519932541916E-2</v>
      </c>
      <c r="M115" s="300">
        <f t="shared" si="20"/>
        <v>1.1616527655712226E-2</v>
      </c>
      <c r="N115" s="300">
        <f t="shared" si="20"/>
        <v>1.6075890791723491E-2</v>
      </c>
      <c r="O115" s="300">
        <f t="shared" si="20"/>
        <v>1.3315127007574324E-2</v>
      </c>
      <c r="P115" s="300">
        <f t="shared" si="20"/>
        <v>1.3060012789104966E-2</v>
      </c>
      <c r="Q115" s="300">
        <f t="shared" si="20"/>
        <v>1.5306272235539622E-2</v>
      </c>
      <c r="R115" s="300">
        <f t="shared" si="20"/>
        <v>1.5551037144513573E-2</v>
      </c>
      <c r="S115" s="300">
        <f t="shared" si="20"/>
        <v>1.437882396698164E-2</v>
      </c>
      <c r="T115" s="300">
        <f t="shared" si="20"/>
        <v>1.5019689457425364E-2</v>
      </c>
      <c r="U115" s="300">
        <f t="shared" si="20"/>
        <v>1.4357405660542701E-2</v>
      </c>
      <c r="V115" s="300">
        <f t="shared" si="20"/>
        <v>1.3663178856636753E-2</v>
      </c>
      <c r="W115" s="300">
        <f t="shared" si="20"/>
        <v>1.3434545715435904E-2</v>
      </c>
      <c r="X115" s="300">
        <f t="shared" si="20"/>
        <v>1.5054515322117292E-2</v>
      </c>
      <c r="Y115" s="300">
        <f t="shared" si="20"/>
        <v>1.532077515202095E-2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4.5528945851658169E-2</v>
      </c>
      <c r="C116" s="301">
        <f t="shared" si="21"/>
        <v>4.0790811115587258E-2</v>
      </c>
      <c r="D116" s="301">
        <f t="shared" si="21"/>
        <v>3.7990421814322446E-2</v>
      </c>
      <c r="E116" s="301">
        <f t="shared" si="21"/>
        <v>4.010127833910062E-2</v>
      </c>
      <c r="F116" s="301">
        <f t="shared" si="21"/>
        <v>4.4014023106823903E-2</v>
      </c>
      <c r="G116" s="301">
        <f t="shared" si="21"/>
        <v>5.018565761167057E-2</v>
      </c>
      <c r="H116" s="301">
        <f t="shared" si="21"/>
        <v>4.7101022555958147E-2</v>
      </c>
      <c r="I116" s="301">
        <f t="shared" si="21"/>
        <v>4.435426990518488E-2</v>
      </c>
      <c r="J116" s="301">
        <f t="shared" si="21"/>
        <v>3.9730300572865716E-2</v>
      </c>
      <c r="K116" s="301">
        <f t="shared" si="21"/>
        <v>4.2186457880099081E-2</v>
      </c>
      <c r="L116" s="301">
        <f t="shared" si="21"/>
        <v>5.2879119112920092E-2</v>
      </c>
      <c r="M116" s="301">
        <f t="shared" si="21"/>
        <v>5.4325212548182351E-2</v>
      </c>
      <c r="N116" s="301">
        <f t="shared" si="21"/>
        <v>7.3054200508845618E-2</v>
      </c>
      <c r="O116" s="301">
        <f t="shared" si="21"/>
        <v>6.284780014862866E-2</v>
      </c>
      <c r="P116" s="301">
        <f t="shared" si="21"/>
        <v>6.174203876508258E-2</v>
      </c>
      <c r="Q116" s="301">
        <f t="shared" si="21"/>
        <v>6.9142979747374697E-2</v>
      </c>
      <c r="R116" s="301">
        <f t="shared" si="21"/>
        <v>6.7328868144383824E-2</v>
      </c>
      <c r="S116" s="301">
        <f t="shared" si="21"/>
        <v>6.2903900786552877E-2</v>
      </c>
      <c r="T116" s="301">
        <f t="shared" si="21"/>
        <v>6.5422328295936E-2</v>
      </c>
      <c r="U116" s="301">
        <f t="shared" si="21"/>
        <v>6.3026451541782741E-2</v>
      </c>
      <c r="V116" s="301">
        <f t="shared" si="21"/>
        <v>6.0336990999348646E-2</v>
      </c>
      <c r="W116" s="301">
        <f t="shared" si="21"/>
        <v>5.9630288439532046E-2</v>
      </c>
      <c r="X116" s="301">
        <f t="shared" si="21"/>
        <v>6.2443225146200293E-2</v>
      </c>
      <c r="Y116" s="301">
        <f t="shared" si="21"/>
        <v>6.1122948804913028E-2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2.3767081464582906E-2</v>
      </c>
      <c r="C117" s="302">
        <f t="shared" si="22"/>
        <v>2.4212025706611188E-2</v>
      </c>
      <c r="D117" s="302">
        <f t="shared" si="22"/>
        <v>2.4475315105551336E-2</v>
      </c>
      <c r="E117" s="302">
        <f t="shared" si="22"/>
        <v>2.4288042582046022E-2</v>
      </c>
      <c r="F117" s="302">
        <f t="shared" si="22"/>
        <v>2.3920655260097009E-2</v>
      </c>
      <c r="G117" s="302">
        <f t="shared" si="22"/>
        <v>2.3324413723348026E-2</v>
      </c>
      <c r="H117" s="302">
        <f t="shared" si="22"/>
        <v>2.3619098944859515E-2</v>
      </c>
      <c r="I117" s="302">
        <f t="shared" si="22"/>
        <v>2.3870460302896468E-2</v>
      </c>
      <c r="J117" s="302">
        <f t="shared" si="22"/>
        <v>2.4319663107671391E-2</v>
      </c>
      <c r="K117" s="302">
        <f t="shared" si="22"/>
        <v>2.4090910820580451E-2</v>
      </c>
      <c r="L117" s="302">
        <f t="shared" si="22"/>
        <v>2.3064043819564305E-2</v>
      </c>
      <c r="M117" s="302">
        <f t="shared" si="22"/>
        <v>2.2922388136922774E-2</v>
      </c>
      <c r="N117" s="302">
        <f t="shared" si="22"/>
        <v>2.1039936807716063E-2</v>
      </c>
      <c r="O117" s="302">
        <f t="shared" si="22"/>
        <v>2.2075718722324413E-2</v>
      </c>
      <c r="P117" s="302">
        <f t="shared" si="22"/>
        <v>2.2188883679904486E-2</v>
      </c>
      <c r="Q117" s="302">
        <f t="shared" si="22"/>
        <v>2.1429495566916514E-2</v>
      </c>
      <c r="R117" s="302">
        <f t="shared" si="22"/>
        <v>2.1555097462458608E-2</v>
      </c>
      <c r="S117" s="302">
        <f t="shared" si="22"/>
        <v>2.1916763546061764E-2</v>
      </c>
      <c r="T117" s="302">
        <f t="shared" si="22"/>
        <v>2.1669592379464742E-2</v>
      </c>
      <c r="U117" s="302">
        <f t="shared" si="22"/>
        <v>2.1906386317484351E-2</v>
      </c>
      <c r="V117" s="302">
        <f t="shared" si="22"/>
        <v>2.2180693214056028E-2</v>
      </c>
      <c r="W117" s="302">
        <f t="shared" si="22"/>
        <v>2.2262940288028055E-2</v>
      </c>
      <c r="X117" s="302">
        <f t="shared" si="22"/>
        <v>2.1951460566142098E-2</v>
      </c>
      <c r="Y117" s="302">
        <f t="shared" si="22"/>
        <v>2.2052391241643005E-2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2.1761864387075263E-2</v>
      </c>
      <c r="C118" s="302">
        <f t="shared" si="23"/>
        <v>1.6578785408976067E-2</v>
      </c>
      <c r="D118" s="302">
        <f t="shared" si="23"/>
        <v>1.3515106708771105E-2</v>
      </c>
      <c r="E118" s="302">
        <f t="shared" si="23"/>
        <v>1.5813235757054594E-2</v>
      </c>
      <c r="F118" s="302">
        <f t="shared" si="23"/>
        <v>2.0093367846726891E-2</v>
      </c>
      <c r="G118" s="302">
        <f t="shared" si="23"/>
        <v>2.6861243888322551E-2</v>
      </c>
      <c r="H118" s="302">
        <f t="shared" si="23"/>
        <v>2.3481923611098625E-2</v>
      </c>
      <c r="I118" s="302">
        <f t="shared" si="23"/>
        <v>2.0483809602288416E-2</v>
      </c>
      <c r="J118" s="302">
        <f t="shared" si="23"/>
        <v>1.5410637465194325E-2</v>
      </c>
      <c r="K118" s="302">
        <f t="shared" si="23"/>
        <v>1.809554705951863E-2</v>
      </c>
      <c r="L118" s="302">
        <f t="shared" si="23"/>
        <v>2.9815075293355794E-2</v>
      </c>
      <c r="M118" s="302">
        <f t="shared" si="23"/>
        <v>3.1402824411259578E-2</v>
      </c>
      <c r="N118" s="302">
        <f t="shared" si="23"/>
        <v>5.2014263701129569E-2</v>
      </c>
      <c r="O118" s="302">
        <f t="shared" si="23"/>
        <v>4.0772081426304251E-2</v>
      </c>
      <c r="P118" s="302">
        <f t="shared" si="23"/>
        <v>3.9553155085178093E-2</v>
      </c>
      <c r="Q118" s="302">
        <f t="shared" si="23"/>
        <v>4.7713484180458184E-2</v>
      </c>
      <c r="R118" s="302">
        <f t="shared" si="23"/>
        <v>4.5773770681925223E-2</v>
      </c>
      <c r="S118" s="302">
        <f t="shared" si="23"/>
        <v>4.0987137240491113E-2</v>
      </c>
      <c r="T118" s="302">
        <f t="shared" si="23"/>
        <v>4.3752735916471247E-2</v>
      </c>
      <c r="U118" s="302">
        <f t="shared" si="23"/>
        <v>4.1120065224298397E-2</v>
      </c>
      <c r="V118" s="302">
        <f t="shared" si="23"/>
        <v>3.8156297785292621E-2</v>
      </c>
      <c r="W118" s="302">
        <f t="shared" si="23"/>
        <v>3.7367348151503992E-2</v>
      </c>
      <c r="X118" s="302">
        <f t="shared" si="23"/>
        <v>4.0491764580058195E-2</v>
      </c>
      <c r="Y118" s="302">
        <f t="shared" si="23"/>
        <v>3.9070557563270034E-2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0.79998471076830446</v>
      </c>
      <c r="C119" s="301">
        <f t="shared" si="24"/>
        <v>0.80339323796597151</v>
      </c>
      <c r="D119" s="301">
        <f t="shared" si="24"/>
        <v>0.80541708456429695</v>
      </c>
      <c r="E119" s="301">
        <f t="shared" si="24"/>
        <v>0.80422379138992561</v>
      </c>
      <c r="F119" s="301">
        <f t="shared" si="24"/>
        <v>0.80141042984590771</v>
      </c>
      <c r="G119" s="301">
        <f t="shared" si="24"/>
        <v>0.79647530226599339</v>
      </c>
      <c r="H119" s="301">
        <f t="shared" si="24"/>
        <v>0.79884329210566107</v>
      </c>
      <c r="I119" s="301">
        <f t="shared" si="24"/>
        <v>0.80062391658718723</v>
      </c>
      <c r="J119" s="301">
        <f t="shared" si="24"/>
        <v>0.80439513859199741</v>
      </c>
      <c r="K119" s="301">
        <f t="shared" si="24"/>
        <v>0.80268459182684027</v>
      </c>
      <c r="L119" s="301">
        <f t="shared" si="24"/>
        <v>0.79431689297280006</v>
      </c>
      <c r="M119" s="301">
        <f t="shared" si="24"/>
        <v>0.79310266404957952</v>
      </c>
      <c r="N119" s="301">
        <f t="shared" si="24"/>
        <v>0.77595701253399629</v>
      </c>
      <c r="O119" s="301">
        <f t="shared" si="24"/>
        <v>0.78559563079720396</v>
      </c>
      <c r="P119" s="301">
        <f t="shared" si="24"/>
        <v>0.78666804031718363</v>
      </c>
      <c r="Q119" s="301">
        <f t="shared" si="24"/>
        <v>0.77943191892478392</v>
      </c>
      <c r="R119" s="301">
        <f t="shared" si="24"/>
        <v>0.77940790786600789</v>
      </c>
      <c r="S119" s="301">
        <f t="shared" si="24"/>
        <v>0.78099146686775411</v>
      </c>
      <c r="T119" s="301">
        <f t="shared" si="24"/>
        <v>0.77886281428743198</v>
      </c>
      <c r="U119" s="301">
        <f t="shared" si="24"/>
        <v>0.78093689616639606</v>
      </c>
      <c r="V119" s="301">
        <f t="shared" si="24"/>
        <v>0.78351744997136619</v>
      </c>
      <c r="W119" s="301">
        <f t="shared" si="24"/>
        <v>0.78449748381505124</v>
      </c>
      <c r="X119" s="301">
        <f t="shared" si="24"/>
        <v>0.7810685662671194</v>
      </c>
      <c r="Y119" s="301">
        <f t="shared" si="24"/>
        <v>0.78133379165476047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0.75495435240439812</v>
      </c>
      <c r="C120" s="302">
        <f t="shared" si="25"/>
        <v>0.76908787538647305</v>
      </c>
      <c r="D120" s="302">
        <f t="shared" si="25"/>
        <v>0.77745118570574834</v>
      </c>
      <c r="E120" s="302">
        <f t="shared" si="25"/>
        <v>0.77150252907675643</v>
      </c>
      <c r="F120" s="302">
        <f t="shared" si="25"/>
        <v>0.75983257885014077</v>
      </c>
      <c r="G120" s="302">
        <f t="shared" si="25"/>
        <v>0.74089314180046661</v>
      </c>
      <c r="H120" s="302">
        <f t="shared" si="25"/>
        <v>0.75025373118965566</v>
      </c>
      <c r="I120" s="302">
        <f t="shared" si="25"/>
        <v>0.7582381507978877</v>
      </c>
      <c r="J120" s="302">
        <f t="shared" si="25"/>
        <v>0.77250694577309142</v>
      </c>
      <c r="K120" s="302">
        <f t="shared" si="25"/>
        <v>0.76524069665373162</v>
      </c>
      <c r="L120" s="302">
        <f t="shared" si="25"/>
        <v>0.73262256838616024</v>
      </c>
      <c r="M120" s="302">
        <f t="shared" si="25"/>
        <v>0.72812291729048795</v>
      </c>
      <c r="N120" s="302">
        <f t="shared" si="25"/>
        <v>0.66832740448039274</v>
      </c>
      <c r="O120" s="302">
        <f t="shared" si="25"/>
        <v>0.70122871235618711</v>
      </c>
      <c r="P120" s="302">
        <f t="shared" si="25"/>
        <v>0.7048233639499073</v>
      </c>
      <c r="Q120" s="302">
        <f t="shared" si="25"/>
        <v>0.6807016238902891</v>
      </c>
      <c r="R120" s="302">
        <f t="shared" si="25"/>
        <v>0.68469133116045022</v>
      </c>
      <c r="S120" s="302">
        <f t="shared" si="25"/>
        <v>0.69617954793372683</v>
      </c>
      <c r="T120" s="302">
        <f t="shared" si="25"/>
        <v>0.68832822852417408</v>
      </c>
      <c r="U120" s="302">
        <f t="shared" si="25"/>
        <v>0.69584991832009158</v>
      </c>
      <c r="V120" s="302">
        <f t="shared" si="25"/>
        <v>0.70456319621119157</v>
      </c>
      <c r="W120" s="302">
        <f t="shared" si="25"/>
        <v>0.70717575032559721</v>
      </c>
      <c r="X120" s="302">
        <f t="shared" si="25"/>
        <v>0.6972816885715728</v>
      </c>
      <c r="Y120" s="302">
        <f t="shared" si="25"/>
        <v>0.70048772179336605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4.5030358363906252E-2</v>
      </c>
      <c r="C121" s="302">
        <f t="shared" si="26"/>
        <v>3.4305362579498476E-2</v>
      </c>
      <c r="D121" s="302">
        <f t="shared" si="26"/>
        <v>2.796589885854853E-2</v>
      </c>
      <c r="E121" s="302">
        <f t="shared" si="26"/>
        <v>3.2721262313169207E-2</v>
      </c>
      <c r="F121" s="302">
        <f t="shared" si="26"/>
        <v>4.1577850995766975E-2</v>
      </c>
      <c r="G121" s="302">
        <f t="shared" si="26"/>
        <v>5.558216046552681E-2</v>
      </c>
      <c r="H121" s="302">
        <f t="shared" si="26"/>
        <v>4.8589560916005442E-2</v>
      </c>
      <c r="I121" s="302">
        <f t="shared" si="26"/>
        <v>4.2385765789299548E-2</v>
      </c>
      <c r="J121" s="302">
        <f t="shared" si="26"/>
        <v>3.1888192818906029E-2</v>
      </c>
      <c r="K121" s="302">
        <f t="shared" si="26"/>
        <v>3.7443895173108713E-2</v>
      </c>
      <c r="L121" s="302">
        <f t="shared" si="26"/>
        <v>6.1694324586639815E-2</v>
      </c>
      <c r="M121" s="302">
        <f t="shared" si="26"/>
        <v>6.4979746759091447E-2</v>
      </c>
      <c r="N121" s="302">
        <f t="shared" si="26"/>
        <v>0.10762960805360357</v>
      </c>
      <c r="O121" s="302">
        <f t="shared" si="26"/>
        <v>8.4366918441016764E-2</v>
      </c>
      <c r="P121" s="302">
        <f t="shared" si="26"/>
        <v>8.1844676367276256E-2</v>
      </c>
      <c r="Q121" s="302">
        <f t="shared" si="26"/>
        <v>9.873029503449475E-2</v>
      </c>
      <c r="R121" s="302">
        <f t="shared" si="26"/>
        <v>9.471657670555772E-2</v>
      </c>
      <c r="S121" s="302">
        <f t="shared" si="26"/>
        <v>8.48119189340273E-2</v>
      </c>
      <c r="T121" s="302">
        <f t="shared" si="26"/>
        <v>9.0534585763257833E-2</v>
      </c>
      <c r="U121" s="302">
        <f t="shared" si="26"/>
        <v>8.5086977846304493E-2</v>
      </c>
      <c r="V121" s="302">
        <f t="shared" si="26"/>
        <v>7.8954253760174703E-2</v>
      </c>
      <c r="W121" s="302">
        <f t="shared" si="26"/>
        <v>7.7321733489454023E-2</v>
      </c>
      <c r="X121" s="302">
        <f t="shared" si="26"/>
        <v>8.3786877695546616E-2</v>
      </c>
      <c r="Y121" s="302">
        <f t="shared" si="26"/>
        <v>8.084606986139431E-2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0.1025163632466719</v>
      </c>
      <c r="C122" s="301">
        <f t="shared" si="27"/>
        <v>0.10410406525539963</v>
      </c>
      <c r="D122" s="301">
        <f t="shared" si="27"/>
        <v>0.10500716875633236</v>
      </c>
      <c r="E122" s="301">
        <f t="shared" si="27"/>
        <v>0.1042440256045231</v>
      </c>
      <c r="F122" s="301">
        <f t="shared" si="27"/>
        <v>0.10297368320809788</v>
      </c>
      <c r="G122" s="301">
        <f t="shared" si="27"/>
        <v>0.1008981299399698</v>
      </c>
      <c r="H122" s="301">
        <f t="shared" si="27"/>
        <v>0.10193576132424537</v>
      </c>
      <c r="I122" s="301">
        <f t="shared" si="27"/>
        <v>0.1029008682660363</v>
      </c>
      <c r="J122" s="301">
        <f t="shared" si="27"/>
        <v>0.10441831400370877</v>
      </c>
      <c r="K122" s="301">
        <f t="shared" si="27"/>
        <v>0.10362510872696661</v>
      </c>
      <c r="L122" s="301">
        <f t="shared" si="27"/>
        <v>9.9943268703812593E-2</v>
      </c>
      <c r="M122" s="301">
        <f t="shared" si="27"/>
        <v>9.9445167447373348E-2</v>
      </c>
      <c r="N122" s="301">
        <f t="shared" si="27"/>
        <v>9.2876427907904166E-2</v>
      </c>
      <c r="O122" s="301">
        <f t="shared" si="27"/>
        <v>9.64918076150732E-2</v>
      </c>
      <c r="P122" s="301">
        <f t="shared" si="27"/>
        <v>9.6865090623787189E-2</v>
      </c>
      <c r="Q122" s="301">
        <f t="shared" si="27"/>
        <v>9.4222909272388841E-2</v>
      </c>
      <c r="R122" s="301">
        <f t="shared" si="27"/>
        <v>9.5004926383216767E-2</v>
      </c>
      <c r="S122" s="301">
        <f t="shared" si="27"/>
        <v>9.7090825311346565E-2</v>
      </c>
      <c r="T122" s="301">
        <f t="shared" si="27"/>
        <v>9.6159820626395429E-2</v>
      </c>
      <c r="U122" s="301">
        <f t="shared" si="27"/>
        <v>9.7050787452685153E-2</v>
      </c>
      <c r="V122" s="301">
        <f t="shared" si="27"/>
        <v>9.798561775267485E-2</v>
      </c>
      <c r="W122" s="301">
        <f t="shared" si="27"/>
        <v>9.8183456326318794E-2</v>
      </c>
      <c r="X122" s="301">
        <f t="shared" si="27"/>
        <v>9.7083683942501039E-2</v>
      </c>
      <c r="Y122" s="301">
        <f t="shared" si="27"/>
        <v>9.7581799427336247E-2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8.5631396453276415E-2</v>
      </c>
      <c r="C123" s="302">
        <f t="shared" si="28"/>
        <v>8.7234504384113606E-2</v>
      </c>
      <c r="D123" s="302">
        <f t="shared" si="28"/>
        <v>8.8183120600883291E-2</v>
      </c>
      <c r="E123" s="302">
        <f t="shared" si="28"/>
        <v>8.7508388714724453E-2</v>
      </c>
      <c r="F123" s="302">
        <f t="shared" si="28"/>
        <v>8.6184713804761129E-2</v>
      </c>
      <c r="G123" s="302">
        <f t="shared" si="28"/>
        <v>8.4036490620885987E-2</v>
      </c>
      <c r="H123" s="302">
        <f t="shared" si="28"/>
        <v>8.5098224139567163E-2</v>
      </c>
      <c r="I123" s="302">
        <f t="shared" si="28"/>
        <v>8.6003864326612042E-2</v>
      </c>
      <c r="J123" s="302">
        <f t="shared" si="28"/>
        <v>8.7622315608521711E-2</v>
      </c>
      <c r="K123" s="302">
        <f t="shared" si="28"/>
        <v>8.6798134574149893E-2</v>
      </c>
      <c r="L123" s="302">
        <f t="shared" si="28"/>
        <v>8.3098393173429985E-2</v>
      </c>
      <c r="M123" s="302">
        <f t="shared" si="28"/>
        <v>8.2588016081559787E-2</v>
      </c>
      <c r="N123" s="302">
        <f t="shared" si="28"/>
        <v>7.5805654674859155E-2</v>
      </c>
      <c r="O123" s="302">
        <f t="shared" si="28"/>
        <v>7.9537515984845084E-2</v>
      </c>
      <c r="P123" s="302">
        <f t="shared" si="28"/>
        <v>7.9945242670243902E-2</v>
      </c>
      <c r="Q123" s="302">
        <f t="shared" si="28"/>
        <v>7.7209211969037239E-2</v>
      </c>
      <c r="R123" s="302">
        <f t="shared" si="28"/>
        <v>7.7661748210328646E-2</v>
      </c>
      <c r="S123" s="302">
        <f t="shared" si="28"/>
        <v>7.8964809835075284E-2</v>
      </c>
      <c r="T123" s="302">
        <f t="shared" si="28"/>
        <v>7.8074266661306582E-2</v>
      </c>
      <c r="U123" s="302">
        <f t="shared" si="28"/>
        <v>7.8927421290936106E-2</v>
      </c>
      <c r="V123" s="302">
        <f t="shared" si="28"/>
        <v>7.9915732903584002E-2</v>
      </c>
      <c r="W123" s="302">
        <f t="shared" si="28"/>
        <v>8.0212064273042061E-2</v>
      </c>
      <c r="X123" s="302">
        <f t="shared" si="28"/>
        <v>7.9089821157423537E-2</v>
      </c>
      <c r="Y123" s="302">
        <f t="shared" si="28"/>
        <v>7.9453468444154754E-2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1.6884966793395486E-2</v>
      </c>
      <c r="C124" s="303">
        <f t="shared" si="29"/>
        <v>1.6869560871286032E-2</v>
      </c>
      <c r="D124" s="303">
        <f t="shared" si="29"/>
        <v>1.6824048155449065E-2</v>
      </c>
      <c r="E124" s="303">
        <f t="shared" si="29"/>
        <v>1.6735636889798657E-2</v>
      </c>
      <c r="F124" s="303">
        <f t="shared" si="29"/>
        <v>1.6788969403336761E-2</v>
      </c>
      <c r="G124" s="303">
        <f t="shared" si="29"/>
        <v>1.6861639319083816E-2</v>
      </c>
      <c r="H124" s="303">
        <f t="shared" si="29"/>
        <v>1.683753718467822E-2</v>
      </c>
      <c r="I124" s="303">
        <f t="shared" si="29"/>
        <v>1.6897003939424268E-2</v>
      </c>
      <c r="J124" s="303">
        <f t="shared" si="29"/>
        <v>1.6795998395187049E-2</v>
      </c>
      <c r="K124" s="303">
        <f t="shared" si="29"/>
        <v>1.6826974152816705E-2</v>
      </c>
      <c r="L124" s="303">
        <f t="shared" si="29"/>
        <v>1.6844875530382598E-2</v>
      </c>
      <c r="M124" s="303">
        <f t="shared" si="29"/>
        <v>1.6857151365813571E-2</v>
      </c>
      <c r="N124" s="303">
        <f t="shared" si="29"/>
        <v>1.7070773233045004E-2</v>
      </c>
      <c r="O124" s="303">
        <f t="shared" si="29"/>
        <v>1.6954291630228113E-2</v>
      </c>
      <c r="P124" s="303">
        <f t="shared" si="29"/>
        <v>1.6919847953543291E-2</v>
      </c>
      <c r="Q124" s="303">
        <f t="shared" si="29"/>
        <v>1.7013697303351605E-2</v>
      </c>
      <c r="R124" s="303">
        <f t="shared" si="29"/>
        <v>1.7343178172888111E-2</v>
      </c>
      <c r="S124" s="303">
        <f t="shared" si="29"/>
        <v>1.8126015476271289E-2</v>
      </c>
      <c r="T124" s="303">
        <f t="shared" si="29"/>
        <v>1.8085553965088836E-2</v>
      </c>
      <c r="U124" s="303">
        <f t="shared" si="29"/>
        <v>1.8123366161749047E-2</v>
      </c>
      <c r="V124" s="303">
        <f t="shared" si="29"/>
        <v>1.8069884849090848E-2</v>
      </c>
      <c r="W124" s="303">
        <f t="shared" si="29"/>
        <v>1.7971392053276733E-2</v>
      </c>
      <c r="X124" s="303">
        <f t="shared" si="29"/>
        <v>1.7993862785077499E-2</v>
      </c>
      <c r="Y124" s="303">
        <f t="shared" si="29"/>
        <v>1.8128330983181489E-2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0.99999999999999967</v>
      </c>
      <c r="C126" s="232">
        <f t="shared" si="30"/>
        <v>0.99999999999999989</v>
      </c>
      <c r="D126" s="232">
        <f t="shared" si="30"/>
        <v>1.0000000000000004</v>
      </c>
      <c r="E126" s="232">
        <f t="shared" si="30"/>
        <v>1</v>
      </c>
      <c r="F126" s="232">
        <f t="shared" si="30"/>
        <v>1</v>
      </c>
      <c r="G126" s="232">
        <f t="shared" si="30"/>
        <v>0.99999999999999978</v>
      </c>
      <c r="H126" s="232">
        <f t="shared" si="30"/>
        <v>0.99999999999999978</v>
      </c>
      <c r="I126" s="232">
        <f t="shared" si="30"/>
        <v>0.99999999999999978</v>
      </c>
      <c r="J126" s="232">
        <f t="shared" si="30"/>
        <v>0.99999999999999956</v>
      </c>
      <c r="K126" s="232">
        <f t="shared" si="30"/>
        <v>0.99999999999999978</v>
      </c>
      <c r="L126" s="232">
        <f t="shared" si="30"/>
        <v>0.99999999999999978</v>
      </c>
      <c r="M126" s="232">
        <f t="shared" si="30"/>
        <v>1.0000000000000002</v>
      </c>
      <c r="N126" s="232">
        <f t="shared" si="30"/>
        <v>1.0000000000000002</v>
      </c>
      <c r="O126" s="232">
        <f t="shared" si="30"/>
        <v>0.99999999999999967</v>
      </c>
      <c r="P126" s="232">
        <f t="shared" si="30"/>
        <v>0.99999999999999978</v>
      </c>
      <c r="Q126" s="232">
        <f t="shared" si="30"/>
        <v>0.99999999999999978</v>
      </c>
      <c r="R126" s="232">
        <f t="shared" si="30"/>
        <v>1</v>
      </c>
      <c r="S126" s="232">
        <f t="shared" si="30"/>
        <v>1</v>
      </c>
      <c r="T126" s="232">
        <f t="shared" si="30"/>
        <v>1.0000000000000004</v>
      </c>
      <c r="U126" s="232">
        <f t="shared" si="30"/>
        <v>1.0000000000000002</v>
      </c>
      <c r="V126" s="232">
        <f t="shared" si="30"/>
        <v>0.99999999999999989</v>
      </c>
      <c r="W126" s="232">
        <f t="shared" si="30"/>
        <v>1</v>
      </c>
      <c r="X126" s="232">
        <f t="shared" si="30"/>
        <v>0.99999999999999989</v>
      </c>
      <c r="Y126" s="232">
        <f t="shared" si="30"/>
        <v>0.99999999999999978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2.7979245346389809E-2</v>
      </c>
      <c r="C127" s="299">
        <f t="shared" si="31"/>
        <v>2.800958138593003E-2</v>
      </c>
      <c r="D127" s="299">
        <f t="shared" si="31"/>
        <v>2.7988940757772942E-2</v>
      </c>
      <c r="E127" s="299">
        <f t="shared" si="31"/>
        <v>2.8015951889923757E-2</v>
      </c>
      <c r="F127" s="299">
        <f t="shared" si="31"/>
        <v>2.7998764319028771E-2</v>
      </c>
      <c r="G127" s="299">
        <f t="shared" si="31"/>
        <v>2.7907587228867999E-2</v>
      </c>
      <c r="H127" s="299">
        <f t="shared" si="31"/>
        <v>2.7995035144295348E-2</v>
      </c>
      <c r="I127" s="299">
        <f t="shared" si="31"/>
        <v>2.8022220382295071E-2</v>
      </c>
      <c r="J127" s="299">
        <f t="shared" si="31"/>
        <v>2.800470821108568E-2</v>
      </c>
      <c r="K127" s="299">
        <f t="shared" si="31"/>
        <v>2.7996797115238746E-2</v>
      </c>
      <c r="L127" s="299">
        <f t="shared" si="31"/>
        <v>2.7920410072456731E-2</v>
      </c>
      <c r="M127" s="299">
        <f t="shared" si="31"/>
        <v>2.7907441456662855E-2</v>
      </c>
      <c r="N127" s="299">
        <f t="shared" si="31"/>
        <v>2.7640939865729859E-2</v>
      </c>
      <c r="O127" s="299">
        <f t="shared" si="31"/>
        <v>2.7787112975836508E-2</v>
      </c>
      <c r="P127" s="299">
        <f t="shared" si="31"/>
        <v>2.7801386688201396E-2</v>
      </c>
      <c r="Q127" s="299">
        <f t="shared" si="31"/>
        <v>2.7622328367018813E-2</v>
      </c>
      <c r="R127" s="299">
        <f t="shared" si="31"/>
        <v>2.7505005327509754E-2</v>
      </c>
      <c r="S127" s="299">
        <f t="shared" si="31"/>
        <v>2.758134164894312E-2</v>
      </c>
      <c r="T127" s="299">
        <f t="shared" si="31"/>
        <v>2.7569072108231826E-2</v>
      </c>
      <c r="U127" s="299">
        <f t="shared" si="31"/>
        <v>2.7595525684389218E-2</v>
      </c>
      <c r="V127" s="299">
        <f t="shared" si="31"/>
        <v>2.7636934817191556E-2</v>
      </c>
      <c r="W127" s="299">
        <f t="shared" si="31"/>
        <v>2.7662314238007125E-2</v>
      </c>
      <c r="X127" s="299">
        <f t="shared" si="31"/>
        <v>2.7466880471167257E-2</v>
      </c>
      <c r="Y127" s="299">
        <f t="shared" si="31"/>
        <v>2.7347501913691528E-2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3.0991317237862369E-3</v>
      </c>
      <c r="C128" s="233">
        <f t="shared" si="32"/>
        <v>3.1024919067128751E-3</v>
      </c>
      <c r="D128" s="233">
        <f t="shared" si="32"/>
        <v>3.1002056397057207E-3</v>
      </c>
      <c r="E128" s="233">
        <f t="shared" si="32"/>
        <v>3.1031975380041762E-3</v>
      </c>
      <c r="F128" s="233">
        <f t="shared" si="32"/>
        <v>3.1012937501944636E-3</v>
      </c>
      <c r="G128" s="233">
        <f t="shared" si="32"/>
        <v>3.0911944852178154E-3</v>
      </c>
      <c r="H128" s="233">
        <f t="shared" si="32"/>
        <v>3.1008806867405753E-3</v>
      </c>
      <c r="I128" s="233">
        <f t="shared" si="32"/>
        <v>3.1038918699394279E-3</v>
      </c>
      <c r="J128" s="233">
        <f t="shared" si="32"/>
        <v>3.1019521276527623E-3</v>
      </c>
      <c r="K128" s="233">
        <f t="shared" si="32"/>
        <v>3.1010758521204679E-3</v>
      </c>
      <c r="L128" s="233">
        <f t="shared" si="32"/>
        <v>3.0926148123518399E-3</v>
      </c>
      <c r="M128" s="233">
        <f t="shared" si="32"/>
        <v>3.0911783387042205E-3</v>
      </c>
      <c r="N128" s="233">
        <f t="shared" si="32"/>
        <v>3.0616591888960381E-3</v>
      </c>
      <c r="O128" s="233">
        <f t="shared" si="32"/>
        <v>3.0778501088828941E-3</v>
      </c>
      <c r="P128" s="233">
        <f t="shared" si="32"/>
        <v>3.0794311420472482E-3</v>
      </c>
      <c r="Q128" s="233">
        <f t="shared" si="32"/>
        <v>3.0595976791816574E-3</v>
      </c>
      <c r="R128" s="233">
        <f t="shared" si="32"/>
        <v>3.0466023482078569E-3</v>
      </c>
      <c r="S128" s="233">
        <f t="shared" si="32"/>
        <v>3.0550577698070605E-3</v>
      </c>
      <c r="T128" s="233">
        <f t="shared" si="32"/>
        <v>3.0536987294761332E-3</v>
      </c>
      <c r="U128" s="233">
        <f t="shared" si="32"/>
        <v>3.0566288698734875E-3</v>
      </c>
      <c r="V128" s="233">
        <f t="shared" si="32"/>
        <v>3.0612155681755114E-3</v>
      </c>
      <c r="W128" s="233">
        <f t="shared" si="32"/>
        <v>3.0640267293489858E-3</v>
      </c>
      <c r="X128" s="233">
        <f t="shared" si="32"/>
        <v>3.0423794340336879E-3</v>
      </c>
      <c r="Y128" s="233">
        <f t="shared" si="32"/>
        <v>3.0291564228326143E-3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0.13484685078629208</v>
      </c>
      <c r="C129" s="233">
        <f t="shared" si="33"/>
        <v>0.13499305628063921</v>
      </c>
      <c r="D129" s="233">
        <f t="shared" si="33"/>
        <v>0.13489357812564337</v>
      </c>
      <c r="E129" s="233">
        <f t="shared" si="33"/>
        <v>0.13502375912450934</v>
      </c>
      <c r="F129" s="233">
        <f t="shared" si="33"/>
        <v>0.13494092308732675</v>
      </c>
      <c r="G129" s="233">
        <f t="shared" si="33"/>
        <v>0.1345014922406465</v>
      </c>
      <c r="H129" s="233">
        <f t="shared" si="33"/>
        <v>0.13492295021269743</v>
      </c>
      <c r="I129" s="233">
        <f t="shared" si="33"/>
        <v>0.13505397032016467</v>
      </c>
      <c r="J129" s="233">
        <f t="shared" si="33"/>
        <v>0.13496956986158262</v>
      </c>
      <c r="K129" s="233">
        <f t="shared" si="33"/>
        <v>0.13493144208694036</v>
      </c>
      <c r="L129" s="233">
        <f t="shared" si="33"/>
        <v>0.13456329233763475</v>
      </c>
      <c r="M129" s="233">
        <f t="shared" si="33"/>
        <v>0.13450078968693019</v>
      </c>
      <c r="N129" s="233">
        <f t="shared" si="33"/>
        <v>0.13321637690803129</v>
      </c>
      <c r="O129" s="233">
        <f t="shared" si="33"/>
        <v>0.13392086279832222</v>
      </c>
      <c r="P129" s="233">
        <f t="shared" si="33"/>
        <v>0.13398965540289773</v>
      </c>
      <c r="Q129" s="233">
        <f t="shared" si="33"/>
        <v>0.13312667820606391</v>
      </c>
      <c r="R129" s="233">
        <f t="shared" si="33"/>
        <v>0.13256123613617943</v>
      </c>
      <c r="S129" s="233">
        <f t="shared" si="33"/>
        <v>0.13292914143235379</v>
      </c>
      <c r="T129" s="233">
        <f t="shared" si="33"/>
        <v>0.13287000799594295</v>
      </c>
      <c r="U129" s="233">
        <f t="shared" si="33"/>
        <v>0.13299750183620551</v>
      </c>
      <c r="V129" s="233">
        <f t="shared" si="33"/>
        <v>0.13319707445094389</v>
      </c>
      <c r="W129" s="233">
        <f t="shared" si="33"/>
        <v>0.13331939136583532</v>
      </c>
      <c r="X129" s="233">
        <f t="shared" si="33"/>
        <v>0.13237749219488229</v>
      </c>
      <c r="Y129" s="233">
        <f t="shared" si="33"/>
        <v>0.131802143491666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4.2268612873206331E-2</v>
      </c>
      <c r="C130" s="233">
        <f t="shared" si="34"/>
        <v>4.2314441925975908E-2</v>
      </c>
      <c r="D130" s="233">
        <f t="shared" si="34"/>
        <v>4.2283259858331451E-2</v>
      </c>
      <c r="E130" s="233">
        <f t="shared" si="34"/>
        <v>4.2324065929903947E-2</v>
      </c>
      <c r="F130" s="233">
        <f t="shared" si="34"/>
        <v>4.229810044114983E-2</v>
      </c>
      <c r="G130" s="233">
        <f t="shared" si="34"/>
        <v>4.2160358015319574E-2</v>
      </c>
      <c r="H130" s="233">
        <f t="shared" si="34"/>
        <v>4.2292466727974494E-2</v>
      </c>
      <c r="I130" s="233">
        <f t="shared" si="34"/>
        <v>4.2333535823536245E-2</v>
      </c>
      <c r="J130" s="233">
        <f t="shared" si="34"/>
        <v>4.2307079956830231E-2</v>
      </c>
      <c r="K130" s="233">
        <f t="shared" si="34"/>
        <v>4.2295128560585725E-2</v>
      </c>
      <c r="L130" s="233">
        <f t="shared" si="34"/>
        <v>4.2179729653291802E-2</v>
      </c>
      <c r="M130" s="233">
        <f t="shared" si="34"/>
        <v>4.216013779533756E-2</v>
      </c>
      <c r="N130" s="233">
        <f t="shared" si="34"/>
        <v>4.1757530346931394E-2</v>
      </c>
      <c r="O130" s="233">
        <f t="shared" si="34"/>
        <v>4.1978355981328576E-2</v>
      </c>
      <c r="P130" s="233">
        <f t="shared" si="34"/>
        <v>4.1999919465788058E-2</v>
      </c>
      <c r="Q130" s="233">
        <f t="shared" si="34"/>
        <v>4.1729413711751713E-2</v>
      </c>
      <c r="R130" s="233">
        <f t="shared" si="34"/>
        <v>4.1552172257355038E-2</v>
      </c>
      <c r="S130" s="233">
        <f t="shared" si="34"/>
        <v>4.1667494539242352E-2</v>
      </c>
      <c r="T130" s="233">
        <f t="shared" si="34"/>
        <v>4.1648958783183268E-2</v>
      </c>
      <c r="U130" s="233">
        <f t="shared" si="34"/>
        <v>4.1688922547604569E-2</v>
      </c>
      <c r="V130" s="233">
        <f t="shared" si="34"/>
        <v>4.175147986758114E-2</v>
      </c>
      <c r="W130" s="233">
        <f t="shared" si="34"/>
        <v>4.178982089144076E-2</v>
      </c>
      <c r="X130" s="233">
        <f t="shared" si="34"/>
        <v>4.149457653689733E-2</v>
      </c>
      <c r="Y130" s="233">
        <f t="shared" si="34"/>
        <v>4.1314229784551675E-2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0.28598785365296769</v>
      </c>
      <c r="C131" s="300">
        <f t="shared" si="35"/>
        <v>0.33307433774001755</v>
      </c>
      <c r="D131" s="300">
        <f t="shared" si="35"/>
        <v>0.37279091710477641</v>
      </c>
      <c r="E131" s="300">
        <f t="shared" si="35"/>
        <v>0.34313752880494369</v>
      </c>
      <c r="F131" s="300">
        <f t="shared" si="35"/>
        <v>0.29828599455336047</v>
      </c>
      <c r="G131" s="300">
        <f t="shared" si="35"/>
        <v>0.25746374959337315</v>
      </c>
      <c r="H131" s="300">
        <f t="shared" si="35"/>
        <v>0.27674627075291536</v>
      </c>
      <c r="I131" s="300">
        <f t="shared" si="35"/>
        <v>0.29917257956249693</v>
      </c>
      <c r="J131" s="300">
        <f t="shared" si="35"/>
        <v>0.34583003851319671</v>
      </c>
      <c r="K131" s="300">
        <f t="shared" si="35"/>
        <v>0.3144155670788652</v>
      </c>
      <c r="L131" s="300">
        <f t="shared" si="35"/>
        <v>0.24661247245524923</v>
      </c>
      <c r="M131" s="300">
        <f t="shared" si="35"/>
        <v>0.24134760979848432</v>
      </c>
      <c r="N131" s="300">
        <f t="shared" si="35"/>
        <v>0.21281350904388988</v>
      </c>
      <c r="O131" s="300">
        <f t="shared" si="35"/>
        <v>0.22120365669261519</v>
      </c>
      <c r="P131" s="300">
        <f t="shared" si="35"/>
        <v>0.22293379833070731</v>
      </c>
      <c r="Q131" s="300">
        <f t="shared" si="35"/>
        <v>0.21870435333322374</v>
      </c>
      <c r="R131" s="300">
        <f t="shared" si="35"/>
        <v>0.22816361648728894</v>
      </c>
      <c r="S131" s="300">
        <f t="shared" si="35"/>
        <v>0.23325244175603344</v>
      </c>
      <c r="T131" s="300">
        <f t="shared" si="35"/>
        <v>0.22972040134113822</v>
      </c>
      <c r="U131" s="300">
        <f t="shared" si="35"/>
        <v>0.23244307581622337</v>
      </c>
      <c r="V131" s="300">
        <f t="shared" si="35"/>
        <v>0.23652440224534607</v>
      </c>
      <c r="W131" s="300">
        <f t="shared" si="35"/>
        <v>0.23713600629863582</v>
      </c>
      <c r="X131" s="300">
        <f t="shared" si="35"/>
        <v>0.24186745449488667</v>
      </c>
      <c r="Y131" s="300">
        <f t="shared" si="35"/>
        <v>0.25256498270762373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0.50581830561735752</v>
      </c>
      <c r="C132" s="235">
        <f t="shared" si="36"/>
        <v>0.45850609076072435</v>
      </c>
      <c r="D132" s="235">
        <f t="shared" si="36"/>
        <v>0.41894309851377043</v>
      </c>
      <c r="E132" s="235">
        <f t="shared" si="36"/>
        <v>0.44839549671271511</v>
      </c>
      <c r="F132" s="235">
        <f t="shared" si="36"/>
        <v>0.49337492384893983</v>
      </c>
      <c r="G132" s="235">
        <f t="shared" si="36"/>
        <v>0.53487561843657472</v>
      </c>
      <c r="H132" s="235">
        <f t="shared" si="36"/>
        <v>0.51494239647537665</v>
      </c>
      <c r="I132" s="235">
        <f t="shared" si="36"/>
        <v>0.49231380204156738</v>
      </c>
      <c r="J132" s="235">
        <f t="shared" si="36"/>
        <v>0.44578665132965162</v>
      </c>
      <c r="K132" s="235">
        <f t="shared" si="36"/>
        <v>0.47725998930624919</v>
      </c>
      <c r="L132" s="235">
        <f t="shared" si="36"/>
        <v>0.54563148066901546</v>
      </c>
      <c r="M132" s="235">
        <f t="shared" si="36"/>
        <v>0.55099284292388107</v>
      </c>
      <c r="N132" s="235">
        <f t="shared" si="36"/>
        <v>0.58150998464652182</v>
      </c>
      <c r="O132" s="235">
        <f t="shared" si="36"/>
        <v>0.57203216144301428</v>
      </c>
      <c r="P132" s="235">
        <f t="shared" si="36"/>
        <v>0.57019580897035804</v>
      </c>
      <c r="Q132" s="235">
        <f t="shared" si="36"/>
        <v>0.57575762870275993</v>
      </c>
      <c r="R132" s="235">
        <f t="shared" si="36"/>
        <v>0.56717136744345908</v>
      </c>
      <c r="S132" s="235">
        <f t="shared" si="36"/>
        <v>0.56151452285362025</v>
      </c>
      <c r="T132" s="235">
        <f t="shared" si="36"/>
        <v>0.56513786104202801</v>
      </c>
      <c r="U132" s="235">
        <f t="shared" si="36"/>
        <v>0.56221834524570413</v>
      </c>
      <c r="V132" s="235">
        <f t="shared" si="36"/>
        <v>0.55782889305076166</v>
      </c>
      <c r="W132" s="235">
        <f t="shared" si="36"/>
        <v>0.55702844047673206</v>
      </c>
      <c r="X132" s="235">
        <f t="shared" si="36"/>
        <v>0.55375121686813267</v>
      </c>
      <c r="Y132" s="235">
        <f t="shared" si="36"/>
        <v>0.54394198567963425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0.77958894838587078</v>
      </c>
      <c r="W136" s="322">
        <f>IF(W$5=0,0,W$5/PPA_fec!W$5)</f>
        <v>0.78134063436381451</v>
      </c>
      <c r="X136" s="322">
        <f>IF(X$5=0,0,X$5/PPA_fec!X$5)</f>
        <v>0.77922742376244081</v>
      </c>
      <c r="Y136" s="322">
        <f>IF(Y$5=0,0,Y$5/PPA_fec!Y$5)</f>
        <v>0.77839769454312047</v>
      </c>
      <c r="DA136" s="95"/>
    </row>
    <row r="137" spans="1:105" ht="12" customHeight="1" x14ac:dyDescent="0.25">
      <c r="A137" s="55" t="s">
        <v>91</v>
      </c>
      <c r="B137" s="305">
        <f>IF(B$6=0,0,B$6/PPA_fec!B$6)</f>
        <v>0</v>
      </c>
      <c r="C137" s="305">
        <f>IF(C$6=0,0,C$6/PPA_fec!C$6)</f>
        <v>0</v>
      </c>
      <c r="D137" s="305">
        <f>IF(D$6=0,0,D$6/PPA_fec!D$6)</f>
        <v>0</v>
      </c>
      <c r="E137" s="305">
        <f>IF(E$6=0,0,E$6/PPA_fec!E$6)</f>
        <v>0</v>
      </c>
      <c r="F137" s="305">
        <f>IF(F$6=0,0,F$6/PPA_fec!F$6)</f>
        <v>0</v>
      </c>
      <c r="G137" s="305">
        <f>IF(G$6=0,0,G$6/PPA_fec!G$6)</f>
        <v>0</v>
      </c>
      <c r="H137" s="305">
        <f>IF(H$6=0,0,H$6/PPA_fec!H$6)</f>
        <v>0</v>
      </c>
      <c r="I137" s="305">
        <f>IF(I$6=0,0,I$6/PPA_fec!I$6)</f>
        <v>0</v>
      </c>
      <c r="J137" s="305">
        <f>IF(J$6=0,0,J$6/PPA_fec!J$6)</f>
        <v>0</v>
      </c>
      <c r="K137" s="305">
        <f>IF(K$6=0,0,K$6/PPA_fec!K$6)</f>
        <v>0</v>
      </c>
      <c r="L137" s="305">
        <f>IF(L$6=0,0,L$6/PPA_fec!L$6)</f>
        <v>0</v>
      </c>
      <c r="M137" s="305">
        <f>IF(M$6=0,0,M$6/PPA_fec!M$6)</f>
        <v>0</v>
      </c>
      <c r="N137" s="305">
        <f>IF(N$6=0,0,N$6/PPA_fec!N$6)</f>
        <v>0</v>
      </c>
      <c r="O137" s="305">
        <f>IF(O$6=0,0,O$6/PPA_fec!O$6)</f>
        <v>0</v>
      </c>
      <c r="P137" s="305">
        <f>IF(P$6=0,0,P$6/PPA_fec!P$6)</f>
        <v>0</v>
      </c>
      <c r="Q137" s="305">
        <f>IF(Q$6=0,0,Q$6/PPA_fec!Q$6)</f>
        <v>0</v>
      </c>
      <c r="R137" s="305">
        <f>IF(R$6=0,0,R$6/PPA_fec!R$6)</f>
        <v>0</v>
      </c>
      <c r="S137" s="305">
        <f>IF(S$6=0,0,S$6/PPA_fec!S$6)</f>
        <v>0</v>
      </c>
      <c r="T137" s="305">
        <f>IF(T$6=0,0,T$6/PPA_fec!T$6)</f>
        <v>0</v>
      </c>
      <c r="U137" s="305">
        <f>IF(U$6=0,0,U$6/PPA_fec!U$6)</f>
        <v>0</v>
      </c>
      <c r="V137" s="305">
        <f>IF(V$6=0,0,V$6/PPA_fec!V$6)</f>
        <v>0.54449999999999987</v>
      </c>
      <c r="W137" s="305">
        <f>IF(W$6=0,0,W$6/PPA_fec!W$6)</f>
        <v>0.54449999999999998</v>
      </c>
      <c r="X137" s="305">
        <f>IF(X$6=0,0,X$6/PPA_fec!X$6)</f>
        <v>0.54449999999999998</v>
      </c>
      <c r="Y137" s="305">
        <f>IF(Y$6=0,0,Y$6/PPA_fec!Y$6)</f>
        <v>0.54449999999999987</v>
      </c>
      <c r="DA137" s="76"/>
    </row>
    <row r="138" spans="1:105" ht="12" customHeight="1" x14ac:dyDescent="0.25">
      <c r="A138" s="173" t="s">
        <v>92</v>
      </c>
      <c r="B138" s="306">
        <f>IF(B$7=0,0,B$7/PPA_fec!B$7)</f>
        <v>0</v>
      </c>
      <c r="C138" s="306">
        <f>IF(C$7=0,0,C$7/PPA_fec!C$7)</f>
        <v>0</v>
      </c>
      <c r="D138" s="306">
        <f>IF(D$7=0,0,D$7/PPA_fec!D$7)</f>
        <v>0</v>
      </c>
      <c r="E138" s="306">
        <f>IF(E$7=0,0,E$7/PPA_fec!E$7)</f>
        <v>0</v>
      </c>
      <c r="F138" s="306">
        <f>IF(F$7=0,0,F$7/PPA_fec!F$7)</f>
        <v>0</v>
      </c>
      <c r="G138" s="306">
        <f>IF(G$7=0,0,G$7/PPA_fec!G$7)</f>
        <v>0</v>
      </c>
      <c r="H138" s="306">
        <f>IF(H$7=0,0,H$7/PPA_fec!H$7)</f>
        <v>0</v>
      </c>
      <c r="I138" s="306">
        <f>IF(I$7=0,0,I$7/PPA_fec!I$7)</f>
        <v>0</v>
      </c>
      <c r="J138" s="306">
        <f>IF(J$7=0,0,J$7/PPA_fec!J$7)</f>
        <v>0</v>
      </c>
      <c r="K138" s="306">
        <f>IF(K$7=0,0,K$7/PPA_fec!K$7)</f>
        <v>0</v>
      </c>
      <c r="L138" s="306">
        <f>IF(L$7=0,0,L$7/PPA_fec!L$7)</f>
        <v>0</v>
      </c>
      <c r="M138" s="306">
        <f>IF(M$7=0,0,M$7/PPA_fec!M$7)</f>
        <v>0</v>
      </c>
      <c r="N138" s="306">
        <f>IF(N$7=0,0,N$7/PPA_fec!N$7)</f>
        <v>0</v>
      </c>
      <c r="O138" s="306">
        <f>IF(O$7=0,0,O$7/PPA_fec!O$7)</f>
        <v>0</v>
      </c>
      <c r="P138" s="306">
        <f>IF(P$7=0,0,P$7/PPA_fec!P$7)</f>
        <v>0</v>
      </c>
      <c r="Q138" s="306">
        <f>IF(Q$7=0,0,Q$7/PPA_fec!Q$7)</f>
        <v>0</v>
      </c>
      <c r="R138" s="306">
        <f>IF(R$7=0,0,R$7/PPA_fec!R$7)</f>
        <v>0</v>
      </c>
      <c r="S138" s="306">
        <f>IF(S$7=0,0,S$7/PPA_fec!S$7)</f>
        <v>0</v>
      </c>
      <c r="T138" s="306">
        <f>IF(T$7=0,0,T$7/PPA_fec!T$7)</f>
        <v>0</v>
      </c>
      <c r="U138" s="306">
        <f>IF(U$7=0,0,U$7/PPA_fec!U$7)</f>
        <v>0</v>
      </c>
      <c r="V138" s="306">
        <f>IF(V$7=0,0,V$7/PPA_fec!V$7)</f>
        <v>0.16607632293704855</v>
      </c>
      <c r="W138" s="306">
        <f>IF(W$7=0,0,W$7/PPA_fec!W$7)</f>
        <v>0.16607632293704852</v>
      </c>
      <c r="X138" s="306">
        <f>IF(X$7=0,0,X$7/PPA_fec!X$7)</f>
        <v>0.16607632293704855</v>
      </c>
      <c r="Y138" s="306">
        <f>IF(Y$7=0,0,Y$7/PPA_fec!Y$7)</f>
        <v>0.16607632293704855</v>
      </c>
      <c r="DA138" s="77"/>
    </row>
    <row r="139" spans="1:105" ht="12" customHeight="1" x14ac:dyDescent="0.25">
      <c r="A139" s="173" t="s">
        <v>93</v>
      </c>
      <c r="B139" s="306">
        <f>IF(B$8=0,0,B$8/PPA_fec!B$8)</f>
        <v>0</v>
      </c>
      <c r="C139" s="306">
        <f>IF(C$8=0,0,C$8/PPA_fec!C$8)</f>
        <v>0</v>
      </c>
      <c r="D139" s="306">
        <f>IF(D$8=0,0,D$8/PPA_fec!D$8)</f>
        <v>0</v>
      </c>
      <c r="E139" s="306">
        <f>IF(E$8=0,0,E$8/PPA_fec!E$8)</f>
        <v>0</v>
      </c>
      <c r="F139" s="306">
        <f>IF(F$8=0,0,F$8/PPA_fec!F$8)</f>
        <v>0</v>
      </c>
      <c r="G139" s="306">
        <f>IF(G$8=0,0,G$8/PPA_fec!G$8)</f>
        <v>0</v>
      </c>
      <c r="H139" s="306">
        <f>IF(H$8=0,0,H$8/PPA_fec!H$8)</f>
        <v>0</v>
      </c>
      <c r="I139" s="306">
        <f>IF(I$8=0,0,I$8/PPA_fec!I$8)</f>
        <v>0</v>
      </c>
      <c r="J139" s="306">
        <f>IF(J$8=0,0,J$8/PPA_fec!J$8)</f>
        <v>0</v>
      </c>
      <c r="K139" s="306">
        <f>IF(K$8=0,0,K$8/PPA_fec!K$8)</f>
        <v>0</v>
      </c>
      <c r="L139" s="306">
        <f>IF(L$8=0,0,L$8/PPA_fec!L$8)</f>
        <v>0</v>
      </c>
      <c r="M139" s="306">
        <f>IF(M$8=0,0,M$8/PPA_fec!M$8)</f>
        <v>0</v>
      </c>
      <c r="N139" s="306">
        <f>IF(N$8=0,0,N$8/PPA_fec!N$8)</f>
        <v>0</v>
      </c>
      <c r="O139" s="306">
        <f>IF(O$8=0,0,O$8/PPA_fec!O$8)</f>
        <v>0</v>
      </c>
      <c r="P139" s="306">
        <f>IF(P$8=0,0,P$8/PPA_fec!P$8)</f>
        <v>0</v>
      </c>
      <c r="Q139" s="306">
        <f>IF(Q$8=0,0,Q$8/PPA_fec!Q$8)</f>
        <v>0</v>
      </c>
      <c r="R139" s="306">
        <f>IF(R$8=0,0,R$8/PPA_fec!R$8)</f>
        <v>0</v>
      </c>
      <c r="S139" s="306">
        <f>IF(S$8=0,0,S$8/PPA_fec!S$8)</f>
        <v>0</v>
      </c>
      <c r="T139" s="306">
        <f>IF(T$8=0,0,T$8/PPA_fec!T$8)</f>
        <v>0</v>
      </c>
      <c r="U139" s="306">
        <f>IF(U$8=0,0,U$8/PPA_fec!U$8)</f>
        <v>0</v>
      </c>
      <c r="V139" s="306">
        <f>IF(V$8=0,0,V$8/PPA_fec!V$8)</f>
        <v>0.75849841896575709</v>
      </c>
      <c r="W139" s="306">
        <f>IF(W$8=0,0,W$8/PPA_fec!W$8)</f>
        <v>0.75849841896575709</v>
      </c>
      <c r="X139" s="306">
        <f>IF(X$8=0,0,X$8/PPA_fec!X$8)</f>
        <v>0.75849841896575709</v>
      </c>
      <c r="Y139" s="306">
        <f>IF(Y$8=0,0,Y$8/PPA_fec!Y$8)</f>
        <v>0.75849841896575709</v>
      </c>
      <c r="DA139" s="77"/>
    </row>
    <row r="140" spans="1:105" ht="12" customHeight="1" x14ac:dyDescent="0.25">
      <c r="A140" s="173" t="s">
        <v>94</v>
      </c>
      <c r="B140" s="306">
        <f>IF(B$9=0,0,B$9/PPA_fec!B$9)</f>
        <v>0</v>
      </c>
      <c r="C140" s="306">
        <f>IF(C$9=0,0,C$9/PPA_fec!C$9)</f>
        <v>0</v>
      </c>
      <c r="D140" s="306">
        <f>IF(D$9=0,0,D$9/PPA_fec!D$9)</f>
        <v>0</v>
      </c>
      <c r="E140" s="306">
        <f>IF(E$9=0,0,E$9/PPA_fec!E$9)</f>
        <v>0</v>
      </c>
      <c r="F140" s="306">
        <f>IF(F$9=0,0,F$9/PPA_fec!F$9)</f>
        <v>0</v>
      </c>
      <c r="G140" s="306">
        <f>IF(G$9=0,0,G$9/PPA_fec!G$9)</f>
        <v>0</v>
      </c>
      <c r="H140" s="306">
        <f>IF(H$9=0,0,H$9/PPA_fec!H$9)</f>
        <v>0</v>
      </c>
      <c r="I140" s="306">
        <f>IF(I$9=0,0,I$9/PPA_fec!I$9)</f>
        <v>0</v>
      </c>
      <c r="J140" s="306">
        <f>IF(J$9=0,0,J$9/PPA_fec!J$9)</f>
        <v>0</v>
      </c>
      <c r="K140" s="306">
        <f>IF(K$9=0,0,K$9/PPA_fec!K$9)</f>
        <v>0</v>
      </c>
      <c r="L140" s="306">
        <f>IF(L$9=0,0,L$9/PPA_fec!L$9)</f>
        <v>0</v>
      </c>
      <c r="M140" s="306">
        <f>IF(M$9=0,0,M$9/PPA_fec!M$9)</f>
        <v>0</v>
      </c>
      <c r="N140" s="306">
        <f>IF(N$9=0,0,N$9/PPA_fec!N$9)</f>
        <v>0</v>
      </c>
      <c r="O140" s="306">
        <f>IF(O$9=0,0,O$9/PPA_fec!O$9)</f>
        <v>0</v>
      </c>
      <c r="P140" s="306">
        <f>IF(P$9=0,0,P$9/PPA_fec!P$9)</f>
        <v>0</v>
      </c>
      <c r="Q140" s="306">
        <f>IF(Q$9=0,0,Q$9/PPA_fec!Q$9)</f>
        <v>0</v>
      </c>
      <c r="R140" s="306">
        <f>IF(R$9=0,0,R$9/PPA_fec!R$9)</f>
        <v>0</v>
      </c>
      <c r="S140" s="306">
        <f>IF(S$9=0,0,S$9/PPA_fec!S$9)</f>
        <v>0</v>
      </c>
      <c r="T140" s="306">
        <f>IF(T$9=0,0,T$9/PPA_fec!T$9)</f>
        <v>0</v>
      </c>
      <c r="U140" s="306">
        <f>IF(U$9=0,0,U$9/PPA_fec!U$9)</f>
        <v>0</v>
      </c>
      <c r="V140" s="306">
        <f>IF(V$9=0,0,V$9/PPA_fec!V$9)</f>
        <v>0.64500695745976311</v>
      </c>
      <c r="W140" s="306">
        <f>IF(W$9=0,0,W$9/PPA_fec!W$9)</f>
        <v>0.64500695745976289</v>
      </c>
      <c r="X140" s="306">
        <f>IF(X$9=0,0,X$9/PPA_fec!X$9)</f>
        <v>0.64500695745976311</v>
      </c>
      <c r="Y140" s="306">
        <f>IF(Y$9=0,0,Y$9/PPA_fec!Y$9)</f>
        <v>0.64500695745976311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</v>
      </c>
      <c r="C141" s="307">
        <f>IF(C$10=0,0,C$10/PPA_fec!C$10)</f>
        <v>0</v>
      </c>
      <c r="D141" s="307">
        <f>IF(D$10=0,0,D$10/PPA_fec!D$10)</f>
        <v>0</v>
      </c>
      <c r="E141" s="307">
        <f>IF(E$10=0,0,E$10/PPA_fec!E$10)</f>
        <v>0</v>
      </c>
      <c r="F141" s="307">
        <f>IF(F$10=0,0,F$10/PPA_fec!F$10)</f>
        <v>0</v>
      </c>
      <c r="G141" s="307">
        <f>IF(G$10=0,0,G$10/PPA_fec!G$10)</f>
        <v>0</v>
      </c>
      <c r="H141" s="307">
        <f>IF(H$10=0,0,H$10/PPA_fec!H$10)</f>
        <v>0</v>
      </c>
      <c r="I141" s="307">
        <f>IF(I$10=0,0,I$10/PPA_fec!I$10)</f>
        <v>0</v>
      </c>
      <c r="J141" s="307">
        <f>IF(J$10=0,0,J$10/PPA_fec!J$10)</f>
        <v>0</v>
      </c>
      <c r="K141" s="307">
        <f>IF(K$10=0,0,K$10/PPA_fec!K$10)</f>
        <v>0</v>
      </c>
      <c r="L141" s="307">
        <f>IF(L$10=0,0,L$10/PPA_fec!L$10)</f>
        <v>0</v>
      </c>
      <c r="M141" s="307">
        <f>IF(M$10=0,0,M$10/PPA_fec!M$10)</f>
        <v>0</v>
      </c>
      <c r="N141" s="307">
        <f>IF(N$10=0,0,N$10/PPA_fec!N$10)</f>
        <v>0</v>
      </c>
      <c r="O141" s="307">
        <f>IF(O$10=0,0,O$10/PPA_fec!O$10)</f>
        <v>0</v>
      </c>
      <c r="P141" s="307">
        <f>IF(P$10=0,0,P$10/PPA_fec!P$10)</f>
        <v>0</v>
      </c>
      <c r="Q141" s="307">
        <f>IF(Q$10=0,0,Q$10/PPA_fec!Q$10)</f>
        <v>0</v>
      </c>
      <c r="R141" s="307">
        <f>IF(R$10=0,0,R$10/PPA_fec!R$10)</f>
        <v>0</v>
      </c>
      <c r="S141" s="307">
        <f>IF(S$10=0,0,S$10/PPA_fec!S$10)</f>
        <v>0</v>
      </c>
      <c r="T141" s="307">
        <f>IF(T$10=0,0,T$10/PPA_fec!T$10)</f>
        <v>0</v>
      </c>
      <c r="U141" s="307">
        <f>IF(U$10=0,0,U$10/PPA_fec!U$10)</f>
        <v>0</v>
      </c>
      <c r="V141" s="307">
        <f>IF(V$10=0,0,V$10/PPA_fec!V$10)</f>
        <v>1.3286264939046972</v>
      </c>
      <c r="W141" s="307">
        <f>IF(W$10=0,0,W$10/PPA_fec!W$10)</f>
        <v>1.3212691958328753</v>
      </c>
      <c r="X141" s="307">
        <f>IF(X$10=0,0,X$10/PPA_fec!X$10)</f>
        <v>1.346001122143019</v>
      </c>
      <c r="Y141" s="307">
        <f>IF(Y$10=0,0,Y$10/PPA_fec!Y$10)</f>
        <v>1.3435803141754346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</v>
      </c>
      <c r="C142" s="308">
        <f>IF(C$16=0,0,C$16/PPA_fec!C$16)</f>
        <v>0</v>
      </c>
      <c r="D142" s="308">
        <f>IF(D$16=0,0,D$16/PPA_fec!D$16)</f>
        <v>0</v>
      </c>
      <c r="E142" s="308">
        <f>IF(E$16=0,0,E$16/PPA_fec!E$16)</f>
        <v>0</v>
      </c>
      <c r="F142" s="308">
        <f>IF(F$16=0,0,F$16/PPA_fec!F$16)</f>
        <v>0</v>
      </c>
      <c r="G142" s="308">
        <f>IF(G$16=0,0,G$16/PPA_fec!G$16)</f>
        <v>0</v>
      </c>
      <c r="H142" s="308">
        <f>IF(H$16=0,0,H$16/PPA_fec!H$16)</f>
        <v>0</v>
      </c>
      <c r="I142" s="308">
        <f>IF(I$16=0,0,I$16/PPA_fec!I$16)</f>
        <v>0</v>
      </c>
      <c r="J142" s="308">
        <f>IF(J$16=0,0,J$16/PPA_fec!J$16)</f>
        <v>0</v>
      </c>
      <c r="K142" s="308">
        <f>IF(K$16=0,0,K$16/PPA_fec!K$16)</f>
        <v>0</v>
      </c>
      <c r="L142" s="308">
        <f>IF(L$16=0,0,L$16/PPA_fec!L$16)</f>
        <v>0</v>
      </c>
      <c r="M142" s="308">
        <f>IF(M$16=0,0,M$16/PPA_fec!M$16)</f>
        <v>0</v>
      </c>
      <c r="N142" s="308">
        <f>IF(N$16=0,0,N$16/PPA_fec!N$16)</f>
        <v>0</v>
      </c>
      <c r="O142" s="308">
        <f>IF(O$16=0,0,O$16/PPA_fec!O$16)</f>
        <v>0</v>
      </c>
      <c r="P142" s="308">
        <f>IF(P$16=0,0,P$16/PPA_fec!P$16)</f>
        <v>0</v>
      </c>
      <c r="Q142" s="308">
        <f>IF(Q$16=0,0,Q$16/PPA_fec!Q$16)</f>
        <v>0</v>
      </c>
      <c r="R142" s="308">
        <f>IF(R$16=0,0,R$16/PPA_fec!R$16)</f>
        <v>0</v>
      </c>
      <c r="S142" s="308">
        <f>IF(S$16=0,0,S$16/PPA_fec!S$16)</f>
        <v>0</v>
      </c>
      <c r="T142" s="308">
        <f>IF(T$16=0,0,T$16/PPA_fec!T$16)</f>
        <v>0</v>
      </c>
      <c r="U142" s="308">
        <f>IF(U$16=0,0,U$16/PPA_fec!U$16)</f>
        <v>0</v>
      </c>
      <c r="V142" s="308">
        <f>IF(V$16=0,0,V$16/PPA_fec!V$16)</f>
        <v>0.67715999999999998</v>
      </c>
      <c r="W142" s="308">
        <f>IF(W$16=0,0,W$16/PPA_fec!W$16)</f>
        <v>0.6771600000000001</v>
      </c>
      <c r="X142" s="308">
        <f>IF(X$16=0,0,X$16/PPA_fec!X$16)</f>
        <v>0.67716000000000032</v>
      </c>
      <c r="Y142" s="308">
        <f>IF(Y$16=0,0,Y$16/PPA_fec!Y$16)</f>
        <v>0.67716000000000032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</v>
      </c>
      <c r="C143" s="308">
        <f>IF(C$17=0,0,C$17/PPA_fec!C$17)</f>
        <v>0</v>
      </c>
      <c r="D143" s="308">
        <f>IF(D$17=0,0,D$17/PPA_fec!D$17)</f>
        <v>0</v>
      </c>
      <c r="E143" s="308">
        <f>IF(E$17=0,0,E$17/PPA_fec!E$17)</f>
        <v>0</v>
      </c>
      <c r="F143" s="308">
        <f>IF(F$17=0,0,F$17/PPA_fec!F$17)</f>
        <v>0</v>
      </c>
      <c r="G143" s="308">
        <f>IF(G$17=0,0,G$17/PPA_fec!G$17)</f>
        <v>0</v>
      </c>
      <c r="H143" s="308">
        <f>IF(H$17=0,0,H$17/PPA_fec!H$17)</f>
        <v>0</v>
      </c>
      <c r="I143" s="308">
        <f>IF(I$17=0,0,I$17/PPA_fec!I$17)</f>
        <v>0</v>
      </c>
      <c r="J143" s="308">
        <f>IF(J$17=0,0,J$17/PPA_fec!J$17)</f>
        <v>0</v>
      </c>
      <c r="K143" s="308">
        <f>IF(K$17=0,0,K$17/PPA_fec!K$17)</f>
        <v>0</v>
      </c>
      <c r="L143" s="308">
        <f>IF(L$17=0,0,L$17/PPA_fec!L$17)</f>
        <v>0</v>
      </c>
      <c r="M143" s="308">
        <f>IF(M$17=0,0,M$17/PPA_fec!M$17)</f>
        <v>0</v>
      </c>
      <c r="N143" s="308">
        <f>IF(N$17=0,0,N$17/PPA_fec!N$17)</f>
        <v>0</v>
      </c>
      <c r="O143" s="308">
        <f>IF(O$17=0,0,O$17/PPA_fec!O$17)</f>
        <v>0</v>
      </c>
      <c r="P143" s="308">
        <f>IF(P$17=0,0,P$17/PPA_fec!P$17)</f>
        <v>0</v>
      </c>
      <c r="Q143" s="308">
        <f>IF(Q$17=0,0,Q$17/PPA_fec!Q$17)</f>
        <v>0</v>
      </c>
      <c r="R143" s="308">
        <f>IF(R$17=0,0,R$17/PPA_fec!R$17)</f>
        <v>0</v>
      </c>
      <c r="S143" s="308">
        <f>IF(S$17=0,0,S$17/PPA_fec!S$17)</f>
        <v>0</v>
      </c>
      <c r="T143" s="308">
        <f>IF(T$17=0,0,T$17/PPA_fec!T$17)</f>
        <v>0</v>
      </c>
      <c r="U143" s="308">
        <f>IF(U$17=0,0,U$17/PPA_fec!U$17)</f>
        <v>0</v>
      </c>
      <c r="V143" s="308">
        <f>IF(V$17=0,0,V$17/PPA_fec!V$17)</f>
        <v>0.78269957244986066</v>
      </c>
      <c r="W143" s="308">
        <f>IF(W$17=0,0,W$17/PPA_fec!W$17)</f>
        <v>0.78495280806135281</v>
      </c>
      <c r="X143" s="308">
        <f>IF(X$17=0,0,X$17/PPA_fec!X$17)</f>
        <v>0.78159881102531503</v>
      </c>
      <c r="Y143" s="308">
        <f>IF(Y$17=0,0,Y$17/PPA_fec!Y$17)</f>
        <v>0.78042593430548002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</v>
      </c>
      <c r="C144" s="309">
        <f>IF(C$30=0,0,C$30/PPA_fec!C$30)</f>
        <v>0</v>
      </c>
      <c r="D144" s="309">
        <f>IF(D$30=0,0,D$30/PPA_fec!D$30)</f>
        <v>0</v>
      </c>
      <c r="E144" s="309">
        <f>IF(E$30=0,0,E$30/PPA_fec!E$30)</f>
        <v>0</v>
      </c>
      <c r="F144" s="309">
        <f>IF(F$30=0,0,F$30/PPA_fec!F$30)</f>
        <v>0</v>
      </c>
      <c r="G144" s="309">
        <f>IF(G$30=0,0,G$30/PPA_fec!G$30)</f>
        <v>0</v>
      </c>
      <c r="H144" s="309">
        <f>IF(H$30=0,0,H$30/PPA_fec!H$30)</f>
        <v>0</v>
      </c>
      <c r="I144" s="309">
        <f>IF(I$30=0,0,I$30/PPA_fec!I$30)</f>
        <v>0</v>
      </c>
      <c r="J144" s="309">
        <f>IF(J$30=0,0,J$30/PPA_fec!J$30)</f>
        <v>0</v>
      </c>
      <c r="K144" s="309">
        <f>IF(K$30=0,0,K$30/PPA_fec!K$30)</f>
        <v>0</v>
      </c>
      <c r="L144" s="309">
        <f>IF(L$30=0,0,L$30/PPA_fec!L$30)</f>
        <v>0</v>
      </c>
      <c r="M144" s="309">
        <f>IF(M$30=0,0,M$30/PPA_fec!M$30)</f>
        <v>0</v>
      </c>
      <c r="N144" s="309">
        <f>IF(N$30=0,0,N$30/PPA_fec!N$30)</f>
        <v>0</v>
      </c>
      <c r="O144" s="309">
        <f>IF(O$30=0,0,O$30/PPA_fec!O$30)</f>
        <v>0</v>
      </c>
      <c r="P144" s="309">
        <f>IF(P$30=0,0,P$30/PPA_fec!P$30)</f>
        <v>0</v>
      </c>
      <c r="Q144" s="309">
        <f>IF(Q$30=0,0,Q$30/PPA_fec!Q$30)</f>
        <v>0</v>
      </c>
      <c r="R144" s="309">
        <f>IF(R$30=0,0,R$30/PPA_fec!R$30)</f>
        <v>0</v>
      </c>
      <c r="S144" s="309">
        <f>IF(S$30=0,0,S$30/PPA_fec!S$30)</f>
        <v>0</v>
      </c>
      <c r="T144" s="309">
        <f>IF(T$30=0,0,T$30/PPA_fec!T$30)</f>
        <v>0</v>
      </c>
      <c r="U144" s="309">
        <f>IF(U$30=0,0,U$30/PPA_fec!U$30)</f>
        <v>0</v>
      </c>
      <c r="V144" s="309">
        <f>IF(V$30=0,0,V$30/PPA_fec!V$30)</f>
        <v>0.82417499999999999</v>
      </c>
      <c r="W144" s="309">
        <f>IF(W$30=0,0,W$30/PPA_fec!W$30)</f>
        <v>0.82417499999999999</v>
      </c>
      <c r="X144" s="309">
        <f>IF(X$30=0,0,X$30/PPA_fec!X$30)</f>
        <v>0.82417499999999966</v>
      </c>
      <c r="Y144" s="309">
        <f>IF(Y$30=0,0,Y$30/PPA_fec!Y$30)</f>
        <v>0.82417499999999999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0.59603744986151097</v>
      </c>
      <c r="C146" s="322">
        <f>IF(C$32=0,0,C$32/PPA_fec!C$32)</f>
        <v>0.59658177384244948</v>
      </c>
      <c r="D146" s="322">
        <f>IF(D$32=0,0,D$32/PPA_fec!D$32)</f>
        <v>0.59819565752196791</v>
      </c>
      <c r="E146" s="322">
        <f>IF(E$32=0,0,E$32/PPA_fec!E$32)</f>
        <v>0.60435331372940848</v>
      </c>
      <c r="F146" s="322">
        <f>IF(F$32=0,0,F$32/PPA_fec!F$32)</f>
        <v>0.60612686467820776</v>
      </c>
      <c r="G146" s="322">
        <f>IF(G$32=0,0,G$32/PPA_fec!G$32)</f>
        <v>0.60351459268299745</v>
      </c>
      <c r="H146" s="322">
        <f>IF(H$32=0,0,H$32/PPA_fec!H$32)</f>
        <v>0.60437849514488484</v>
      </c>
      <c r="I146" s="322">
        <f>IF(I$32=0,0,I$32/PPA_fec!I$32)</f>
        <v>0.60868074832884234</v>
      </c>
      <c r="J146" s="322">
        <f>IF(J$32=0,0,J$32/PPA_fec!J$32)</f>
        <v>0.61234115176554327</v>
      </c>
      <c r="K146" s="322">
        <f>IF(K$32=0,0,K$32/PPA_fec!K$32)</f>
        <v>0.61121393002442193</v>
      </c>
      <c r="L146" s="322">
        <f>IF(L$32=0,0,L$32/PPA_fec!L$32)</f>
        <v>0.62693791771308771</v>
      </c>
      <c r="M146" s="322">
        <f>IF(M$32=0,0,M$32/PPA_fec!M$32)</f>
        <v>0.63342673521443182</v>
      </c>
      <c r="N146" s="322">
        <f>IF(N$32=0,0,N$32/PPA_fec!N$32)</f>
        <v>0.62550009943583451</v>
      </c>
      <c r="O146" s="322">
        <f>IF(O$32=0,0,O$32/PPA_fec!O$32)</f>
        <v>0.64486019658261784</v>
      </c>
      <c r="P146" s="322">
        <f>IF(P$32=0,0,P$32/PPA_fec!P$32)</f>
        <v>0.64617293628231054</v>
      </c>
      <c r="Q146" s="322">
        <f>IF(Q$32=0,0,Q$32/PPA_fec!Q$32)</f>
        <v>0.65755545133148408</v>
      </c>
      <c r="R146" s="322">
        <f>IF(R$32=0,0,R$32/PPA_fec!R$32)</f>
        <v>0.64506339597009066</v>
      </c>
      <c r="S146" s="322">
        <f>IF(S$32=0,0,S$32/PPA_fec!S$32)</f>
        <v>0.63127987201222602</v>
      </c>
      <c r="T146" s="322">
        <f>IF(T$32=0,0,T$32/PPA_fec!T$32)</f>
        <v>0.63269218914068936</v>
      </c>
      <c r="U146" s="322">
        <f>IF(U$32=0,0,U$32/PPA_fec!U$32)</f>
        <v>0.63137215392699275</v>
      </c>
      <c r="V146" s="322">
        <f>IF(V$32=0,0,V$32/PPA_fec!V$32)</f>
        <v>0.64164852247231496</v>
      </c>
      <c r="W146" s="322">
        <f>IF(W$32=0,0,W$32/PPA_fec!W$32)</f>
        <v>0.64516509796745947</v>
      </c>
      <c r="X146" s="322">
        <f>IF(X$32=0,0,X$32/PPA_fec!X$32)</f>
        <v>0.66261113399404148</v>
      </c>
      <c r="Y146" s="322">
        <f>IF(Y$32=0,0,Y$32/PPA_fec!Y$32)</f>
        <v>0.6629061845606451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0.37322624874259841</v>
      </c>
      <c r="C147" s="305">
        <f>IF(C$33=0,0,C$33/PPA_fec!C$33)</f>
        <v>0.37322624874259858</v>
      </c>
      <c r="D147" s="305">
        <f>IF(D$33=0,0,D$33/PPA_fec!D$33)</f>
        <v>0.37322624874259847</v>
      </c>
      <c r="E147" s="305">
        <f>IF(E$33=0,0,E$33/PPA_fec!E$33)</f>
        <v>0.37508662070041815</v>
      </c>
      <c r="F147" s="305">
        <f>IF(F$33=0,0,F$33/PPA_fec!F$33)</f>
        <v>0.3773861797244597</v>
      </c>
      <c r="G147" s="305">
        <f>IF(G$33=0,0,G$33/PPA_fec!G$33)</f>
        <v>0.37738617972445948</v>
      </c>
      <c r="H147" s="305">
        <f>IF(H$33=0,0,H$33/PPA_fec!H$33)</f>
        <v>0.37738617972445959</v>
      </c>
      <c r="I147" s="305">
        <f>IF(I$33=0,0,I$33/PPA_fec!I$33)</f>
        <v>0.38141493284812128</v>
      </c>
      <c r="J147" s="305">
        <f>IF(J$33=0,0,J$33/PPA_fec!J$33)</f>
        <v>0.38141493284812106</v>
      </c>
      <c r="K147" s="305">
        <f>IF(K$33=0,0,K$33/PPA_fec!K$33)</f>
        <v>0.38141493284812111</v>
      </c>
      <c r="L147" s="305">
        <f>IF(L$33=0,0,L$33/PPA_fec!L$33)</f>
        <v>0.39164335686656193</v>
      </c>
      <c r="M147" s="305">
        <f>IF(M$33=0,0,M$33/PPA_fec!M$33)</f>
        <v>0.39598523909546385</v>
      </c>
      <c r="N147" s="305">
        <f>IF(N$33=0,0,N$33/PPA_fec!N$33)</f>
        <v>0.3959852390954639</v>
      </c>
      <c r="O147" s="305">
        <f>IF(O$33=0,0,O$33/PPA_fec!O$33)</f>
        <v>0.40545591590083035</v>
      </c>
      <c r="P147" s="305">
        <f>IF(P$33=0,0,P$33/PPA_fec!P$33)</f>
        <v>0.40545591590083024</v>
      </c>
      <c r="Q147" s="305">
        <f>IF(Q$33=0,0,Q$33/PPA_fec!Q$33)</f>
        <v>0.41488669281804541</v>
      </c>
      <c r="R147" s="305">
        <f>IF(R$33=0,0,R$33/PPA_fec!R$33)</f>
        <v>0.41488669281804536</v>
      </c>
      <c r="S147" s="305">
        <f>IF(S$33=0,0,S$33/PPA_fec!S$33)</f>
        <v>0.42434853753126428</v>
      </c>
      <c r="T147" s="305">
        <f>IF(T$33=0,0,T$33/PPA_fec!T$33)</f>
        <v>0.42434853753126428</v>
      </c>
      <c r="U147" s="305">
        <f>IF(U$33=0,0,U$33/PPA_fec!U$33)</f>
        <v>0.42434853753126434</v>
      </c>
      <c r="V147" s="305">
        <f>IF(V$33=0,0,V$33/PPA_fec!V$33)</f>
        <v>0.429982721876976</v>
      </c>
      <c r="W147" s="305">
        <f>IF(W$33=0,0,W$33/PPA_fec!W$33)</f>
        <v>0.429982721876976</v>
      </c>
      <c r="X147" s="305">
        <f>IF(X$33=0,0,X$33/PPA_fec!X$33)</f>
        <v>0.44198444968927841</v>
      </c>
      <c r="Y147" s="305">
        <f>IF(Y$33=0,0,Y$33/PPA_fec!Y$33)</f>
        <v>0.44566477957491146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9.7004147423977505E-2</v>
      </c>
      <c r="C148" s="306">
        <f>IF(C$34=0,0,C$34/PPA_fec!C$34)</f>
        <v>9.7004147423977491E-2</v>
      </c>
      <c r="D148" s="306">
        <f>IF(D$34=0,0,D$34/PPA_fec!D$34)</f>
        <v>9.7004147423977505E-2</v>
      </c>
      <c r="E148" s="306">
        <f>IF(E$34=0,0,E$34/PPA_fec!E$34)</f>
        <v>9.7487671281872718E-2</v>
      </c>
      <c r="F148" s="306">
        <f>IF(F$34=0,0,F$34/PPA_fec!F$34)</f>
        <v>9.8085342971175771E-2</v>
      </c>
      <c r="G148" s="306">
        <f>IF(G$34=0,0,G$34/PPA_fec!G$34)</f>
        <v>9.8085342971175854E-2</v>
      </c>
      <c r="H148" s="306">
        <f>IF(H$34=0,0,H$34/PPA_fec!H$34)</f>
        <v>9.808534297117584E-2</v>
      </c>
      <c r="I148" s="306">
        <f>IF(I$34=0,0,I$34/PPA_fec!I$34)</f>
        <v>9.9132444463257696E-2</v>
      </c>
      <c r="J148" s="306">
        <f>IF(J$34=0,0,J$34/PPA_fec!J$34)</f>
        <v>9.9132444463257627E-2</v>
      </c>
      <c r="K148" s="306">
        <f>IF(K$34=0,0,K$34/PPA_fec!K$34)</f>
        <v>9.9132444463257641E-2</v>
      </c>
      <c r="L148" s="306">
        <f>IF(L$34=0,0,L$34/PPA_fec!L$34)</f>
        <v>0.10179088436329815</v>
      </c>
      <c r="M148" s="306">
        <f>IF(M$34=0,0,M$34/PPA_fec!M$34)</f>
        <v>0.1029193703292476</v>
      </c>
      <c r="N148" s="306">
        <f>IF(N$34=0,0,N$34/PPA_fec!N$34)</f>
        <v>0.10291937032924753</v>
      </c>
      <c r="O148" s="306">
        <f>IF(O$34=0,0,O$34/PPA_fec!O$34)</f>
        <v>0.10538086635780315</v>
      </c>
      <c r="P148" s="306">
        <f>IF(P$34=0,0,P$34/PPA_fec!P$34)</f>
        <v>0.10538086635780319</v>
      </c>
      <c r="Q148" s="306">
        <f>IF(Q$34=0,0,Q$34/PPA_fec!Q$34)</f>
        <v>0.1078319921226234</v>
      </c>
      <c r="R148" s="306">
        <f>IF(R$34=0,0,R$34/PPA_fec!R$34)</f>
        <v>0.10783199212262334</v>
      </c>
      <c r="S148" s="306">
        <f>IF(S$34=0,0,S$34/PPA_fec!S$34)</f>
        <v>0.11029119262782924</v>
      </c>
      <c r="T148" s="306">
        <f>IF(T$34=0,0,T$34/PPA_fec!T$34)</f>
        <v>0.11029119262782924</v>
      </c>
      <c r="U148" s="306">
        <f>IF(U$34=0,0,U$34/PPA_fec!U$34)</f>
        <v>0.11029119262782922</v>
      </c>
      <c r="V148" s="306">
        <f>IF(V$34=0,0,V$34/PPA_fec!V$34)</f>
        <v>0.1117555570735952</v>
      </c>
      <c r="W148" s="306">
        <f>IF(W$34=0,0,W$34/PPA_fec!W$34)</f>
        <v>0.11175555707359525</v>
      </c>
      <c r="X148" s="306">
        <f>IF(X$34=0,0,X$34/PPA_fec!X$34)</f>
        <v>0.11583143502153403</v>
      </c>
      <c r="Y148" s="306">
        <f>IF(Y$34=0,0,Y$34/PPA_fec!Y$34)</f>
        <v>0.11583143502153394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0.53177353225595791</v>
      </c>
      <c r="C149" s="306">
        <f>IF(C$35=0,0,C$35/PPA_fec!C$35)</f>
        <v>0.5317735322559578</v>
      </c>
      <c r="D149" s="306">
        <f>IF(D$35=0,0,D$35/PPA_fec!D$35)</f>
        <v>0.53177353225595803</v>
      </c>
      <c r="E149" s="306">
        <f>IF(E$35=0,0,E$35/PPA_fec!E$35)</f>
        <v>0.53442419407476827</v>
      </c>
      <c r="F149" s="306">
        <f>IF(F$35=0,0,F$35/PPA_fec!F$35)</f>
        <v>0.53770061053520024</v>
      </c>
      <c r="G149" s="306">
        <f>IF(G$35=0,0,G$35/PPA_fec!G$35)</f>
        <v>0.53770061053520024</v>
      </c>
      <c r="H149" s="306">
        <f>IF(H$35=0,0,H$35/PPA_fec!H$35)</f>
        <v>0.53770061053520013</v>
      </c>
      <c r="I149" s="306">
        <f>IF(I$35=0,0,I$35/PPA_fec!I$35)</f>
        <v>0.5434407863303764</v>
      </c>
      <c r="J149" s="306">
        <f>IF(J$35=0,0,J$35/PPA_fec!J$35)</f>
        <v>0.54344078633037651</v>
      </c>
      <c r="K149" s="306">
        <f>IF(K$35=0,0,K$35/PPA_fec!K$35)</f>
        <v>0.54344078633037629</v>
      </c>
      <c r="L149" s="306">
        <f>IF(L$35=0,0,L$35/PPA_fec!L$35)</f>
        <v>0.55801426605754656</v>
      </c>
      <c r="M149" s="306">
        <f>IF(M$35=0,0,M$35/PPA_fec!M$35)</f>
        <v>0.56420058885044</v>
      </c>
      <c r="N149" s="306">
        <f>IF(N$35=0,0,N$35/PPA_fec!N$35)</f>
        <v>0.56420058885044033</v>
      </c>
      <c r="O149" s="306">
        <f>IF(O$35=0,0,O$35/PPA_fec!O$35)</f>
        <v>0.57769442877893229</v>
      </c>
      <c r="P149" s="306">
        <f>IF(P$35=0,0,P$35/PPA_fec!P$35)</f>
        <v>0.57769442877893251</v>
      </c>
      <c r="Q149" s="306">
        <f>IF(Q$35=0,0,Q$35/PPA_fec!Q$35)</f>
        <v>0.5911314192641437</v>
      </c>
      <c r="R149" s="306">
        <f>IF(R$35=0,0,R$35/PPA_fec!R$35)</f>
        <v>0.59113141926414381</v>
      </c>
      <c r="S149" s="306">
        <f>IF(S$35=0,0,S$35/PPA_fec!S$35)</f>
        <v>0.60461267520945094</v>
      </c>
      <c r="T149" s="306">
        <f>IF(T$35=0,0,T$35/PPA_fec!T$35)</f>
        <v>0.60461267520945106</v>
      </c>
      <c r="U149" s="306">
        <f>IF(U$35=0,0,U$35/PPA_fec!U$35)</f>
        <v>0.60461267520945083</v>
      </c>
      <c r="V149" s="306">
        <f>IF(V$35=0,0,V$35/PPA_fec!V$35)</f>
        <v>0.61264027273506505</v>
      </c>
      <c r="W149" s="306">
        <f>IF(W$35=0,0,W$35/PPA_fec!W$35)</f>
        <v>0.61264027273506505</v>
      </c>
      <c r="X149" s="306">
        <f>IF(X$35=0,0,X$35/PPA_fec!X$35)</f>
        <v>0.62799224737729165</v>
      </c>
      <c r="Y149" s="306">
        <f>IF(Y$35=0,0,Y$35/PPA_fec!Y$35)</f>
        <v>0.63498410102465641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0.37479990156385579</v>
      </c>
      <c r="C150" s="306">
        <f>IF(C$36=0,0,C$36/PPA_fec!C$36)</f>
        <v>0.37479990156385601</v>
      </c>
      <c r="D150" s="306">
        <f>IF(D$36=0,0,D$36/PPA_fec!D$36)</f>
        <v>0.37479990156385601</v>
      </c>
      <c r="E150" s="306">
        <f>IF(E$36=0,0,E$36/PPA_fec!E$36)</f>
        <v>0.37666811750261181</v>
      </c>
      <c r="F150" s="306">
        <f>IF(F$36=0,0,F$36/PPA_fec!F$36)</f>
        <v>0.37897737227436112</v>
      </c>
      <c r="G150" s="306">
        <f>IF(G$36=0,0,G$36/PPA_fec!G$36)</f>
        <v>0.37897737227436101</v>
      </c>
      <c r="H150" s="306">
        <f>IF(H$36=0,0,H$36/PPA_fec!H$36)</f>
        <v>0.37897737227436118</v>
      </c>
      <c r="I150" s="306">
        <f>IF(I$36=0,0,I$36/PPA_fec!I$36)</f>
        <v>0.38302311203478945</v>
      </c>
      <c r="J150" s="306">
        <f>IF(J$36=0,0,J$36/PPA_fec!J$36)</f>
        <v>0.38302311203478945</v>
      </c>
      <c r="K150" s="306">
        <f>IF(K$36=0,0,K$36/PPA_fec!K$36)</f>
        <v>0.38302311203478934</v>
      </c>
      <c r="L150" s="306">
        <f>IF(L$36=0,0,L$36/PPA_fec!L$36)</f>
        <v>0.3932946626778121</v>
      </c>
      <c r="M150" s="306">
        <f>IF(M$36=0,0,M$36/PPA_fec!M$36)</f>
        <v>0.39765485180565807</v>
      </c>
      <c r="N150" s="306">
        <f>IF(N$36=0,0,N$36/PPA_fec!N$36)</f>
        <v>0.39765485180565835</v>
      </c>
      <c r="O150" s="306">
        <f>IF(O$36=0,0,O$36/PPA_fec!O$36)</f>
        <v>0.40716546030748013</v>
      </c>
      <c r="P150" s="306">
        <f>IF(P$36=0,0,P$36/PPA_fec!P$36)</f>
        <v>0.40716546030748024</v>
      </c>
      <c r="Q150" s="306">
        <f>IF(Q$36=0,0,Q$36/PPA_fec!Q$36)</f>
        <v>0.41663600068922219</v>
      </c>
      <c r="R150" s="306">
        <f>IF(R$36=0,0,R$36/PPA_fec!R$36)</f>
        <v>0.41663600068922213</v>
      </c>
      <c r="S150" s="306">
        <f>IF(S$36=0,0,S$36/PPA_fec!S$36)</f>
        <v>0.42613773985969711</v>
      </c>
      <c r="T150" s="306">
        <f>IF(T$36=0,0,T$36/PPA_fec!T$36)</f>
        <v>0.42613773985969711</v>
      </c>
      <c r="U150" s="306">
        <f>IF(U$36=0,0,U$36/PPA_fec!U$36)</f>
        <v>0.42613773985969711</v>
      </c>
      <c r="V150" s="306">
        <f>IF(V$36=0,0,V$36/PPA_fec!V$36)</f>
        <v>0.43179567990351675</v>
      </c>
      <c r="W150" s="306">
        <f>IF(W$36=0,0,W$36/PPA_fec!W$36)</f>
        <v>0.43179567990351697</v>
      </c>
      <c r="X150" s="306">
        <f>IF(X$36=0,0,X$36/PPA_fec!X$36)</f>
        <v>0.44754385865918245</v>
      </c>
      <c r="Y150" s="306">
        <f>IF(Y$36=0,0,Y$36/PPA_fec!Y$36)</f>
        <v>0.44754385865918239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0.55455365562874592</v>
      </c>
      <c r="C151" s="307">
        <f>IF(C$37=0,0,C$37/PPA_fec!C$37)</f>
        <v>0.54226919430275222</v>
      </c>
      <c r="D151" s="307">
        <f>IF(D$37=0,0,D$37/PPA_fec!D$37)</f>
        <v>0.53712225480395992</v>
      </c>
      <c r="E151" s="307">
        <f>IF(E$37=0,0,E$37/PPA_fec!E$37)</f>
        <v>0.54283710355996562</v>
      </c>
      <c r="F151" s="307">
        <f>IF(F$37=0,0,F$37/PPA_fec!F$37)</f>
        <v>0.55621254210020865</v>
      </c>
      <c r="G151" s="307">
        <f>IF(G$37=0,0,G$37/PPA_fec!G$37)</f>
        <v>0.57562182122474914</v>
      </c>
      <c r="H151" s="307">
        <f>IF(H$37=0,0,H$37/PPA_fec!H$37)</f>
        <v>0.56201174302292378</v>
      </c>
      <c r="I151" s="307">
        <f>IF(I$37=0,0,I$37/PPA_fec!I$37)</f>
        <v>0.56023408296244126</v>
      </c>
      <c r="J151" s="307">
        <f>IF(J$37=0,0,J$37/PPA_fec!J$37)</f>
        <v>0.55222727190443588</v>
      </c>
      <c r="K151" s="307">
        <f>IF(K$37=0,0,K$37/PPA_fec!K$37)</f>
        <v>0.5586794105145596</v>
      </c>
      <c r="L151" s="307">
        <f>IF(L$37=0,0,L$37/PPA_fec!L$37)</f>
        <v>0.60047523972104122</v>
      </c>
      <c r="M151" s="307">
        <f>IF(M$37=0,0,M$37/PPA_fec!M$37)</f>
        <v>0.61074009742460278</v>
      </c>
      <c r="N151" s="307">
        <f>IF(N$37=0,0,N$37/PPA_fec!N$37)</f>
        <v>0.66013408420010644</v>
      </c>
      <c r="O151" s="307">
        <f>IF(O$37=0,0,O$37/PPA_fec!O$37)</f>
        <v>0.65028546137826837</v>
      </c>
      <c r="P151" s="307">
        <f>IF(P$37=0,0,P$37/PPA_fec!P$37)</f>
        <v>0.64740100832398084</v>
      </c>
      <c r="Q151" s="307">
        <f>IF(Q$37=0,0,Q$37/PPA_fec!Q$37)</f>
        <v>0.6891468407593303</v>
      </c>
      <c r="R151" s="307">
        <f>IF(R$37=0,0,R$37/PPA_fec!R$37)</f>
        <v>0.6970796434154225</v>
      </c>
      <c r="S151" s="307">
        <f>IF(S$37=0,0,S$37/PPA_fec!S$37)</f>
        <v>0.69852776297976316</v>
      </c>
      <c r="T151" s="307">
        <f>IF(T$37=0,0,T$37/PPA_fec!T$37)</f>
        <v>0.70294002567242686</v>
      </c>
      <c r="U151" s="307">
        <f>IF(U$37=0,0,U$37/PPA_fec!U$37)</f>
        <v>0.69730556801496935</v>
      </c>
      <c r="V151" s="307">
        <f>IF(V$37=0,0,V$37/PPA_fec!V$37)</f>
        <v>0.69819163119899441</v>
      </c>
      <c r="W151" s="307">
        <f>IF(W$37=0,0,W$37/PPA_fec!W$37)</f>
        <v>0.69457767991642483</v>
      </c>
      <c r="X151" s="307">
        <f>IF(X$37=0,0,X$37/PPA_fec!X$37)</f>
        <v>0.74205788808443351</v>
      </c>
      <c r="Y151" s="307">
        <f>IF(Y$37=0,0,Y$37/PPA_fec!Y$37)</f>
        <v>0.74897791303847472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0.53748718225756209</v>
      </c>
      <c r="C152" s="308">
        <f>IF(C$43=0,0,C$43/PPA_fec!C$43)</f>
        <v>0.54369773603390104</v>
      </c>
      <c r="D152" s="308">
        <f>IF(D$43=0,0,D$43/PPA_fec!D$43)</f>
        <v>0.54898620064754367</v>
      </c>
      <c r="E152" s="308">
        <f>IF(E$43=0,0,E$43/PPA_fec!E$43)</f>
        <v>0.55025449154593031</v>
      </c>
      <c r="F152" s="308">
        <f>IF(F$43=0,0,F$43/PPA_fec!F$43)</f>
        <v>0.54706543163101873</v>
      </c>
      <c r="G152" s="308">
        <f>IF(G$43=0,0,G$43/PPA_fec!G$43)</f>
        <v>0.53916672183628567</v>
      </c>
      <c r="H152" s="308">
        <f>IF(H$43=0,0,H$43/PPA_fec!H$43)</f>
        <v>0.54263508359950052</v>
      </c>
      <c r="I152" s="308">
        <f>IF(I$43=0,0,I$43/PPA_fec!I$43)</f>
        <v>0.55043074891634369</v>
      </c>
      <c r="J152" s="308">
        <f>IF(J$43=0,0,J$43/PPA_fec!J$43)</f>
        <v>0.55880202444435878</v>
      </c>
      <c r="K152" s="308">
        <f>IF(K$43=0,0,K$43/PPA_fec!K$43)</f>
        <v>0.55454556597641524</v>
      </c>
      <c r="L152" s="308">
        <f>IF(L$43=0,0,L$43/PPA_fec!L$43)</f>
        <v>0.55741051040028022</v>
      </c>
      <c r="M152" s="308">
        <f>IF(M$43=0,0,M$43/PPA_fec!M$43)</f>
        <v>0.56218803018165053</v>
      </c>
      <c r="N152" s="308">
        <f>IF(N$43=0,0,N$43/PPA_fec!N$43)</f>
        <v>0.54867668729948693</v>
      </c>
      <c r="O152" s="308">
        <f>IF(O$43=0,0,O$43/PPA_fec!O$43)</f>
        <v>0.56825050002562993</v>
      </c>
      <c r="P152" s="308">
        <f>IF(P$43=0,0,P$43/PPA_fec!P$43)</f>
        <v>0.56938474205456158</v>
      </c>
      <c r="Q152" s="308">
        <f>IF(Q$43=0,0,Q$43/PPA_fec!Q$43)</f>
        <v>0.57726120737469389</v>
      </c>
      <c r="R152" s="308">
        <f>IF(R$43=0,0,R$43/PPA_fec!R$43)</f>
        <v>0.57391526120065028</v>
      </c>
      <c r="S152" s="308">
        <f>IF(S$43=0,0,S$43/PPA_fec!S$43)</f>
        <v>0.57853516410601957</v>
      </c>
      <c r="T152" s="308">
        <f>IF(T$43=0,0,T$43/PPA_fec!T$43)</f>
        <v>0.57825748169389557</v>
      </c>
      <c r="U152" s="308">
        <f>IF(U$43=0,0,U$43/PPA_fec!U$43)</f>
        <v>0.57853886175987612</v>
      </c>
      <c r="V152" s="308">
        <f>IF(V$43=0,0,V$43/PPA_fec!V$43)</f>
        <v>0.58792624222438861</v>
      </c>
      <c r="W152" s="308">
        <f>IF(W$43=0,0,W$43/PPA_fec!W$43)</f>
        <v>0.5896229628380838</v>
      </c>
      <c r="X152" s="308">
        <f>IF(X$43=0,0,X$43/PPA_fec!X$43)</f>
        <v>0.60471735510379898</v>
      </c>
      <c r="Y152" s="308">
        <f>IF(Y$43=0,0,Y$43/PPA_fec!Y$43)</f>
        <v>0.60804408810951338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0.6155399138155806</v>
      </c>
      <c r="C153" s="308">
        <f>IF(C$56=0,0,C$56/PPA_fec!C$56)</f>
        <v>0.61568059363064698</v>
      </c>
      <c r="D153" s="308">
        <f>IF(D$56=0,0,D$56/PPA_fec!D$56)</f>
        <v>0.61719490654507481</v>
      </c>
      <c r="E153" s="308">
        <f>IF(E$56=0,0,E$56/PPA_fec!E$56)</f>
        <v>0.62409480112124704</v>
      </c>
      <c r="F153" s="308">
        <f>IF(F$56=0,0,F$56/PPA_fec!F$56)</f>
        <v>0.62614730061769708</v>
      </c>
      <c r="G153" s="308">
        <f>IF(G$56=0,0,G$56/PPA_fec!G$56)</f>
        <v>0.62380649183078496</v>
      </c>
      <c r="H153" s="308">
        <f>IF(H$56=0,0,H$56/PPA_fec!H$56)</f>
        <v>0.62454191991715446</v>
      </c>
      <c r="I153" s="308">
        <f>IF(I$56=0,0,I$56/PPA_fec!I$56)</f>
        <v>0.628496093091644</v>
      </c>
      <c r="J153" s="308">
        <f>IF(J$56=0,0,J$56/PPA_fec!J$56)</f>
        <v>0.63207009801636105</v>
      </c>
      <c r="K153" s="308">
        <f>IF(K$56=0,0,K$56/PPA_fec!K$56)</f>
        <v>0.63104617084464831</v>
      </c>
      <c r="L153" s="308">
        <f>IF(L$56=0,0,L$56/PPA_fec!L$56)</f>
        <v>0.64845224259312872</v>
      </c>
      <c r="M153" s="308">
        <f>IF(M$56=0,0,M$56/PPA_fec!M$56)</f>
        <v>0.65528288469051943</v>
      </c>
      <c r="N153" s="308">
        <f>IF(N$56=0,0,N$56/PPA_fec!N$56)</f>
        <v>0.64802951524143915</v>
      </c>
      <c r="O153" s="308">
        <f>IF(O$56=0,0,O$56/PPA_fec!O$56)</f>
        <v>0.66761051281444017</v>
      </c>
      <c r="P153" s="308">
        <f>IF(P$56=0,0,P$56/PPA_fec!P$56)</f>
        <v>0.66900841603312067</v>
      </c>
      <c r="Q153" s="308">
        <f>IF(Q$56=0,0,Q$56/PPA_fec!Q$56)</f>
        <v>0.68101836410506111</v>
      </c>
      <c r="R153" s="308">
        <f>IF(R$56=0,0,R$56/PPA_fec!R$56)</f>
        <v>0.66605632272824367</v>
      </c>
      <c r="S153" s="308">
        <f>IF(S$56=0,0,S$56/PPA_fec!S$56)</f>
        <v>0.64802215059432788</v>
      </c>
      <c r="T153" s="308">
        <f>IF(T$56=0,0,T$56/PPA_fec!T$56)</f>
        <v>0.64978886200931618</v>
      </c>
      <c r="U153" s="308">
        <f>IF(U$56=0,0,U$56/PPA_fec!U$56)</f>
        <v>0.64815768433104881</v>
      </c>
      <c r="V153" s="308">
        <f>IF(V$56=0,0,V$56/PPA_fec!V$56)</f>
        <v>0.65883577625000433</v>
      </c>
      <c r="W153" s="308">
        <f>IF(W$56=0,0,W$56/PPA_fec!W$56)</f>
        <v>0.66286295003993434</v>
      </c>
      <c r="X153" s="308">
        <f>IF(X$56=0,0,X$56/PPA_fec!X$56)</f>
        <v>0.68047713029560142</v>
      </c>
      <c r="Y153" s="308">
        <f>IF(Y$56=0,0,Y$56/PPA_fec!Y$56)</f>
        <v>0.68003268590751065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0.59225299668486531</v>
      </c>
      <c r="C154" s="309">
        <f>IF(C$69=0,0,C$69/PPA_fec!C$69)</f>
        <v>0.59122504703028778</v>
      </c>
      <c r="D154" s="309">
        <f>IF(D$69=0,0,D$69/PPA_fec!D$69)</f>
        <v>0.59183346452925356</v>
      </c>
      <c r="E154" s="309">
        <f>IF(E$69=0,0,E$69/PPA_fec!E$69)</f>
        <v>0.59851656608164672</v>
      </c>
      <c r="F154" s="309">
        <f>IF(F$69=0,0,F$69/PPA_fec!F$69)</f>
        <v>0.60167946225584767</v>
      </c>
      <c r="G154" s="309">
        <f>IF(G$69=0,0,G$69/PPA_fec!G$69)</f>
        <v>0.60126036577593645</v>
      </c>
      <c r="H154" s="309">
        <f>IF(H$69=0,0,H$69/PPA_fec!H$69)</f>
        <v>0.60109477602798911</v>
      </c>
      <c r="I154" s="309">
        <f>IF(I$69=0,0,I$69/PPA_fec!I$69)</f>
        <v>0.60448268571833708</v>
      </c>
      <c r="J154" s="309">
        <f>IF(J$69=0,0,J$69/PPA_fec!J$69)</f>
        <v>0.60636729895521224</v>
      </c>
      <c r="K154" s="309">
        <f>IF(K$69=0,0,K$69/PPA_fec!K$69)</f>
        <v>0.60611580931496445</v>
      </c>
      <c r="L154" s="309">
        <f>IF(L$69=0,0,L$69/PPA_fec!L$69)</f>
        <v>0.62566412647685177</v>
      </c>
      <c r="M154" s="309">
        <f>IF(M$69=0,0,M$69/PPA_fec!M$69)</f>
        <v>0.63269690097608389</v>
      </c>
      <c r="N154" s="309">
        <f>IF(N$69=0,0,N$69/PPA_fec!N$69)</f>
        <v>0.63165604395759756</v>
      </c>
      <c r="O154" s="309">
        <f>IF(O$69=0,0,O$69/PPA_fec!O$69)</f>
        <v>0.64737300411056353</v>
      </c>
      <c r="P154" s="309">
        <f>IF(P$69=0,0,P$69/PPA_fec!P$69)</f>
        <v>0.64830591874039656</v>
      </c>
      <c r="Q154" s="309">
        <f>IF(Q$69=0,0,Q$69/PPA_fec!Q$69)</f>
        <v>0.66247424459213633</v>
      </c>
      <c r="R154" s="309">
        <f>IF(R$69=0,0,R$69/PPA_fec!R$69)</f>
        <v>0.64811095693299203</v>
      </c>
      <c r="S154" s="309">
        <f>IF(S$69=0,0,S$69/PPA_fec!S$69)</f>
        <v>0.63174341037267068</v>
      </c>
      <c r="T154" s="309">
        <f>IF(T$69=0,0,T$69/PPA_fec!T$69)</f>
        <v>0.63376477205586812</v>
      </c>
      <c r="U154" s="309">
        <f>IF(U$69=0,0,U$69/PPA_fec!U$69)</f>
        <v>0.63188502274849578</v>
      </c>
      <c r="V154" s="309">
        <f>IF(V$69=0,0,V$69/PPA_fec!V$69)</f>
        <v>0.64167111266043853</v>
      </c>
      <c r="W154" s="309">
        <f>IF(W$69=0,0,W$69/PPA_fec!W$69)</f>
        <v>0.64513243833319611</v>
      </c>
      <c r="X154" s="309">
        <f>IF(X$69=0,0,X$69/PPA_fec!X$69)</f>
        <v>0.66290162862383317</v>
      </c>
      <c r="Y154" s="309">
        <f>IF(Y$69=0,0,Y$69/PPA_fec!Y$69)</f>
        <v>0.66269640784948214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0.48703646623600111</v>
      </c>
      <c r="C156" s="322">
        <f>IF(C$83=0,0,C$83/PPA_fec!C$83)</f>
        <v>0.487814272685344</v>
      </c>
      <c r="D156" s="322">
        <f>IF(D$83=0,0,D$83/PPA_fec!D$83)</f>
        <v>0.48927790585494507</v>
      </c>
      <c r="E156" s="322">
        <f>IF(E$83=0,0,E$83/PPA_fec!E$83)</f>
        <v>0.49182501192765865</v>
      </c>
      <c r="F156" s="322">
        <f>IF(F$83=0,0,F$83/PPA_fec!F$83)</f>
        <v>0.4938619387786875</v>
      </c>
      <c r="G156" s="322">
        <f>IF(G$83=0,0,G$83/PPA_fec!G$83)</f>
        <v>0.49547543886931994</v>
      </c>
      <c r="H156" s="322">
        <f>IF(H$83=0,0,H$83/PPA_fec!H$83)</f>
        <v>0.49392772535340168</v>
      </c>
      <c r="I156" s="322">
        <f>IF(I$83=0,0,I$83/PPA_fec!I$83)</f>
        <v>0.5000133076822636</v>
      </c>
      <c r="J156" s="322">
        <f>IF(J$83=0,0,J$83/PPA_fec!J$83)</f>
        <v>0.50032598077226775</v>
      </c>
      <c r="K156" s="322">
        <f>IF(K$83=0,0,K$83/PPA_fec!K$83)</f>
        <v>0.500467358615445</v>
      </c>
      <c r="L156" s="322">
        <f>IF(L$83=0,0,L$83/PPA_fec!L$83)</f>
        <v>0.50183657996377096</v>
      </c>
      <c r="M156" s="322">
        <f>IF(M$83=0,0,M$83/PPA_fec!M$83)</f>
        <v>0.50765222068871263</v>
      </c>
      <c r="N156" s="322">
        <f>IF(N$83=0,0,N$83/PPA_fec!N$83)</f>
        <v>0.51801531883697116</v>
      </c>
      <c r="O156" s="322">
        <f>IF(O$83=0,0,O$83/PPA_fec!O$83)</f>
        <v>0.53409734676508069</v>
      </c>
      <c r="P156" s="322">
        <f>IF(P$83=0,0,P$83/PPA_fec!P$83)</f>
        <v>0.54124668338490067</v>
      </c>
      <c r="Q156" s="322">
        <f>IF(Q$83=0,0,Q$83/PPA_fec!Q$83)</f>
        <v>0.54858468069229283</v>
      </c>
      <c r="R156" s="322">
        <f>IF(R$83=0,0,R$83/PPA_fec!R$83)</f>
        <v>0.55092467740964801</v>
      </c>
      <c r="S156" s="322">
        <f>IF(S$83=0,0,S$83/PPA_fec!S$83)</f>
        <v>0.55401970736617578</v>
      </c>
      <c r="T156" s="322">
        <f>IF(T$83=0,0,T$83/PPA_fec!T$83)</f>
        <v>0.55915221979183227</v>
      </c>
      <c r="U156" s="322">
        <f>IF(U$83=0,0,U$83/PPA_fec!U$83)</f>
        <v>0.55861620624372299</v>
      </c>
      <c r="V156" s="322">
        <f>IF(V$83=0,0,V$83/PPA_fec!V$83)</f>
        <v>0.55777921716328538</v>
      </c>
      <c r="W156" s="322">
        <f>IF(W$83=0,0,W$83/PPA_fec!W$83)</f>
        <v>0.55726746990465514</v>
      </c>
      <c r="X156" s="322">
        <f>IF(X$83=0,0,X$83/PPA_fec!X$83)</f>
        <v>0.56834815174157272</v>
      </c>
      <c r="Y156" s="322">
        <f>IF(Y$83=0,0,Y$83/PPA_fec!Y$83)</f>
        <v>0.57082913090819265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0.36801884625357584</v>
      </c>
      <c r="C157" s="334">
        <f>IF(C$84=0,0,C$84/PPA_fec!C$84)</f>
        <v>0.36900623497298801</v>
      </c>
      <c r="D157" s="334">
        <f>IF(D$84=0,0,D$84/PPA_fec!D$84)</f>
        <v>0.36984065624823748</v>
      </c>
      <c r="E157" s="334">
        <f>IF(E$84=0,0,E$84/PPA_fec!E$84)</f>
        <v>0.37212476838268049</v>
      </c>
      <c r="F157" s="334">
        <f>IF(F$84=0,0,F$84/PPA_fec!F$84)</f>
        <v>0.37343670732166828</v>
      </c>
      <c r="G157" s="334">
        <f>IF(G$84=0,0,G$84/PPA_fec!G$84)</f>
        <v>0.37343670732166845</v>
      </c>
      <c r="H157" s="334">
        <f>IF(H$84=0,0,H$84/PPA_fec!H$84)</f>
        <v>0.37343670732166828</v>
      </c>
      <c r="I157" s="334">
        <f>IF(I$84=0,0,I$84/PPA_fec!I$84)</f>
        <v>0.37840484695105381</v>
      </c>
      <c r="J157" s="334">
        <f>IF(J$84=0,0,J$84/PPA_fec!J$84)</f>
        <v>0.37840484695105397</v>
      </c>
      <c r="K157" s="334">
        <f>IF(K$84=0,0,K$84/PPA_fec!K$84)</f>
        <v>0.37840484695105381</v>
      </c>
      <c r="L157" s="334">
        <f>IF(L$84=0,0,L$84/PPA_fec!L$84)</f>
        <v>0.37840484695105381</v>
      </c>
      <c r="M157" s="334">
        <f>IF(M$84=0,0,M$84/PPA_fec!M$84)</f>
        <v>0.38261227228939282</v>
      </c>
      <c r="N157" s="334">
        <f>IF(N$84=0,0,N$84/PPA_fec!N$84)</f>
        <v>0.38669449753373247</v>
      </c>
      <c r="O157" s="334">
        <f>IF(O$84=0,0,O$84/PPA_fec!O$84)</f>
        <v>0.40080804545740395</v>
      </c>
      <c r="P157" s="334">
        <f>IF(P$84=0,0,P$84/PPA_fec!P$84)</f>
        <v>0.40638183752455725</v>
      </c>
      <c r="Q157" s="334">
        <f>IF(Q$84=0,0,Q$84/PPA_fec!Q$84)</f>
        <v>0.40923855514430557</v>
      </c>
      <c r="R157" s="334">
        <f>IF(R$84=0,0,R$84/PPA_fec!R$84)</f>
        <v>0.4092385551443054</v>
      </c>
      <c r="S157" s="334">
        <f>IF(S$84=0,0,S$84/PPA_fec!S$84)</f>
        <v>0.4126797746125388</v>
      </c>
      <c r="T157" s="334">
        <f>IF(T$84=0,0,T$84/PPA_fec!T$84)</f>
        <v>0.41631761404012391</v>
      </c>
      <c r="U157" s="334">
        <f>IF(U$84=0,0,U$84/PPA_fec!U$84)</f>
        <v>0.41631761404012385</v>
      </c>
      <c r="V157" s="334">
        <f>IF(V$84=0,0,V$84/PPA_fec!V$84)</f>
        <v>0.41631761404012374</v>
      </c>
      <c r="W157" s="334">
        <f>IF(W$84=0,0,W$84/PPA_fec!W$84)</f>
        <v>0.4163176140401238</v>
      </c>
      <c r="X157" s="334">
        <f>IF(X$84=0,0,X$84/PPA_fec!X$84)</f>
        <v>0.42159589426299132</v>
      </c>
      <c r="Y157" s="334">
        <f>IF(Y$84=0,0,Y$84/PPA_fec!Y$84)</f>
        <v>0.42159589426299132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9.2447994622078353E-2</v>
      </c>
      <c r="C158" s="335">
        <f>IF(C$85=0,0,C$85/PPA_fec!C$85)</f>
        <v>9.269603112333738E-2</v>
      </c>
      <c r="D158" s="335">
        <f>IF(D$85=0,0,D$85/PPA_fec!D$85)</f>
        <v>9.2905641512457726E-2</v>
      </c>
      <c r="E158" s="335">
        <f>IF(E$85=0,0,E$85/PPA_fec!E$85)</f>
        <v>9.3479420786184597E-2</v>
      </c>
      <c r="F158" s="335">
        <f>IF(F$85=0,0,F$85/PPA_fec!F$85)</f>
        <v>9.3808985766920594E-2</v>
      </c>
      <c r="G158" s="335">
        <f>IF(G$85=0,0,G$85/PPA_fec!G$85)</f>
        <v>9.380898576692058E-2</v>
      </c>
      <c r="H158" s="335">
        <f>IF(H$85=0,0,H$85/PPA_fec!H$85)</f>
        <v>9.3808985766920566E-2</v>
      </c>
      <c r="I158" s="335">
        <f>IF(I$85=0,0,I$85/PPA_fec!I$85)</f>
        <v>9.5057004857287228E-2</v>
      </c>
      <c r="J158" s="335">
        <f>IF(J$85=0,0,J$85/PPA_fec!J$85)</f>
        <v>9.5057004857287228E-2</v>
      </c>
      <c r="K158" s="335">
        <f>IF(K$85=0,0,K$85/PPA_fec!K$85)</f>
        <v>9.5057004857287256E-2</v>
      </c>
      <c r="L158" s="335">
        <f>IF(L$85=0,0,L$85/PPA_fec!L$85)</f>
        <v>9.5057004857287228E-2</v>
      </c>
      <c r="M158" s="335">
        <f>IF(M$85=0,0,M$85/PPA_fec!M$85)</f>
        <v>9.6113929085519703E-2</v>
      </c>
      <c r="N158" s="335">
        <f>IF(N$85=0,0,N$85/PPA_fec!N$85)</f>
        <v>9.7139402485256349E-2</v>
      </c>
      <c r="O158" s="335">
        <f>IF(O$85=0,0,O$85/PPA_fec!O$85)</f>
        <v>0.10068478940179212</v>
      </c>
      <c r="P158" s="335">
        <f>IF(P$85=0,0,P$85/PPA_fec!P$85)</f>
        <v>0.10208495111713471</v>
      </c>
      <c r="Q158" s="335">
        <f>IF(Q$85=0,0,Q$85/PPA_fec!Q$85)</f>
        <v>0.10280257147227624</v>
      </c>
      <c r="R158" s="335">
        <f>IF(R$85=0,0,R$85/PPA_fec!R$85)</f>
        <v>0.10280257147227626</v>
      </c>
      <c r="S158" s="335">
        <f>IF(S$85=0,0,S$85/PPA_fec!S$85)</f>
        <v>0.10366702132893776</v>
      </c>
      <c r="T158" s="335">
        <f>IF(T$85=0,0,T$85/PPA_fec!T$85)</f>
        <v>0.10458086300650672</v>
      </c>
      <c r="U158" s="335">
        <f>IF(U$85=0,0,U$85/PPA_fec!U$85)</f>
        <v>0.10458086300650669</v>
      </c>
      <c r="V158" s="335">
        <f>IF(V$85=0,0,V$85/PPA_fec!V$85)</f>
        <v>0.10458086300650668</v>
      </c>
      <c r="W158" s="335">
        <f>IF(W$85=0,0,W$85/PPA_fec!W$85)</f>
        <v>0.10458086300650669</v>
      </c>
      <c r="X158" s="335">
        <f>IF(X$85=0,0,X$85/PPA_fec!X$85)</f>
        <v>0.10590679081326158</v>
      </c>
      <c r="Y158" s="335">
        <f>IF(Y$85=0,0,Y$85/PPA_fec!Y$85)</f>
        <v>0.10590679081326161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0.51859059366539773</v>
      </c>
      <c r="C159" s="335">
        <f>IF(C$86=0,0,C$86/PPA_fec!C$86)</f>
        <v>0.51998196399164909</v>
      </c>
      <c r="D159" s="335">
        <f>IF(D$86=0,0,D$86/PPA_fec!D$86)</f>
        <v>0.5211577815588847</v>
      </c>
      <c r="E159" s="335">
        <f>IF(E$86=0,0,E$86/PPA_fec!E$86)</f>
        <v>0.52437641853864103</v>
      </c>
      <c r="F159" s="335">
        <f>IF(F$86=0,0,F$86/PPA_fec!F$86)</f>
        <v>0.52622512601693583</v>
      </c>
      <c r="G159" s="335">
        <f>IF(G$86=0,0,G$86/PPA_fec!G$86)</f>
        <v>0.52622512601693605</v>
      </c>
      <c r="H159" s="335">
        <f>IF(H$86=0,0,H$86/PPA_fec!H$86)</f>
        <v>0.52622512601693594</v>
      </c>
      <c r="I159" s="335">
        <f>IF(I$86=0,0,I$86/PPA_fec!I$86)</f>
        <v>0.53322593726897805</v>
      </c>
      <c r="J159" s="335">
        <f>IF(J$86=0,0,J$86/PPA_fec!J$86)</f>
        <v>0.53322593726897827</v>
      </c>
      <c r="K159" s="335">
        <f>IF(K$86=0,0,K$86/PPA_fec!K$86)</f>
        <v>0.53322593726897805</v>
      </c>
      <c r="L159" s="335">
        <f>IF(L$86=0,0,L$86/PPA_fec!L$86)</f>
        <v>0.53322593726897827</v>
      </c>
      <c r="M159" s="335">
        <f>IF(M$86=0,0,M$86/PPA_fec!M$86)</f>
        <v>0.53915479451698056</v>
      </c>
      <c r="N159" s="335">
        <f>IF(N$86=0,0,N$86/PPA_fec!N$86)</f>
        <v>0.54490722712875839</v>
      </c>
      <c r="O159" s="335">
        <f>IF(O$86=0,0,O$86/PPA_fec!O$86)</f>
        <v>0.56479521186369963</v>
      </c>
      <c r="P159" s="335">
        <f>IF(P$86=0,0,P$86/PPA_fec!P$86)</f>
        <v>0.57264947304216407</v>
      </c>
      <c r="Q159" s="335">
        <f>IF(Q$86=0,0,Q$86/PPA_fec!Q$86)</f>
        <v>0.57667499211935513</v>
      </c>
      <c r="R159" s="335">
        <f>IF(R$86=0,0,R$86/PPA_fec!R$86)</f>
        <v>0.57667499211935502</v>
      </c>
      <c r="S159" s="335">
        <f>IF(S$86=0,0,S$86/PPA_fec!S$86)</f>
        <v>0.58152415695189319</v>
      </c>
      <c r="T159" s="335">
        <f>IF(T$86=0,0,T$86/PPA_fec!T$86)</f>
        <v>0.58665038710998363</v>
      </c>
      <c r="U159" s="335">
        <f>IF(U$86=0,0,U$86/PPA_fec!U$86)</f>
        <v>0.58665038710998341</v>
      </c>
      <c r="V159" s="335">
        <f>IF(V$86=0,0,V$86/PPA_fec!V$86)</f>
        <v>0.58665038710998318</v>
      </c>
      <c r="W159" s="335">
        <f>IF(W$86=0,0,W$86/PPA_fec!W$86)</f>
        <v>0.58665038710998318</v>
      </c>
      <c r="X159" s="335">
        <f>IF(X$86=0,0,X$86/PPA_fec!X$86)</f>
        <v>0.59408823031332625</v>
      </c>
      <c r="Y159" s="335">
        <f>IF(Y$86=0,0,Y$86/PPA_fec!Y$86)</f>
        <v>0.59408823031332603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0.36814258600665328</v>
      </c>
      <c r="C160" s="335">
        <f>IF(C$87=0,0,C$87/PPA_fec!C$87)</f>
        <v>0.36913030671785768</v>
      </c>
      <c r="D160" s="335">
        <f>IF(D$87=0,0,D$87/PPA_fec!D$87)</f>
        <v>0.36996500855233305</v>
      </c>
      <c r="E160" s="335">
        <f>IF(E$87=0,0,E$87/PPA_fec!E$87)</f>
        <v>0.37224988867861752</v>
      </c>
      <c r="F160" s="335">
        <f>IF(F$87=0,0,F$87/PPA_fec!F$87)</f>
        <v>0.3735622687336026</v>
      </c>
      <c r="G160" s="335">
        <f>IF(G$87=0,0,G$87/PPA_fec!G$87)</f>
        <v>0.3735622687336026</v>
      </c>
      <c r="H160" s="335">
        <f>IF(H$87=0,0,H$87/PPA_fec!H$87)</f>
        <v>0.3735622687336026</v>
      </c>
      <c r="I160" s="335">
        <f>IF(I$87=0,0,I$87/PPA_fec!I$87)</f>
        <v>0.3785320788110571</v>
      </c>
      <c r="J160" s="335">
        <f>IF(J$87=0,0,J$87/PPA_fec!J$87)</f>
        <v>0.3785320788110571</v>
      </c>
      <c r="K160" s="335">
        <f>IF(K$87=0,0,K$87/PPA_fec!K$87)</f>
        <v>0.37853207881105688</v>
      </c>
      <c r="L160" s="335">
        <f>IF(L$87=0,0,L$87/PPA_fec!L$87)</f>
        <v>0.37853207881105699</v>
      </c>
      <c r="M160" s="335">
        <f>IF(M$87=0,0,M$87/PPA_fec!M$87)</f>
        <v>0.38274091882089378</v>
      </c>
      <c r="N160" s="335">
        <f>IF(N$87=0,0,N$87/PPA_fec!N$87)</f>
        <v>0.38682451664043954</v>
      </c>
      <c r="O160" s="335">
        <f>IF(O$87=0,0,O$87/PPA_fec!O$87)</f>
        <v>0.40094280999210441</v>
      </c>
      <c r="P160" s="335">
        <f>IF(P$87=0,0,P$87/PPA_fec!P$87)</f>
        <v>0.40651847614712361</v>
      </c>
      <c r="Q160" s="335">
        <f>IF(Q$87=0,0,Q$87/PPA_fec!Q$87)</f>
        <v>0.40937615428706381</v>
      </c>
      <c r="R160" s="335">
        <f>IF(R$87=0,0,R$87/PPA_fec!R$87)</f>
        <v>0.40937615428706386</v>
      </c>
      <c r="S160" s="335">
        <f>IF(S$87=0,0,S$87/PPA_fec!S$87)</f>
        <v>0.41281853080377884</v>
      </c>
      <c r="T160" s="335">
        <f>IF(T$87=0,0,T$87/PPA_fec!T$87)</f>
        <v>0.41645759338978927</v>
      </c>
      <c r="U160" s="335">
        <f>IF(U$87=0,0,U$87/PPA_fec!U$87)</f>
        <v>0.41645759338978927</v>
      </c>
      <c r="V160" s="335">
        <f>IF(V$87=0,0,V$87/PPA_fec!V$87)</f>
        <v>0.41645759338978922</v>
      </c>
      <c r="W160" s="335">
        <f>IF(W$87=0,0,W$87/PPA_fec!W$87)</f>
        <v>0.41645759338978905</v>
      </c>
      <c r="X160" s="335">
        <f>IF(X$87=0,0,X$87/PPA_fec!X$87)</f>
        <v>0.42173764833995142</v>
      </c>
      <c r="Y160" s="335">
        <f>IF(Y$87=0,0,Y$87/PPA_fec!Y$87)</f>
        <v>0.42173764833995148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0.54823288812586446</v>
      </c>
      <c r="C161" s="336">
        <f>IF(C$88=0,0,C$88/PPA_fec!C$88)</f>
        <v>0.5375267610949569</v>
      </c>
      <c r="D161" s="336">
        <f>IF(D$88=0,0,D$88/PPA_fec!D$88)</f>
        <v>0.53362878853372187</v>
      </c>
      <c r="E161" s="336">
        <f>IF(E$88=0,0,E$88/PPA_fec!E$88)</f>
        <v>0.53994579275221943</v>
      </c>
      <c r="F161" s="336">
        <f>IF(F$88=0,0,F$88/PPA_fec!F$88)</f>
        <v>0.55181744205868033</v>
      </c>
      <c r="G161" s="336">
        <f>IF(G$88=0,0,G$88/PPA_fec!G$88)</f>
        <v>0.57107335225133016</v>
      </c>
      <c r="H161" s="336">
        <f>IF(H$88=0,0,H$88/PPA_fec!H$88)</f>
        <v>0.55757081864935165</v>
      </c>
      <c r="I161" s="336">
        <f>IF(I$88=0,0,I$88/PPA_fec!I$88)</f>
        <v>0.55725266957515096</v>
      </c>
      <c r="J161" s="336">
        <f>IF(J$88=0,0,J$88/PPA_fec!J$88)</f>
        <v>0.54928846858747837</v>
      </c>
      <c r="K161" s="336">
        <f>IF(K$88=0,0,K$88/PPA_fec!K$88)</f>
        <v>0.55570627067111478</v>
      </c>
      <c r="L161" s="336">
        <f>IF(L$88=0,0,L$88/PPA_fec!L$88)</f>
        <v>0.58168071204775118</v>
      </c>
      <c r="M161" s="336">
        <f>IF(M$88=0,0,M$88/PPA_fec!M$88)</f>
        <v>0.5916433200208927</v>
      </c>
      <c r="N161" s="336">
        <f>IF(N$88=0,0,N$88/PPA_fec!N$88)</f>
        <v>0.64631581762907142</v>
      </c>
      <c r="O161" s="336">
        <f>IF(O$88=0,0,O$88/PPA_fec!O$88)</f>
        <v>0.64449635629286361</v>
      </c>
      <c r="P161" s="336">
        <f>IF(P$88=0,0,P$88/PPA_fec!P$88)</f>
        <v>0.6505604427758046</v>
      </c>
      <c r="Q161" s="336">
        <f>IF(Q$88=0,0,Q$88/PPA_fec!Q$88)</f>
        <v>0.68152601724884865</v>
      </c>
      <c r="R161" s="336">
        <f>IF(R$88=0,0,R$88/PPA_fec!R$88)</f>
        <v>0.68937109623647108</v>
      </c>
      <c r="S161" s="336">
        <f>IF(S$88=0,0,S$88/PPA_fec!S$88)</f>
        <v>0.6810794545395481</v>
      </c>
      <c r="T161" s="336">
        <f>IF(T$88=0,0,T$88/PPA_fec!T$88)</f>
        <v>0.69142325428421891</v>
      </c>
      <c r="U161" s="336">
        <f>IF(U$88=0,0,U$88/PPA_fec!U$88)</f>
        <v>0.68588110999400143</v>
      </c>
      <c r="V161" s="336">
        <f>IF(V$88=0,0,V$88/PPA_fec!V$88)</f>
        <v>0.67775394327158045</v>
      </c>
      <c r="W161" s="336">
        <f>IF(W$88=0,0,W$88/PPA_fec!W$88)</f>
        <v>0.67424578072264441</v>
      </c>
      <c r="X161" s="336">
        <f>IF(X$88=0,0,X$88/PPA_fec!X$88)</f>
        <v>0.7038003492836461</v>
      </c>
      <c r="Y161" s="336">
        <f>IF(Y$88=0,0,Y$88/PPA_fec!Y$88)</f>
        <v>0.71036360540949628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0.4830247357078184</v>
      </c>
      <c r="C162" s="337">
        <f>IF(C$94=0,0,C$94/PPA_fec!C$94)</f>
        <v>0.4843206834020467</v>
      </c>
      <c r="D162" s="337">
        <f>IF(D$94=0,0,D$94/PPA_fec!D$94)</f>
        <v>0.48541586132581177</v>
      </c>
      <c r="E162" s="337">
        <f>IF(E$94=0,0,E$94/PPA_fec!E$94)</f>
        <v>0.48841375850226809</v>
      </c>
      <c r="F162" s="337">
        <f>IF(F$94=0,0,F$94/PPA_fec!F$94)</f>
        <v>0.4901356783596893</v>
      </c>
      <c r="G162" s="337">
        <f>IF(G$94=0,0,G$94/PPA_fec!G$94)</f>
        <v>0.49013567835968957</v>
      </c>
      <c r="H162" s="337">
        <f>IF(H$94=0,0,H$94/PPA_fec!H$94)</f>
        <v>0.49013567835968946</v>
      </c>
      <c r="I162" s="337">
        <f>IF(I$94=0,0,I$94/PPA_fec!I$94)</f>
        <v>0.49665636162325816</v>
      </c>
      <c r="J162" s="337">
        <f>IF(J$94=0,0,J$94/PPA_fec!J$94)</f>
        <v>0.49665636162325827</v>
      </c>
      <c r="K162" s="337">
        <f>IF(K$94=0,0,K$94/PPA_fec!K$94)</f>
        <v>0.49665636162325782</v>
      </c>
      <c r="L162" s="337">
        <f>IF(L$94=0,0,L$94/PPA_fec!L$94)</f>
        <v>0.4966563616232581</v>
      </c>
      <c r="M162" s="337">
        <f>IF(M$94=0,0,M$94/PPA_fec!M$94)</f>
        <v>0.502178607379828</v>
      </c>
      <c r="N162" s="337">
        <f>IF(N$94=0,0,N$94/PPA_fec!N$94)</f>
        <v>0.50753652801302374</v>
      </c>
      <c r="O162" s="337">
        <f>IF(O$94=0,0,O$94/PPA_fec!O$94)</f>
        <v>0.52606055966284249</v>
      </c>
      <c r="P162" s="337">
        <f>IF(P$94=0,0,P$94/PPA_fec!P$94)</f>
        <v>0.53337616175098168</v>
      </c>
      <c r="Q162" s="337">
        <f>IF(Q$94=0,0,Q$94/PPA_fec!Q$94)</f>
        <v>0.53712560362690087</v>
      </c>
      <c r="R162" s="337">
        <f>IF(R$94=0,0,R$94/PPA_fec!R$94)</f>
        <v>0.5371256036269012</v>
      </c>
      <c r="S162" s="337">
        <f>IF(S$94=0,0,S$94/PPA_fec!S$94)</f>
        <v>0.54164220417895725</v>
      </c>
      <c r="T162" s="337">
        <f>IF(T$94=0,0,T$94/PPA_fec!T$94)</f>
        <v>0.54641686842766291</v>
      </c>
      <c r="U162" s="337">
        <f>IF(U$94=0,0,U$94/PPA_fec!U$94)</f>
        <v>0.54641686842766257</v>
      </c>
      <c r="V162" s="337">
        <f>IF(V$94=0,0,V$94/PPA_fec!V$94)</f>
        <v>0.54641686842766235</v>
      </c>
      <c r="W162" s="337">
        <f>IF(W$94=0,0,W$94/PPA_fec!W$94)</f>
        <v>0.54641686842766246</v>
      </c>
      <c r="X162" s="337">
        <f>IF(X$94=0,0,X$94/PPA_fec!X$94)</f>
        <v>0.55334461122017597</v>
      </c>
      <c r="Y162" s="337">
        <f>IF(Y$94=0,0,Y$94/PPA_fec!Y$94)</f>
        <v>0.5533446112201762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HU: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18.31425949052959</v>
      </c>
      <c r="W5" s="223">
        <v>19.748727394208711</v>
      </c>
      <c r="X5" s="223">
        <v>20.779533900830241</v>
      </c>
      <c r="Y5" s="223">
        <v>18.034638287090999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0.14766264633297829</v>
      </c>
      <c r="W10" s="260">
        <v>0.17420499109203719</v>
      </c>
      <c r="X10" s="260">
        <v>0.14434274556356061</v>
      </c>
      <c r="Y10" s="260">
        <v>9.8954722924525937E-2</v>
      </c>
      <c r="DA10" s="68" t="s">
        <v>2030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3.5806924959791509E-3</v>
      </c>
      <c r="W11" s="226">
        <v>3.8519006708336708E-3</v>
      </c>
      <c r="X11" s="226">
        <v>3.6935814443396602E-3</v>
      </c>
      <c r="Y11" s="226">
        <v>2.7276594649958629E-3</v>
      </c>
      <c r="DA11" s="69" t="s">
        <v>2031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0.14408195383699909</v>
      </c>
      <c r="W12" s="226">
        <v>0.1703530904212035</v>
      </c>
      <c r="X12" s="226">
        <v>0.14064916411922099</v>
      </c>
      <c r="Y12" s="226">
        <v>9.6227063459530068E-2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18.166596844196611</v>
      </c>
      <c r="W17" s="294">
        <f t="shared" si="0"/>
        <v>19.574522403116671</v>
      </c>
      <c r="X17" s="294">
        <f t="shared" si="0"/>
        <v>20.635191155266678</v>
      </c>
      <c r="Y17" s="294">
        <f t="shared" si="0"/>
        <v>17.935683564166471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18.166596844196611</v>
      </c>
      <c r="W18" s="329">
        <v>19.574522403116671</v>
      </c>
      <c r="X18" s="329">
        <v>20.635191155266678</v>
      </c>
      <c r="Y18" s="329">
        <v>17.935683564166471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5.9952949340180082</v>
      </c>
      <c r="W19" s="229">
        <v>4.5728172914763503</v>
      </c>
      <c r="X19" s="229">
        <v>5.330950281637298</v>
      </c>
      <c r="Y19" s="229">
        <v>2.807218121395783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0.1262649878478494</v>
      </c>
      <c r="W21" s="229">
        <v>0.14043138714869369</v>
      </c>
      <c r="X21" s="229">
        <v>0.1413895799000951</v>
      </c>
      <c r="Y21" s="229">
        <v>0.20064568572803149</v>
      </c>
      <c r="DA21" s="73" t="s">
        <v>2040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0.12936777663778731</v>
      </c>
      <c r="W22" s="229">
        <v>0.14376072676562929</v>
      </c>
      <c r="X22" s="229">
        <v>0.14632925559893481</v>
      </c>
      <c r="Y22" s="229">
        <v>0.1036709875277852</v>
      </c>
      <c r="DA22" s="73" t="s">
        <v>2041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5.2055746318489318</v>
      </c>
      <c r="W25" s="229">
        <v>6.3579220178652038</v>
      </c>
      <c r="X25" s="229">
        <v>5.5721222873582823</v>
      </c>
      <c r="Y25" s="229">
        <v>3.6573314314965129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6.7100945138440338</v>
      </c>
      <c r="W27" s="229">
        <v>8.3595909798607977</v>
      </c>
      <c r="X27" s="229">
        <v>9.4443997507720674</v>
      </c>
      <c r="Y27" s="229">
        <v>11.16681733801836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156.97518714302851</v>
      </c>
      <c r="C32" s="223">
        <v>178.30973049210959</v>
      </c>
      <c r="D32" s="223">
        <v>185.67831332181331</v>
      </c>
      <c r="E32" s="223">
        <v>189.2208739580386</v>
      </c>
      <c r="F32" s="223">
        <v>168.60431933250089</v>
      </c>
      <c r="G32" s="223">
        <v>158.11700927449209</v>
      </c>
      <c r="H32" s="223">
        <v>182.2917883831357</v>
      </c>
      <c r="I32" s="223">
        <v>180.82903708195551</v>
      </c>
      <c r="J32" s="223">
        <v>160.74887327438009</v>
      </c>
      <c r="K32" s="223">
        <v>122.2260362038984</v>
      </c>
      <c r="L32" s="223">
        <v>149.92204861457901</v>
      </c>
      <c r="M32" s="223">
        <v>151.51841572701991</v>
      </c>
      <c r="N32" s="223">
        <v>152.9855908441443</v>
      </c>
      <c r="O32" s="223">
        <v>186.56147200425841</v>
      </c>
      <c r="P32" s="223">
        <v>188.8886055287586</v>
      </c>
      <c r="Q32" s="223">
        <v>143.67747531973879</v>
      </c>
      <c r="R32" s="223">
        <v>173.15114814575969</v>
      </c>
      <c r="S32" s="223">
        <v>422.23053726433659</v>
      </c>
      <c r="T32" s="223">
        <v>381.93810773332098</v>
      </c>
      <c r="U32" s="223">
        <v>421.84015295687379</v>
      </c>
      <c r="V32" s="223">
        <v>403.22359436491479</v>
      </c>
      <c r="W32" s="223">
        <v>388.88600597714031</v>
      </c>
      <c r="X32" s="223">
        <v>406.45017488392273</v>
      </c>
      <c r="Y32" s="223">
        <v>503.94962263137842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2.876824488827701</v>
      </c>
      <c r="C37" s="260">
        <v>3.28140932214311</v>
      </c>
      <c r="D37" s="260">
        <v>3.618530985080151</v>
      </c>
      <c r="E37" s="260">
        <v>3.6400314198063191</v>
      </c>
      <c r="F37" s="260">
        <v>3.1042327811548112</v>
      </c>
      <c r="G37" s="260">
        <v>2.6335097928451492</v>
      </c>
      <c r="H37" s="260">
        <v>3.120197201615623</v>
      </c>
      <c r="I37" s="260">
        <v>3.0638181406227272</v>
      </c>
      <c r="J37" s="260">
        <v>3.3283981254746569</v>
      </c>
      <c r="K37" s="260">
        <v>2.5536478133507399</v>
      </c>
      <c r="L37" s="260">
        <v>2.461784287886188</v>
      </c>
      <c r="M37" s="260">
        <v>2.3693885099155452</v>
      </c>
      <c r="N37" s="260">
        <v>1.4271418616585749</v>
      </c>
      <c r="O37" s="260">
        <v>2.2645579390208681</v>
      </c>
      <c r="P37" s="260">
        <v>2.3638244083552751</v>
      </c>
      <c r="Q37" s="260">
        <v>1.61299526241706</v>
      </c>
      <c r="R37" s="260">
        <v>1.4380880934898479</v>
      </c>
      <c r="S37" s="260">
        <v>2.0975166851785012</v>
      </c>
      <c r="T37" s="260">
        <v>1.935518700135036</v>
      </c>
      <c r="U37" s="260">
        <v>2.2651262279295779</v>
      </c>
      <c r="V37" s="260">
        <v>2.491617721479265</v>
      </c>
      <c r="W37" s="260">
        <v>2.6295144035497229</v>
      </c>
      <c r="X37" s="260">
        <v>2.1632489722868509</v>
      </c>
      <c r="Y37" s="260">
        <v>2.117907761728083</v>
      </c>
      <c r="DA37" s="68" t="s">
        <v>2055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3.6279005040032043E-2</v>
      </c>
      <c r="R38" s="226">
        <v>4.8576988402905273E-2</v>
      </c>
      <c r="S38" s="226">
        <v>6.064151676407474E-2</v>
      </c>
      <c r="T38" s="226">
        <v>5.3929333300660638E-2</v>
      </c>
      <c r="U38" s="226">
        <v>5.9609526950256633E-2</v>
      </c>
      <c r="V38" s="226">
        <v>6.0419592223960691E-2</v>
      </c>
      <c r="W38" s="226">
        <v>5.8142009775418869E-2</v>
      </c>
      <c r="X38" s="226">
        <v>5.5355301940041991E-2</v>
      </c>
      <c r="Y38" s="226">
        <v>5.8379539465457868E-2</v>
      </c>
      <c r="DA38" s="69" t="s">
        <v>2056</v>
      </c>
    </row>
    <row r="39" spans="1:105" ht="12" customHeight="1" x14ac:dyDescent="0.25">
      <c r="A39" s="37" t="s">
        <v>35</v>
      </c>
      <c r="B39" s="226">
        <v>2.876824488827701</v>
      </c>
      <c r="C39" s="226">
        <v>3.28140932214311</v>
      </c>
      <c r="D39" s="226">
        <v>3.618530985080151</v>
      </c>
      <c r="E39" s="226">
        <v>3.6400314198063191</v>
      </c>
      <c r="F39" s="226">
        <v>3.1042327811548112</v>
      </c>
      <c r="G39" s="226">
        <v>2.6335097928451492</v>
      </c>
      <c r="H39" s="226">
        <v>3.120197201615623</v>
      </c>
      <c r="I39" s="226">
        <v>3.0638181406227272</v>
      </c>
      <c r="J39" s="226">
        <v>3.3283981254746569</v>
      </c>
      <c r="K39" s="226">
        <v>2.5536478133507399</v>
      </c>
      <c r="L39" s="226">
        <v>2.461784287886188</v>
      </c>
      <c r="M39" s="226">
        <v>2.3693885099155452</v>
      </c>
      <c r="N39" s="226">
        <v>1.4271418616585749</v>
      </c>
      <c r="O39" s="226">
        <v>2.2645579390208681</v>
      </c>
      <c r="P39" s="226">
        <v>2.3638244083552751</v>
      </c>
      <c r="Q39" s="226">
        <v>1.5767162573770279</v>
      </c>
      <c r="R39" s="226">
        <v>1.3895111050869431</v>
      </c>
      <c r="S39" s="226">
        <v>2.0368751684144271</v>
      </c>
      <c r="T39" s="226">
        <v>1.8815893668343751</v>
      </c>
      <c r="U39" s="226">
        <v>2.205516700979322</v>
      </c>
      <c r="V39" s="226">
        <v>2.431198129255304</v>
      </c>
      <c r="W39" s="226">
        <v>2.571372393774304</v>
      </c>
      <c r="X39" s="226">
        <v>2.107893670346809</v>
      </c>
      <c r="Y39" s="226">
        <v>2.059528222262625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4.4666192073681392</v>
      </c>
      <c r="C43" s="261">
        <f t="shared" si="1"/>
        <v>5.0732846715932327</v>
      </c>
      <c r="D43" s="261">
        <f t="shared" si="1"/>
        <v>5.277095140195164</v>
      </c>
      <c r="E43" s="261">
        <f t="shared" si="1"/>
        <v>5.3791548561806461</v>
      </c>
      <c r="F43" s="261">
        <f t="shared" si="1"/>
        <v>4.7971039580100321</v>
      </c>
      <c r="G43" s="261">
        <f t="shared" si="1"/>
        <v>4.5067681009173022</v>
      </c>
      <c r="H43" s="261">
        <f t="shared" si="1"/>
        <v>5.1933794545368128</v>
      </c>
      <c r="I43" s="261">
        <f t="shared" si="1"/>
        <v>5.1526150417777643</v>
      </c>
      <c r="J43" s="261">
        <f t="shared" si="1"/>
        <v>4.5629123231566799</v>
      </c>
      <c r="K43" s="261">
        <f t="shared" si="1"/>
        <v>3.4687648808854412</v>
      </c>
      <c r="L43" s="261">
        <f t="shared" si="1"/>
        <v>4.2742105601939944</v>
      </c>
      <c r="M43" s="261">
        <f t="shared" si="1"/>
        <v>4.323160209191431</v>
      </c>
      <c r="N43" s="261">
        <f t="shared" si="1"/>
        <v>4.3929985212314726</v>
      </c>
      <c r="O43" s="261">
        <f t="shared" si="1"/>
        <v>5.341939538122829</v>
      </c>
      <c r="P43" s="261">
        <f t="shared" si="1"/>
        <v>5.406515394794301</v>
      </c>
      <c r="Q43" s="261">
        <f t="shared" si="1"/>
        <v>4.1178110161542536</v>
      </c>
      <c r="R43" s="261">
        <f t="shared" si="1"/>
        <v>4.9771901464426032</v>
      </c>
      <c r="S43" s="261">
        <f t="shared" si="1"/>
        <v>12.177768712439359</v>
      </c>
      <c r="T43" s="261">
        <f t="shared" si="1"/>
        <v>11.01456779806337</v>
      </c>
      <c r="U43" s="261">
        <f t="shared" si="1"/>
        <v>12.161594977650561</v>
      </c>
      <c r="V43" s="261">
        <f t="shared" si="1"/>
        <v>11.615419612853209</v>
      </c>
      <c r="W43" s="261">
        <f t="shared" si="1"/>
        <v>11.195840335466389</v>
      </c>
      <c r="X43" s="261">
        <f t="shared" si="1"/>
        <v>11.718461620627121</v>
      </c>
      <c r="Y43" s="261">
        <f t="shared" si="1"/>
        <v>14.545846807815961</v>
      </c>
      <c r="DA43" s="70"/>
    </row>
    <row r="44" spans="1:105" ht="12" customHeight="1" x14ac:dyDescent="0.25">
      <c r="A44" s="60" t="s">
        <v>1884</v>
      </c>
      <c r="B44" s="262">
        <v>4.4666192073681392</v>
      </c>
      <c r="C44" s="262">
        <v>5.0732846715932327</v>
      </c>
      <c r="D44" s="262">
        <v>5.277095140195164</v>
      </c>
      <c r="E44" s="262">
        <v>5.3791548561806461</v>
      </c>
      <c r="F44" s="262">
        <v>4.7971039580100321</v>
      </c>
      <c r="G44" s="262">
        <v>4.5067681009173022</v>
      </c>
      <c r="H44" s="262">
        <v>5.1933794545368128</v>
      </c>
      <c r="I44" s="262">
        <v>5.1526150417777643</v>
      </c>
      <c r="J44" s="262">
        <v>4.5629123231566799</v>
      </c>
      <c r="K44" s="262">
        <v>3.4687648808854412</v>
      </c>
      <c r="L44" s="262">
        <v>4.2742105601939944</v>
      </c>
      <c r="M44" s="262">
        <v>4.323160209191431</v>
      </c>
      <c r="N44" s="262">
        <v>4.3929985212314726</v>
      </c>
      <c r="O44" s="262">
        <v>5.341939538122829</v>
      </c>
      <c r="P44" s="262">
        <v>5.406515394794301</v>
      </c>
      <c r="Q44" s="262">
        <v>4.1178110161542536</v>
      </c>
      <c r="R44" s="262">
        <v>4.9771901464426032</v>
      </c>
      <c r="S44" s="262">
        <v>12.177768712439359</v>
      </c>
      <c r="T44" s="262">
        <v>11.01456779806337</v>
      </c>
      <c r="U44" s="262">
        <v>12.161594977650561</v>
      </c>
      <c r="V44" s="262">
        <v>11.615419612853209</v>
      </c>
      <c r="W44" s="262">
        <v>11.195840335466389</v>
      </c>
      <c r="X44" s="262">
        <v>11.718461620627121</v>
      </c>
      <c r="Y44" s="262">
        <v>14.545846807815961</v>
      </c>
      <c r="DA44" s="72" t="s">
        <v>2061</v>
      </c>
    </row>
    <row r="45" spans="1:105" ht="12" customHeight="1" x14ac:dyDescent="0.25">
      <c r="A45" s="64" t="s">
        <v>28</v>
      </c>
      <c r="B45" s="229">
        <v>3.5397287449727283E-2</v>
      </c>
      <c r="C45" s="229">
        <v>3.9391116885235743E-2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1.615557412184224</v>
      </c>
      <c r="S45" s="229">
        <v>7.2977763338764348</v>
      </c>
      <c r="T45" s="229">
        <v>5.7047353669930301</v>
      </c>
      <c r="U45" s="229">
        <v>5.1302451964944904</v>
      </c>
      <c r="V45" s="229">
        <v>3.8332917804403368</v>
      </c>
      <c r="W45" s="229">
        <v>2.615467760811244</v>
      </c>
      <c r="X45" s="229">
        <v>3.0273786080675</v>
      </c>
      <c r="Y45" s="229">
        <v>2.276655060503439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8.6511746086357602E-2</v>
      </c>
      <c r="D47" s="229">
        <v>0</v>
      </c>
      <c r="E47" s="229">
        <v>0</v>
      </c>
      <c r="F47" s="229">
        <v>8.596524521670737E-2</v>
      </c>
      <c r="G47" s="229">
        <v>8.5965245216705871E-2</v>
      </c>
      <c r="H47" s="229">
        <v>8.5965245216665639E-2</v>
      </c>
      <c r="I47" s="229">
        <v>8.5965245216678615E-2</v>
      </c>
      <c r="J47" s="229">
        <v>8.5965245216644448E-2</v>
      </c>
      <c r="K47" s="229">
        <v>8.5965245216657785E-2</v>
      </c>
      <c r="L47" s="229">
        <v>0</v>
      </c>
      <c r="M47" s="229">
        <v>0</v>
      </c>
      <c r="N47" s="229">
        <v>0</v>
      </c>
      <c r="O47" s="229">
        <v>8.596524521791396E-2</v>
      </c>
      <c r="P47" s="229">
        <v>8.5965245217988207E-2</v>
      </c>
      <c r="Q47" s="229">
        <v>8.596524521806459E-2</v>
      </c>
      <c r="R47" s="229">
        <v>8.442450782662575E-2</v>
      </c>
      <c r="S47" s="229">
        <v>8.4391586086533119E-2</v>
      </c>
      <c r="T47" s="229">
        <v>8.4391586087496542E-2</v>
      </c>
      <c r="U47" s="229">
        <v>8.4391586086508263E-2</v>
      </c>
      <c r="V47" s="229">
        <v>8.0731731366246506E-2</v>
      </c>
      <c r="W47" s="229">
        <v>8.0321111096662387E-2</v>
      </c>
      <c r="X47" s="229">
        <v>8.0293337393822869E-2</v>
      </c>
      <c r="Y47" s="229">
        <v>0.16272373432591641</v>
      </c>
      <c r="DA47" s="73" t="s">
        <v>2064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8.6626169819041143E-2</v>
      </c>
      <c r="R48" s="229">
        <v>8.7632396129056891E-2</v>
      </c>
      <c r="S48" s="229">
        <v>8.6427142410864924E-2</v>
      </c>
      <c r="T48" s="229">
        <v>8.7043068943107094E-2</v>
      </c>
      <c r="U48" s="229">
        <v>8.6500942353335247E-2</v>
      </c>
      <c r="V48" s="229">
        <v>8.2715602868117771E-2</v>
      </c>
      <c r="W48" s="229">
        <v>8.2225359588968816E-2</v>
      </c>
      <c r="X48" s="229">
        <v>8.3098516161475011E-2</v>
      </c>
      <c r="Y48" s="229">
        <v>8.4077213873629264E-2</v>
      </c>
      <c r="DA48" s="73" t="s">
        <v>2065</v>
      </c>
    </row>
    <row r="49" spans="1:105" ht="12" customHeight="1" x14ac:dyDescent="0.25">
      <c r="A49" s="64" t="s">
        <v>32</v>
      </c>
      <c r="B49" s="229">
        <v>0.72509396868980969</v>
      </c>
      <c r="C49" s="229">
        <v>0.90636342260242075</v>
      </c>
      <c r="D49" s="229">
        <v>0.90636342260151515</v>
      </c>
      <c r="E49" s="229">
        <v>0.63445924173494361</v>
      </c>
      <c r="F49" s="229">
        <v>0.72509396868988352</v>
      </c>
      <c r="G49" s="229">
        <v>0.72509396868987108</v>
      </c>
      <c r="H49" s="229">
        <v>0.54381643825627912</v>
      </c>
      <c r="I49" s="229">
        <v>0.72149991651575762</v>
      </c>
      <c r="J49" s="229">
        <v>0.45093643825695201</v>
      </c>
      <c r="K49" s="229">
        <v>0.36075399651866102</v>
      </c>
      <c r="L49" s="229">
        <v>0.18037295999862851</v>
      </c>
      <c r="M49" s="229">
        <v>0.18037295999858741</v>
      </c>
      <c r="N49" s="229">
        <v>0.27056347826284449</v>
      </c>
      <c r="O49" s="229">
        <v>0.27056347826251459</v>
      </c>
      <c r="P49" s="229">
        <v>0.27056347826274829</v>
      </c>
      <c r="Q49" s="229">
        <v>0.18037296000141281</v>
      </c>
      <c r="R49" s="229">
        <v>9.0190518261445168E-2</v>
      </c>
      <c r="S49" s="229">
        <v>9.019051826041713E-2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3.7061279512286029</v>
      </c>
      <c r="C51" s="229">
        <v>4.0410183860192186</v>
      </c>
      <c r="D51" s="229">
        <v>4.3707317175936486</v>
      </c>
      <c r="E51" s="229">
        <v>4.7446956144457024</v>
      </c>
      <c r="F51" s="229">
        <v>3.9860447441034408</v>
      </c>
      <c r="G51" s="229">
        <v>3.695708887010726</v>
      </c>
      <c r="H51" s="229">
        <v>4.5635977710638684</v>
      </c>
      <c r="I51" s="229">
        <v>4.3451498800453274</v>
      </c>
      <c r="J51" s="229">
        <v>4.0260106396830837</v>
      </c>
      <c r="K51" s="229">
        <v>3.022045639150122</v>
      </c>
      <c r="L51" s="229">
        <v>4.093837600195366</v>
      </c>
      <c r="M51" s="229">
        <v>4.1427872491928426</v>
      </c>
      <c r="N51" s="229">
        <v>4.1224350429686289</v>
      </c>
      <c r="O51" s="229">
        <v>4.9854108146423997</v>
      </c>
      <c r="P51" s="229">
        <v>5.0499866713135644</v>
      </c>
      <c r="Q51" s="229">
        <v>3.7648466411157351</v>
      </c>
      <c r="R51" s="229">
        <v>2.5066639902983381</v>
      </c>
      <c r="S51" s="229">
        <v>2.9029831318137229</v>
      </c>
      <c r="T51" s="229">
        <v>3.0369244890697629</v>
      </c>
      <c r="U51" s="229">
        <v>3.2004829223008788</v>
      </c>
      <c r="V51" s="229">
        <v>3.328357765272087</v>
      </c>
      <c r="W51" s="229">
        <v>3.6364759410953189</v>
      </c>
      <c r="X51" s="229">
        <v>3.164337111225815</v>
      </c>
      <c r="Y51" s="229">
        <v>2.966097307506264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0.59272132174291337</v>
      </c>
      <c r="S53" s="229">
        <v>1.715999999991392</v>
      </c>
      <c r="T53" s="229">
        <v>2.1014732869699708</v>
      </c>
      <c r="U53" s="229">
        <v>3.659974330415344</v>
      </c>
      <c r="V53" s="229">
        <v>4.290322732906418</v>
      </c>
      <c r="W53" s="229">
        <v>4.7813501628741966</v>
      </c>
      <c r="X53" s="229">
        <v>5.3633540477785111</v>
      </c>
      <c r="Y53" s="229">
        <v>9.0562934916067075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133.9985762210442</v>
      </c>
      <c r="C56" s="261">
        <f t="shared" si="2"/>
        <v>152.19854014779699</v>
      </c>
      <c r="D56" s="261">
        <f t="shared" si="2"/>
        <v>158.3128542058549</v>
      </c>
      <c r="E56" s="261">
        <f t="shared" si="2"/>
        <v>161.37464568541941</v>
      </c>
      <c r="F56" s="261">
        <f t="shared" si="2"/>
        <v>143.913118740301</v>
      </c>
      <c r="G56" s="261">
        <f t="shared" si="2"/>
        <v>135.2030430275191</v>
      </c>
      <c r="H56" s="261">
        <f t="shared" si="2"/>
        <v>155.80138363610439</v>
      </c>
      <c r="I56" s="261">
        <f t="shared" si="2"/>
        <v>154.5784512533329</v>
      </c>
      <c r="J56" s="261">
        <f t="shared" si="2"/>
        <v>136.8873696947004</v>
      </c>
      <c r="K56" s="261">
        <f t="shared" si="2"/>
        <v>104.0629464265632</v>
      </c>
      <c r="L56" s="261">
        <f t="shared" si="2"/>
        <v>128.22631680581981</v>
      </c>
      <c r="M56" s="261">
        <f t="shared" si="2"/>
        <v>129.69480627574291</v>
      </c>
      <c r="N56" s="261">
        <f t="shared" si="2"/>
        <v>131.7899556369442</v>
      </c>
      <c r="O56" s="261">
        <f t="shared" si="2"/>
        <v>160.2581861436849</v>
      </c>
      <c r="P56" s="261">
        <f t="shared" si="2"/>
        <v>162.19546184382901</v>
      </c>
      <c r="Q56" s="261">
        <f t="shared" si="2"/>
        <v>123.5343304846276</v>
      </c>
      <c r="R56" s="261">
        <f t="shared" si="2"/>
        <v>149.31570439327811</v>
      </c>
      <c r="S56" s="261">
        <f t="shared" si="2"/>
        <v>365.33306137318112</v>
      </c>
      <c r="T56" s="261">
        <f t="shared" si="2"/>
        <v>330.43703394190089</v>
      </c>
      <c r="U56" s="261">
        <f t="shared" si="2"/>
        <v>364.84784932951692</v>
      </c>
      <c r="V56" s="261">
        <f t="shared" si="2"/>
        <v>348.46258838559629</v>
      </c>
      <c r="W56" s="261">
        <f t="shared" si="2"/>
        <v>335.87521006399191</v>
      </c>
      <c r="X56" s="261">
        <f t="shared" si="2"/>
        <v>351.5538486188139</v>
      </c>
      <c r="Y56" s="261">
        <f t="shared" si="2"/>
        <v>436.37540423447871</v>
      </c>
      <c r="DA56" s="70"/>
    </row>
    <row r="57" spans="1:105" ht="12" customHeight="1" x14ac:dyDescent="0.25">
      <c r="A57" s="60" t="s">
        <v>1899</v>
      </c>
      <c r="B57" s="262">
        <v>133.9985762210442</v>
      </c>
      <c r="C57" s="262">
        <v>152.19854014779699</v>
      </c>
      <c r="D57" s="262">
        <v>158.3128542058549</v>
      </c>
      <c r="E57" s="262">
        <v>161.37464568541941</v>
      </c>
      <c r="F57" s="262">
        <v>143.913118740301</v>
      </c>
      <c r="G57" s="262">
        <v>135.2030430275191</v>
      </c>
      <c r="H57" s="262">
        <v>155.80138363610439</v>
      </c>
      <c r="I57" s="262">
        <v>154.5784512533329</v>
      </c>
      <c r="J57" s="262">
        <v>136.8873696947004</v>
      </c>
      <c r="K57" s="262">
        <v>104.0629464265632</v>
      </c>
      <c r="L57" s="262">
        <v>128.22631680581981</v>
      </c>
      <c r="M57" s="262">
        <v>129.69480627574291</v>
      </c>
      <c r="N57" s="262">
        <v>131.7899556369442</v>
      </c>
      <c r="O57" s="262">
        <v>160.2581861436849</v>
      </c>
      <c r="P57" s="262">
        <v>162.19546184382901</v>
      </c>
      <c r="Q57" s="262">
        <v>123.5343304846276</v>
      </c>
      <c r="R57" s="262">
        <v>149.31570439327811</v>
      </c>
      <c r="S57" s="262">
        <v>365.33306137318112</v>
      </c>
      <c r="T57" s="262">
        <v>330.43703394190089</v>
      </c>
      <c r="U57" s="262">
        <v>364.84784932951692</v>
      </c>
      <c r="V57" s="262">
        <v>348.46258838559629</v>
      </c>
      <c r="W57" s="262">
        <v>335.87521006399191</v>
      </c>
      <c r="X57" s="262">
        <v>351.5538486188139</v>
      </c>
      <c r="Y57" s="262">
        <v>436.37540423447871</v>
      </c>
      <c r="DA57" s="72" t="s">
        <v>2073</v>
      </c>
    </row>
    <row r="58" spans="1:105" ht="12" customHeight="1" x14ac:dyDescent="0.25">
      <c r="A58" s="64" t="s">
        <v>28</v>
      </c>
      <c r="B58" s="229">
        <v>1.061918623491819</v>
      </c>
      <c r="C58" s="229">
        <v>1.181733506557072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48.466722365526728</v>
      </c>
      <c r="S58" s="229">
        <v>218.93329001629311</v>
      </c>
      <c r="T58" s="229">
        <v>171.14206100979089</v>
      </c>
      <c r="U58" s="229">
        <v>153.90735589483481</v>
      </c>
      <c r="V58" s="229">
        <v>114.9987534132101</v>
      </c>
      <c r="W58" s="229">
        <v>78.464032824337323</v>
      </c>
      <c r="X58" s="229">
        <v>90.821358242025056</v>
      </c>
      <c r="Y58" s="229">
        <v>68.299651815103161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2.5953523825907281</v>
      </c>
      <c r="D60" s="229">
        <v>0</v>
      </c>
      <c r="E60" s="229">
        <v>0</v>
      </c>
      <c r="F60" s="229">
        <v>2.5789573565012218</v>
      </c>
      <c r="G60" s="229">
        <v>2.5789573565011761</v>
      </c>
      <c r="H60" s="229">
        <v>2.578957356499969</v>
      </c>
      <c r="I60" s="229">
        <v>2.5789573565003581</v>
      </c>
      <c r="J60" s="229">
        <v>2.578957356499334</v>
      </c>
      <c r="K60" s="229">
        <v>2.5789573564997328</v>
      </c>
      <c r="L60" s="229">
        <v>0</v>
      </c>
      <c r="M60" s="229">
        <v>0</v>
      </c>
      <c r="N60" s="229">
        <v>0</v>
      </c>
      <c r="O60" s="229">
        <v>2.5789573565374191</v>
      </c>
      <c r="P60" s="229">
        <v>2.5789573565396471</v>
      </c>
      <c r="Q60" s="229">
        <v>2.5789573565419381</v>
      </c>
      <c r="R60" s="229">
        <v>2.532735234798773</v>
      </c>
      <c r="S60" s="229">
        <v>2.5317475825959952</v>
      </c>
      <c r="T60" s="229">
        <v>2.531747582624897</v>
      </c>
      <c r="U60" s="229">
        <v>2.5317475825952491</v>
      </c>
      <c r="V60" s="229">
        <v>2.421951940987396</v>
      </c>
      <c r="W60" s="229">
        <v>2.409633332899872</v>
      </c>
      <c r="X60" s="229">
        <v>2.4088001218146879</v>
      </c>
      <c r="Y60" s="229">
        <v>4.8817120297774936</v>
      </c>
      <c r="DA60" s="73" t="s">
        <v>2076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2.5987850945712352</v>
      </c>
      <c r="R61" s="229">
        <v>2.6289718838717069</v>
      </c>
      <c r="S61" s="229">
        <v>2.5928142723259482</v>
      </c>
      <c r="T61" s="229">
        <v>2.611292068293213</v>
      </c>
      <c r="U61" s="229">
        <v>2.595028270600058</v>
      </c>
      <c r="V61" s="229">
        <v>2.4814680860435341</v>
      </c>
      <c r="W61" s="229">
        <v>2.4667607876690649</v>
      </c>
      <c r="X61" s="229">
        <v>2.4929554848442508</v>
      </c>
      <c r="Y61" s="229">
        <v>2.522316416208878</v>
      </c>
      <c r="DA61" s="73" t="s">
        <v>2077</v>
      </c>
    </row>
    <row r="62" spans="1:105" ht="12" customHeight="1" x14ac:dyDescent="0.25">
      <c r="A62" s="64" t="s">
        <v>32</v>
      </c>
      <c r="B62" s="229">
        <v>21.7528190606943</v>
      </c>
      <c r="C62" s="229">
        <v>27.190902678072622</v>
      </c>
      <c r="D62" s="229">
        <v>27.190902678045461</v>
      </c>
      <c r="E62" s="229">
        <v>19.03377725204831</v>
      </c>
      <c r="F62" s="229">
        <v>21.75281906069651</v>
      </c>
      <c r="G62" s="229">
        <v>21.75281906069613</v>
      </c>
      <c r="H62" s="229">
        <v>16.314493147688381</v>
      </c>
      <c r="I62" s="229">
        <v>21.64499749547273</v>
      </c>
      <c r="J62" s="229">
        <v>13.52809314770856</v>
      </c>
      <c r="K62" s="229">
        <v>10.82261989555983</v>
      </c>
      <c r="L62" s="229">
        <v>5.4111887999588548</v>
      </c>
      <c r="M62" s="229">
        <v>5.411188799957622</v>
      </c>
      <c r="N62" s="229">
        <v>8.1169043478853347</v>
      </c>
      <c r="O62" s="229">
        <v>8.1169043478754386</v>
      </c>
      <c r="P62" s="229">
        <v>8.1169043478824516</v>
      </c>
      <c r="Q62" s="229">
        <v>5.4111888000423836</v>
      </c>
      <c r="R62" s="229">
        <v>2.7057155478433561</v>
      </c>
      <c r="S62" s="229">
        <v>2.705715547812515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111.1838385368581</v>
      </c>
      <c r="C64" s="229">
        <v>121.2305515805765</v>
      </c>
      <c r="D64" s="229">
        <v>131.1219515278095</v>
      </c>
      <c r="E64" s="229">
        <v>142.3408684333711</v>
      </c>
      <c r="F64" s="229">
        <v>119.5813423231033</v>
      </c>
      <c r="G64" s="229">
        <v>110.8712666103218</v>
      </c>
      <c r="H64" s="229">
        <v>136.90793313191611</v>
      </c>
      <c r="I64" s="229">
        <v>130.3544964013598</v>
      </c>
      <c r="J64" s="229">
        <v>120.78031919049251</v>
      </c>
      <c r="K64" s="229">
        <v>90.661369174503648</v>
      </c>
      <c r="L64" s="229">
        <v>122.815128005861</v>
      </c>
      <c r="M64" s="229">
        <v>124.28361747578531</v>
      </c>
      <c r="N64" s="229">
        <v>123.6730512890588</v>
      </c>
      <c r="O64" s="229">
        <v>149.562324439272</v>
      </c>
      <c r="P64" s="229">
        <v>151.49960013940691</v>
      </c>
      <c r="Q64" s="229">
        <v>112.9453992334721</v>
      </c>
      <c r="R64" s="229">
        <v>75.199919708950176</v>
      </c>
      <c r="S64" s="229">
        <v>87.089493954411708</v>
      </c>
      <c r="T64" s="229">
        <v>91.10773467209286</v>
      </c>
      <c r="U64" s="229">
        <v>96.014487669026394</v>
      </c>
      <c r="V64" s="229">
        <v>99.850732958162652</v>
      </c>
      <c r="W64" s="229">
        <v>109.09427823285959</v>
      </c>
      <c r="X64" s="229">
        <v>94.930113336774497</v>
      </c>
      <c r="Y64" s="229">
        <v>88.982919225187914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17.781639652287399</v>
      </c>
      <c r="S66" s="229">
        <v>51.479999999741757</v>
      </c>
      <c r="T66" s="229">
        <v>63.044198609099134</v>
      </c>
      <c r="U66" s="229">
        <v>109.79922991246031</v>
      </c>
      <c r="V66" s="229">
        <v>128.7096819871926</v>
      </c>
      <c r="W66" s="229">
        <v>143.44050488622591</v>
      </c>
      <c r="X66" s="229">
        <v>160.90062143335541</v>
      </c>
      <c r="Y66" s="229">
        <v>271.68880474820122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15.63316722578845</v>
      </c>
      <c r="C69" s="261">
        <f t="shared" si="3"/>
        <v>17.756496350576271</v>
      </c>
      <c r="D69" s="261">
        <f t="shared" si="3"/>
        <v>18.469832990683031</v>
      </c>
      <c r="E69" s="261">
        <f t="shared" si="3"/>
        <v>18.827041996632222</v>
      </c>
      <c r="F69" s="261">
        <f t="shared" si="3"/>
        <v>16.789863853035079</v>
      </c>
      <c r="G69" s="261">
        <f t="shared" si="3"/>
        <v>15.77368835321051</v>
      </c>
      <c r="H69" s="261">
        <f t="shared" si="3"/>
        <v>18.1768280908788</v>
      </c>
      <c r="I69" s="261">
        <f t="shared" si="3"/>
        <v>18.034152646222129</v>
      </c>
      <c r="J69" s="261">
        <f t="shared" si="3"/>
        <v>15.97019313104833</v>
      </c>
      <c r="K69" s="261">
        <f t="shared" si="3"/>
        <v>12.140677083099011</v>
      </c>
      <c r="L69" s="261">
        <f t="shared" si="3"/>
        <v>14.95973696067894</v>
      </c>
      <c r="M69" s="261">
        <f t="shared" si="3"/>
        <v>15.131060732169971</v>
      </c>
      <c r="N69" s="261">
        <f t="shared" si="3"/>
        <v>15.37549482431012</v>
      </c>
      <c r="O69" s="261">
        <f t="shared" si="3"/>
        <v>18.696788383429851</v>
      </c>
      <c r="P69" s="261">
        <f t="shared" si="3"/>
        <v>18.922803881780009</v>
      </c>
      <c r="Q69" s="261">
        <f t="shared" si="3"/>
        <v>14.412338556539851</v>
      </c>
      <c r="R69" s="261">
        <f t="shared" si="3"/>
        <v>17.42016551254908</v>
      </c>
      <c r="S69" s="261">
        <f t="shared" si="3"/>
        <v>42.622190493537687</v>
      </c>
      <c r="T69" s="261">
        <f t="shared" si="3"/>
        <v>38.550987293221688</v>
      </c>
      <c r="U69" s="261">
        <f t="shared" si="3"/>
        <v>42.56558242177686</v>
      </c>
      <c r="V69" s="261">
        <f t="shared" si="3"/>
        <v>40.653968644986122</v>
      </c>
      <c r="W69" s="261">
        <f t="shared" si="3"/>
        <v>39.185441174132293</v>
      </c>
      <c r="X69" s="261">
        <f t="shared" si="3"/>
        <v>41.014615672194843</v>
      </c>
      <c r="Y69" s="261">
        <f t="shared" si="3"/>
        <v>50.910463827355727</v>
      </c>
      <c r="DA69" s="70"/>
    </row>
    <row r="70" spans="1:105" ht="12" customHeight="1" x14ac:dyDescent="0.25">
      <c r="A70" s="60" t="s">
        <v>1914</v>
      </c>
      <c r="B70" s="262">
        <v>15.63316722578845</v>
      </c>
      <c r="C70" s="262">
        <v>17.756496350576271</v>
      </c>
      <c r="D70" s="262">
        <v>18.469832990683031</v>
      </c>
      <c r="E70" s="262">
        <v>18.827041996632222</v>
      </c>
      <c r="F70" s="262">
        <v>16.789863853035079</v>
      </c>
      <c r="G70" s="262">
        <v>15.77368835321051</v>
      </c>
      <c r="H70" s="262">
        <v>18.1768280908788</v>
      </c>
      <c r="I70" s="262">
        <v>18.034152646222129</v>
      </c>
      <c r="J70" s="262">
        <v>15.97019313104833</v>
      </c>
      <c r="K70" s="262">
        <v>12.140677083099011</v>
      </c>
      <c r="L70" s="262">
        <v>14.95973696067894</v>
      </c>
      <c r="M70" s="262">
        <v>15.131060732169971</v>
      </c>
      <c r="N70" s="262">
        <v>15.37549482431012</v>
      </c>
      <c r="O70" s="262">
        <v>18.696788383429851</v>
      </c>
      <c r="P70" s="262">
        <v>18.922803881780009</v>
      </c>
      <c r="Q70" s="262">
        <v>14.412338556539851</v>
      </c>
      <c r="R70" s="262">
        <v>17.42016551254908</v>
      </c>
      <c r="S70" s="262">
        <v>42.622190493537687</v>
      </c>
      <c r="T70" s="262">
        <v>38.550987293221688</v>
      </c>
      <c r="U70" s="262">
        <v>42.56558242177686</v>
      </c>
      <c r="V70" s="262">
        <v>40.653968644986122</v>
      </c>
      <c r="W70" s="262">
        <v>39.185441174132293</v>
      </c>
      <c r="X70" s="262">
        <v>41.014615672194843</v>
      </c>
      <c r="Y70" s="262">
        <v>50.910463827355727</v>
      </c>
      <c r="DA70" s="72" t="s">
        <v>2085</v>
      </c>
    </row>
    <row r="71" spans="1:105" ht="12" customHeight="1" x14ac:dyDescent="0.25">
      <c r="A71" s="64" t="s">
        <v>28</v>
      </c>
      <c r="B71" s="229">
        <v>0.1238905060740452</v>
      </c>
      <c r="C71" s="229">
        <v>0.13786890909832469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5.6544509426447744</v>
      </c>
      <c r="S71" s="229">
        <v>25.542217168567461</v>
      </c>
      <c r="T71" s="229">
        <v>19.96657378447556</v>
      </c>
      <c r="U71" s="229">
        <v>17.95585818773068</v>
      </c>
      <c r="V71" s="229">
        <v>13.41652123154114</v>
      </c>
      <c r="W71" s="229">
        <v>9.1541371628393335</v>
      </c>
      <c r="X71" s="229">
        <v>10.595825128236219</v>
      </c>
      <c r="Y71" s="229">
        <v>7.968292711762019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0.30279111130225078</v>
      </c>
      <c r="D73" s="229">
        <v>0</v>
      </c>
      <c r="E73" s="229">
        <v>0</v>
      </c>
      <c r="F73" s="229">
        <v>0.30087835825847509</v>
      </c>
      <c r="G73" s="229">
        <v>0.3008783582584697</v>
      </c>
      <c r="H73" s="229">
        <v>0.30087835825832893</v>
      </c>
      <c r="I73" s="229">
        <v>0.30087835825837439</v>
      </c>
      <c r="J73" s="229">
        <v>0.30087835825825482</v>
      </c>
      <c r="K73" s="229">
        <v>0.30087835825830139</v>
      </c>
      <c r="L73" s="229">
        <v>0</v>
      </c>
      <c r="M73" s="229">
        <v>0</v>
      </c>
      <c r="N73" s="229">
        <v>0</v>
      </c>
      <c r="O73" s="229">
        <v>0.30087835826269832</v>
      </c>
      <c r="P73" s="229">
        <v>0.30087835826295811</v>
      </c>
      <c r="Q73" s="229">
        <v>0.30087835826322529</v>
      </c>
      <c r="R73" s="229">
        <v>0.29548577739318949</v>
      </c>
      <c r="S73" s="229">
        <v>0.29537055130286538</v>
      </c>
      <c r="T73" s="229">
        <v>0.29537055130623718</v>
      </c>
      <c r="U73" s="229">
        <v>0.29537055130277839</v>
      </c>
      <c r="V73" s="229">
        <v>0.28256105978186202</v>
      </c>
      <c r="W73" s="229">
        <v>0.28112388883831779</v>
      </c>
      <c r="X73" s="229">
        <v>0.2810266808783794</v>
      </c>
      <c r="Y73" s="229">
        <v>0.5695330701407062</v>
      </c>
      <c r="DA73" s="73" t="s">
        <v>2088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0.30319159436664328</v>
      </c>
      <c r="R74" s="229">
        <v>0.30671338645169838</v>
      </c>
      <c r="S74" s="229">
        <v>0.30249499843802652</v>
      </c>
      <c r="T74" s="229">
        <v>0.30465074130087411</v>
      </c>
      <c r="U74" s="229">
        <v>0.30275329823667269</v>
      </c>
      <c r="V74" s="229">
        <v>0.28950461003841138</v>
      </c>
      <c r="W74" s="229">
        <v>0.2877887585613903</v>
      </c>
      <c r="X74" s="229">
        <v>0.29084480656516182</v>
      </c>
      <c r="Y74" s="229">
        <v>0.29427024855770167</v>
      </c>
      <c r="DA74" s="73" t="s">
        <v>2089</v>
      </c>
    </row>
    <row r="75" spans="1:105" ht="12" customHeight="1" x14ac:dyDescent="0.25">
      <c r="A75" s="64" t="s">
        <v>32</v>
      </c>
      <c r="B75" s="229">
        <v>2.5378288904143278</v>
      </c>
      <c r="C75" s="229">
        <v>3.1722719791084639</v>
      </c>
      <c r="D75" s="229">
        <v>3.1722719791052958</v>
      </c>
      <c r="E75" s="229">
        <v>2.2206073460722968</v>
      </c>
      <c r="F75" s="229">
        <v>2.5378288904145871</v>
      </c>
      <c r="G75" s="229">
        <v>2.537828890414541</v>
      </c>
      <c r="H75" s="229">
        <v>1.9033575338969719</v>
      </c>
      <c r="I75" s="229">
        <v>2.5252497078051448</v>
      </c>
      <c r="J75" s="229">
        <v>1.578277533899328</v>
      </c>
      <c r="K75" s="229">
        <v>1.2626389878153099</v>
      </c>
      <c r="L75" s="229">
        <v>0.63130535999519799</v>
      </c>
      <c r="M75" s="229">
        <v>0.63130535999505422</v>
      </c>
      <c r="N75" s="229">
        <v>0.94697217391995347</v>
      </c>
      <c r="O75" s="229">
        <v>0.94697217391879929</v>
      </c>
      <c r="P75" s="229">
        <v>0.94697217391961697</v>
      </c>
      <c r="Q75" s="229">
        <v>0.63130536000494319</v>
      </c>
      <c r="R75" s="229">
        <v>0.31566681391505741</v>
      </c>
      <c r="S75" s="229">
        <v>0.31566681391145918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12.971447829300081</v>
      </c>
      <c r="C77" s="229">
        <v>14.14356435106723</v>
      </c>
      <c r="D77" s="229">
        <v>15.29756101157774</v>
      </c>
      <c r="E77" s="229">
        <v>16.606434650559919</v>
      </c>
      <c r="F77" s="229">
        <v>13.95115660436201</v>
      </c>
      <c r="G77" s="229">
        <v>12.934981104537499</v>
      </c>
      <c r="H77" s="229">
        <v>15.9725921987235</v>
      </c>
      <c r="I77" s="229">
        <v>15.208024580158609</v>
      </c>
      <c r="J77" s="229">
        <v>14.091037238890751</v>
      </c>
      <c r="K77" s="229">
        <v>10.577159737025401</v>
      </c>
      <c r="L77" s="229">
        <v>14.32843160068375</v>
      </c>
      <c r="M77" s="229">
        <v>14.499755372174921</v>
      </c>
      <c r="N77" s="229">
        <v>14.42852265039016</v>
      </c>
      <c r="O77" s="229">
        <v>17.44893785124836</v>
      </c>
      <c r="P77" s="229">
        <v>17.67495334959743</v>
      </c>
      <c r="Q77" s="229">
        <v>13.176963243905041</v>
      </c>
      <c r="R77" s="229">
        <v>8.7733239660441633</v>
      </c>
      <c r="S77" s="229">
        <v>10.16044096134801</v>
      </c>
      <c r="T77" s="229">
        <v>10.629235711744141</v>
      </c>
      <c r="U77" s="229">
        <v>11.201690228053049</v>
      </c>
      <c r="V77" s="229">
        <v>11.649252178452279</v>
      </c>
      <c r="W77" s="229">
        <v>12.727665793833591</v>
      </c>
      <c r="X77" s="229">
        <v>11.07517988929032</v>
      </c>
      <c r="Y77" s="229">
        <v>10.381340576271899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2.0745246261001919</v>
      </c>
      <c r="S79" s="229">
        <v>6.0059999999698572</v>
      </c>
      <c r="T79" s="229">
        <v>7.3551565043948788</v>
      </c>
      <c r="U79" s="229">
        <v>12.809910156453681</v>
      </c>
      <c r="V79" s="229">
        <v>15.01612956517242</v>
      </c>
      <c r="W79" s="229">
        <v>16.734725570059648</v>
      </c>
      <c r="X79" s="229">
        <v>18.771739167224741</v>
      </c>
      <c r="Y79" s="229">
        <v>31.697027220623401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13.41071119285256</v>
      </c>
      <c r="C83" s="223">
        <v>18.164596359310451</v>
      </c>
      <c r="D83" s="223">
        <v>22.407204756835071</v>
      </c>
      <c r="E83" s="223">
        <v>20.490769880814931</v>
      </c>
      <c r="F83" s="223">
        <v>15.189363546280511</v>
      </c>
      <c r="G83" s="223">
        <v>10.529673604364129</v>
      </c>
      <c r="H83" s="223">
        <v>13.67666969545369</v>
      </c>
      <c r="I83" s="223">
        <v>14.75629099666126</v>
      </c>
      <c r="J83" s="223">
        <v>19.190764804353471</v>
      </c>
      <c r="K83" s="223">
        <v>13.45295763516844</v>
      </c>
      <c r="L83" s="223">
        <v>9.0330685043776633</v>
      </c>
      <c r="M83" s="223">
        <v>8.3455213918888322</v>
      </c>
      <c r="N83" s="223">
        <v>3.2747491569201279</v>
      </c>
      <c r="O83" s="223">
        <v>6.4424789568043739</v>
      </c>
      <c r="P83" s="223">
        <v>6.8922954324675034</v>
      </c>
      <c r="Q83" s="223">
        <v>3.886191681318826</v>
      </c>
      <c r="R83" s="223">
        <v>3.170155495291743</v>
      </c>
      <c r="S83" s="223">
        <v>4.7248629507661972</v>
      </c>
      <c r="T83" s="223">
        <v>4.380855006540564</v>
      </c>
      <c r="U83" s="223">
        <v>5.1332203889584296</v>
      </c>
      <c r="V83" s="223">
        <v>5.4402980135177339</v>
      </c>
      <c r="W83" s="223">
        <v>6.1710216664375466</v>
      </c>
      <c r="X83" s="223">
        <v>4.1698432901856703</v>
      </c>
      <c r="Y83" s="223">
        <v>4.1189188611661702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13.41071119285256</v>
      </c>
      <c r="C88" s="260">
        <v>18.164596359310451</v>
      </c>
      <c r="D88" s="260">
        <v>22.407204756835071</v>
      </c>
      <c r="E88" s="260">
        <v>20.490769880814931</v>
      </c>
      <c r="F88" s="260">
        <v>15.189363546280511</v>
      </c>
      <c r="G88" s="260">
        <v>10.529673604364129</v>
      </c>
      <c r="H88" s="260">
        <v>13.67666969545369</v>
      </c>
      <c r="I88" s="260">
        <v>14.75629099666126</v>
      </c>
      <c r="J88" s="260">
        <v>19.190764804353471</v>
      </c>
      <c r="K88" s="260">
        <v>13.45295763516844</v>
      </c>
      <c r="L88" s="260">
        <v>9.0330685043776633</v>
      </c>
      <c r="M88" s="260">
        <v>8.3455213918888322</v>
      </c>
      <c r="N88" s="260">
        <v>3.2747491569201279</v>
      </c>
      <c r="O88" s="260">
        <v>6.4424789568043739</v>
      </c>
      <c r="P88" s="260">
        <v>6.8922954324675034</v>
      </c>
      <c r="Q88" s="260">
        <v>3.886191681318826</v>
      </c>
      <c r="R88" s="260">
        <v>3.170155495291743</v>
      </c>
      <c r="S88" s="260">
        <v>4.7248629507661972</v>
      </c>
      <c r="T88" s="260">
        <v>4.380855006540564</v>
      </c>
      <c r="U88" s="260">
        <v>5.1332203889584296</v>
      </c>
      <c r="V88" s="260">
        <v>5.4402980135177339</v>
      </c>
      <c r="W88" s="260">
        <v>6.1710216664375466</v>
      </c>
      <c r="X88" s="260">
        <v>4.1698432901856703</v>
      </c>
      <c r="Y88" s="260">
        <v>4.1189188611661702</v>
      </c>
      <c r="DA88" s="68" t="s">
        <v>2102</v>
      </c>
    </row>
    <row r="89" spans="1:105" ht="12" customHeight="1" x14ac:dyDescent="0.25">
      <c r="A89" s="37" t="s">
        <v>159</v>
      </c>
      <c r="B89" s="226">
        <v>0</v>
      </c>
      <c r="C89" s="226">
        <v>0</v>
      </c>
      <c r="D89" s="226">
        <v>0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8.7407056225216759E-2</v>
      </c>
      <c r="R89" s="226">
        <v>0.1070842651624252</v>
      </c>
      <c r="S89" s="226">
        <v>0.136600990047648</v>
      </c>
      <c r="T89" s="226">
        <v>0.1220637081796787</v>
      </c>
      <c r="U89" s="226">
        <v>0.1350868818453933</v>
      </c>
      <c r="V89" s="226">
        <v>0.1319225596767776</v>
      </c>
      <c r="W89" s="226">
        <v>0.13644937695339329</v>
      </c>
      <c r="X89" s="226">
        <v>0.1067019734334483</v>
      </c>
      <c r="Y89" s="226">
        <v>0.1135368548884622</v>
      </c>
      <c r="DA89" s="69" t="s">
        <v>2103</v>
      </c>
    </row>
    <row r="90" spans="1:105" ht="12" customHeight="1" x14ac:dyDescent="0.25">
      <c r="A90" s="37" t="s">
        <v>35</v>
      </c>
      <c r="B90" s="226">
        <v>13.41071119285256</v>
      </c>
      <c r="C90" s="226">
        <v>18.164596359310451</v>
      </c>
      <c r="D90" s="226">
        <v>22.407204756835071</v>
      </c>
      <c r="E90" s="226">
        <v>20.490769880814931</v>
      </c>
      <c r="F90" s="226">
        <v>15.189363546280511</v>
      </c>
      <c r="G90" s="226">
        <v>10.529673604364129</v>
      </c>
      <c r="H90" s="226">
        <v>13.67666969545369</v>
      </c>
      <c r="I90" s="226">
        <v>14.75629099666126</v>
      </c>
      <c r="J90" s="226">
        <v>19.190764804353471</v>
      </c>
      <c r="K90" s="226">
        <v>13.45295763516844</v>
      </c>
      <c r="L90" s="226">
        <v>9.0330685043776633</v>
      </c>
      <c r="M90" s="226">
        <v>8.3455213918888322</v>
      </c>
      <c r="N90" s="226">
        <v>3.2747491569201279</v>
      </c>
      <c r="O90" s="226">
        <v>6.4424789568043739</v>
      </c>
      <c r="P90" s="226">
        <v>6.8922954324675034</v>
      </c>
      <c r="Q90" s="226">
        <v>3.7987846250936101</v>
      </c>
      <c r="R90" s="226">
        <v>3.0630712301293168</v>
      </c>
      <c r="S90" s="226">
        <v>4.5882619607185493</v>
      </c>
      <c r="T90" s="226">
        <v>4.2587912983608858</v>
      </c>
      <c r="U90" s="226">
        <v>4.9981335071130362</v>
      </c>
      <c r="V90" s="226">
        <v>5.3083754538409567</v>
      </c>
      <c r="W90" s="226">
        <v>6.0345722894841529</v>
      </c>
      <c r="X90" s="226">
        <v>4.0631413167522217</v>
      </c>
      <c r="Y90" s="226">
        <v>4.0053820062777081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1</v>
      </c>
      <c r="W98" s="232">
        <f t="shared" si="4"/>
        <v>0.99999999999999989</v>
      </c>
      <c r="X98" s="232">
        <f t="shared" si="4"/>
        <v>0.99999999999999989</v>
      </c>
      <c r="Y98" s="232">
        <f t="shared" si="4"/>
        <v>0.99999999999999989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8.0627145426947506E-3</v>
      </c>
      <c r="W103" s="268">
        <f t="shared" si="9"/>
        <v>8.8210742704931244E-3</v>
      </c>
      <c r="X103" s="268">
        <f t="shared" si="9"/>
        <v>6.9463899552527223E-3</v>
      </c>
      <c r="Y103" s="268">
        <f t="shared" si="9"/>
        <v>5.4869258451031239E-3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0.9919372854573052</v>
      </c>
      <c r="W105" s="269">
        <f t="shared" si="11"/>
        <v>0.99117892572950672</v>
      </c>
      <c r="X105" s="269">
        <f t="shared" si="11"/>
        <v>0.99305361004474713</v>
      </c>
      <c r="Y105" s="269">
        <f t="shared" si="11"/>
        <v>0.99451307415489676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0.9919372854573052</v>
      </c>
      <c r="W106" s="318">
        <f t="shared" si="12"/>
        <v>0.99117892572950672</v>
      </c>
      <c r="X106" s="318">
        <f t="shared" si="12"/>
        <v>0.99305361004474713</v>
      </c>
      <c r="Y106" s="318">
        <f t="shared" si="12"/>
        <v>0.99451307415489676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0.99999999999999989</v>
      </c>
      <c r="C110" s="232">
        <f t="shared" si="15"/>
        <v>1</v>
      </c>
      <c r="D110" s="232">
        <f t="shared" si="15"/>
        <v>0.99999999999999967</v>
      </c>
      <c r="E110" s="232">
        <f t="shared" si="15"/>
        <v>1</v>
      </c>
      <c r="F110" s="232">
        <f t="shared" si="15"/>
        <v>1.0000000000000002</v>
      </c>
      <c r="G110" s="232">
        <f t="shared" si="15"/>
        <v>0.99999999999999989</v>
      </c>
      <c r="H110" s="232">
        <f t="shared" si="15"/>
        <v>0.99999999999999967</v>
      </c>
      <c r="I110" s="232">
        <f t="shared" si="15"/>
        <v>1</v>
      </c>
      <c r="J110" s="232">
        <f t="shared" si="15"/>
        <v>0.99999999999999989</v>
      </c>
      <c r="K110" s="232">
        <f t="shared" si="15"/>
        <v>1</v>
      </c>
      <c r="L110" s="232">
        <f t="shared" si="15"/>
        <v>0.99999999999999944</v>
      </c>
      <c r="M110" s="232">
        <f t="shared" si="15"/>
        <v>0.99999999999999956</v>
      </c>
      <c r="N110" s="232">
        <f t="shared" si="15"/>
        <v>1.0000000000000004</v>
      </c>
      <c r="O110" s="232">
        <f t="shared" si="15"/>
        <v>1.0000000000000002</v>
      </c>
      <c r="P110" s="232">
        <f t="shared" si="15"/>
        <v>0.99999999999999989</v>
      </c>
      <c r="Q110" s="232">
        <f t="shared" si="15"/>
        <v>0.99999999999999978</v>
      </c>
      <c r="R110" s="232">
        <f t="shared" si="15"/>
        <v>0.99999999999999967</v>
      </c>
      <c r="S110" s="232">
        <f t="shared" si="15"/>
        <v>1</v>
      </c>
      <c r="T110" s="232">
        <f t="shared" si="15"/>
        <v>1</v>
      </c>
      <c r="U110" s="232">
        <f t="shared" si="15"/>
        <v>1.0000000000000002</v>
      </c>
      <c r="V110" s="232">
        <f t="shared" si="15"/>
        <v>1.0000000000000002</v>
      </c>
      <c r="W110" s="232">
        <f t="shared" si="15"/>
        <v>1</v>
      </c>
      <c r="X110" s="232">
        <f t="shared" si="15"/>
        <v>1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1.832661926503373E-2</v>
      </c>
      <c r="C115" s="300">
        <f t="shared" si="20"/>
        <v>1.8402861768041963E-2</v>
      </c>
      <c r="D115" s="300">
        <f t="shared" si="20"/>
        <v>1.9488172422207423E-2</v>
      </c>
      <c r="E115" s="300">
        <f t="shared" si="20"/>
        <v>1.9236944337407132E-2</v>
      </c>
      <c r="F115" s="300">
        <f t="shared" si="20"/>
        <v>1.8411347902855452E-2</v>
      </c>
      <c r="G115" s="300">
        <f t="shared" si="20"/>
        <v>1.6655449055916306E-2</v>
      </c>
      <c r="H115" s="300">
        <f t="shared" si="20"/>
        <v>1.7116498934431876E-2</v>
      </c>
      <c r="I115" s="300">
        <f t="shared" si="20"/>
        <v>1.6943175665057271E-2</v>
      </c>
      <c r="J115" s="300">
        <f t="shared" si="20"/>
        <v>2.0705576702820548E-2</v>
      </c>
      <c r="K115" s="300">
        <f t="shared" si="20"/>
        <v>2.0892830142104298E-2</v>
      </c>
      <c r="L115" s="300">
        <f t="shared" si="20"/>
        <v>1.6420428553607654E-2</v>
      </c>
      <c r="M115" s="300">
        <f t="shared" si="20"/>
        <v>1.5637627271554277E-2</v>
      </c>
      <c r="N115" s="300">
        <f t="shared" si="20"/>
        <v>9.3286031304248181E-3</v>
      </c>
      <c r="O115" s="300">
        <f t="shared" si="20"/>
        <v>1.2138400896457216E-2</v>
      </c>
      <c r="P115" s="300">
        <f t="shared" si="20"/>
        <v>1.2514383288172346E-2</v>
      </c>
      <c r="Q115" s="300">
        <f t="shared" si="20"/>
        <v>1.1226500596753335E-2</v>
      </c>
      <c r="R115" s="300">
        <f t="shared" si="20"/>
        <v>8.3053916124151625E-3</v>
      </c>
      <c r="S115" s="300">
        <f t="shared" si="20"/>
        <v>4.9677048438241103E-3</v>
      </c>
      <c r="T115" s="300">
        <f t="shared" si="20"/>
        <v>5.0676239446797097E-3</v>
      </c>
      <c r="U115" s="300">
        <f t="shared" si="20"/>
        <v>5.3696316295455872E-3</v>
      </c>
      <c r="V115" s="300">
        <f t="shared" si="20"/>
        <v>6.1792458484568906E-3</v>
      </c>
      <c r="W115" s="300">
        <f t="shared" si="20"/>
        <v>6.7616585918092728E-3</v>
      </c>
      <c r="X115" s="300">
        <f t="shared" si="20"/>
        <v>5.322298047736475E-3</v>
      </c>
      <c r="Y115" s="300">
        <f t="shared" si="20"/>
        <v>4.2026180130255971E-3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2.8454300890868586E-2</v>
      </c>
      <c r="C116" s="301">
        <f t="shared" si="21"/>
        <v>2.8452090963245167E-2</v>
      </c>
      <c r="D116" s="301">
        <f t="shared" si="21"/>
        <v>2.8420632683414278E-2</v>
      </c>
      <c r="E116" s="301">
        <f t="shared" si="21"/>
        <v>2.8427914656886752E-2</v>
      </c>
      <c r="F116" s="301">
        <f t="shared" si="21"/>
        <v>2.8451844988323035E-2</v>
      </c>
      <c r="G116" s="301">
        <f t="shared" si="21"/>
        <v>2.8502740607074886E-2</v>
      </c>
      <c r="H116" s="301">
        <f t="shared" si="21"/>
        <v>2.8489376842480232E-2</v>
      </c>
      <c r="I116" s="301">
        <f t="shared" si="21"/>
        <v>2.8494400705360672E-2</v>
      </c>
      <c r="J116" s="301">
        <f t="shared" si="21"/>
        <v>2.8385345602816799E-2</v>
      </c>
      <c r="K116" s="301">
        <f t="shared" si="21"/>
        <v>2.837991796689554E-2</v>
      </c>
      <c r="L116" s="301">
        <f t="shared" si="21"/>
        <v>2.8509552795547601E-2</v>
      </c>
      <c r="M116" s="301">
        <f t="shared" si="21"/>
        <v>2.8532242687781036E-2</v>
      </c>
      <c r="N116" s="301">
        <f t="shared" si="21"/>
        <v>2.8715112952741324E-2</v>
      </c>
      <c r="O116" s="301">
        <f t="shared" si="21"/>
        <v>2.8633669539233134E-2</v>
      </c>
      <c r="P116" s="301">
        <f t="shared" si="21"/>
        <v>2.8622771498893564E-2</v>
      </c>
      <c r="Q116" s="301">
        <f t="shared" si="21"/>
        <v>2.8660101431978169E-2</v>
      </c>
      <c r="R116" s="301">
        <f t="shared" si="21"/>
        <v>2.874477125761115E-2</v>
      </c>
      <c r="S116" s="301">
        <f t="shared" si="21"/>
        <v>2.8841515801628272E-2</v>
      </c>
      <c r="T116" s="301">
        <f t="shared" si="21"/>
        <v>2.8838619595806411E-2</v>
      </c>
      <c r="U116" s="301">
        <f t="shared" si="21"/>
        <v>2.882986574986825E-2</v>
      </c>
      <c r="V116" s="301">
        <f t="shared" si="21"/>
        <v>2.8806398671059233E-2</v>
      </c>
      <c r="W116" s="301">
        <f t="shared" si="21"/>
        <v>2.8789517142266387E-2</v>
      </c>
      <c r="X116" s="301">
        <f t="shared" si="21"/>
        <v>2.8831237737746755E-2</v>
      </c>
      <c r="Y116" s="301">
        <f t="shared" si="21"/>
        <v>2.8863692231506522E-2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2.8454300890868586E-2</v>
      </c>
      <c r="C117" s="302">
        <f t="shared" si="22"/>
        <v>2.8452090963245167E-2</v>
      </c>
      <c r="D117" s="302">
        <f t="shared" si="22"/>
        <v>2.8420632683414278E-2</v>
      </c>
      <c r="E117" s="302">
        <f t="shared" si="22"/>
        <v>2.8427914656886752E-2</v>
      </c>
      <c r="F117" s="302">
        <f t="shared" si="22"/>
        <v>2.8451844988323035E-2</v>
      </c>
      <c r="G117" s="302">
        <f t="shared" si="22"/>
        <v>2.8502740607074886E-2</v>
      </c>
      <c r="H117" s="302">
        <f t="shared" si="22"/>
        <v>2.8489376842480232E-2</v>
      </c>
      <c r="I117" s="302">
        <f t="shared" si="22"/>
        <v>2.8494400705360672E-2</v>
      </c>
      <c r="J117" s="302">
        <f t="shared" si="22"/>
        <v>2.8385345602816799E-2</v>
      </c>
      <c r="K117" s="302">
        <f t="shared" si="22"/>
        <v>2.837991796689554E-2</v>
      </c>
      <c r="L117" s="302">
        <f t="shared" si="22"/>
        <v>2.8509552795547601E-2</v>
      </c>
      <c r="M117" s="302">
        <f t="shared" si="22"/>
        <v>2.8532242687781036E-2</v>
      </c>
      <c r="N117" s="302">
        <f t="shared" si="22"/>
        <v>2.8715112952741324E-2</v>
      </c>
      <c r="O117" s="302">
        <f t="shared" si="22"/>
        <v>2.8633669539233134E-2</v>
      </c>
      <c r="P117" s="302">
        <f t="shared" si="22"/>
        <v>2.8622771498893564E-2</v>
      </c>
      <c r="Q117" s="302">
        <f t="shared" si="22"/>
        <v>2.8660101431978169E-2</v>
      </c>
      <c r="R117" s="302">
        <f t="shared" si="22"/>
        <v>2.874477125761115E-2</v>
      </c>
      <c r="S117" s="302">
        <f t="shared" si="22"/>
        <v>2.8841515801628272E-2</v>
      </c>
      <c r="T117" s="302">
        <f t="shared" si="22"/>
        <v>2.8838619595806411E-2</v>
      </c>
      <c r="U117" s="302">
        <f t="shared" si="22"/>
        <v>2.882986574986825E-2</v>
      </c>
      <c r="V117" s="302">
        <f t="shared" si="22"/>
        <v>2.8806398671059233E-2</v>
      </c>
      <c r="W117" s="302">
        <f t="shared" si="22"/>
        <v>2.8789517142266387E-2</v>
      </c>
      <c r="X117" s="302">
        <f t="shared" si="22"/>
        <v>2.8831237737746755E-2</v>
      </c>
      <c r="Y117" s="302">
        <f t="shared" si="22"/>
        <v>2.8863692231506522E-2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0.85362902672605778</v>
      </c>
      <c r="C119" s="301">
        <f t="shared" si="24"/>
        <v>0.85356272889735507</v>
      </c>
      <c r="D119" s="301">
        <f t="shared" si="24"/>
        <v>0.85261898050242824</v>
      </c>
      <c r="E119" s="301">
        <f t="shared" si="24"/>
        <v>0.85283743970660275</v>
      </c>
      <c r="F119" s="301">
        <f t="shared" si="24"/>
        <v>0.85355534964969126</v>
      </c>
      <c r="G119" s="301">
        <f t="shared" si="24"/>
        <v>0.85508221821224684</v>
      </c>
      <c r="H119" s="301">
        <f t="shared" si="24"/>
        <v>0.854681305274407</v>
      </c>
      <c r="I119" s="301">
        <f t="shared" si="24"/>
        <v>0.85483202116082002</v>
      </c>
      <c r="J119" s="301">
        <f t="shared" si="24"/>
        <v>0.85156036808450397</v>
      </c>
      <c r="K119" s="301">
        <f t="shared" si="24"/>
        <v>0.85139753900686599</v>
      </c>
      <c r="L119" s="301">
        <f t="shared" si="24"/>
        <v>0.85528658386642786</v>
      </c>
      <c r="M119" s="301">
        <f t="shared" si="24"/>
        <v>0.85596728063343086</v>
      </c>
      <c r="N119" s="301">
        <f t="shared" si="24"/>
        <v>0.86145338858223985</v>
      </c>
      <c r="O119" s="301">
        <f t="shared" si="24"/>
        <v>0.85901008617699415</v>
      </c>
      <c r="P119" s="301">
        <f t="shared" si="24"/>
        <v>0.85868314496680676</v>
      </c>
      <c r="Q119" s="301">
        <f t="shared" si="24"/>
        <v>0.85980304295934495</v>
      </c>
      <c r="R119" s="301">
        <f t="shared" si="24"/>
        <v>0.8623431377283346</v>
      </c>
      <c r="S119" s="301">
        <f t="shared" si="24"/>
        <v>0.86524547404884899</v>
      </c>
      <c r="T119" s="301">
        <f t="shared" si="24"/>
        <v>0.86515858787419175</v>
      </c>
      <c r="U119" s="301">
        <f t="shared" si="24"/>
        <v>0.86489597249604777</v>
      </c>
      <c r="V119" s="301">
        <f t="shared" si="24"/>
        <v>0.86419196013177713</v>
      </c>
      <c r="W119" s="301">
        <f t="shared" si="24"/>
        <v>0.86368551426799223</v>
      </c>
      <c r="X119" s="301">
        <f t="shared" si="24"/>
        <v>0.86493713213240331</v>
      </c>
      <c r="Y119" s="301">
        <f t="shared" si="24"/>
        <v>0.86591076694519542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0.85362902672605778</v>
      </c>
      <c r="C120" s="302">
        <f t="shared" si="25"/>
        <v>0.85356272889735507</v>
      </c>
      <c r="D120" s="302">
        <f t="shared" si="25"/>
        <v>0.85261898050242824</v>
      </c>
      <c r="E120" s="302">
        <f t="shared" si="25"/>
        <v>0.85283743970660275</v>
      </c>
      <c r="F120" s="302">
        <f t="shared" si="25"/>
        <v>0.85355534964969126</v>
      </c>
      <c r="G120" s="302">
        <f t="shared" si="25"/>
        <v>0.85508221821224684</v>
      </c>
      <c r="H120" s="302">
        <f t="shared" si="25"/>
        <v>0.854681305274407</v>
      </c>
      <c r="I120" s="302">
        <f t="shared" si="25"/>
        <v>0.85483202116082002</v>
      </c>
      <c r="J120" s="302">
        <f t="shared" si="25"/>
        <v>0.85156036808450397</v>
      </c>
      <c r="K120" s="302">
        <f t="shared" si="25"/>
        <v>0.85139753900686599</v>
      </c>
      <c r="L120" s="302">
        <f t="shared" si="25"/>
        <v>0.85528658386642786</v>
      </c>
      <c r="M120" s="302">
        <f t="shared" si="25"/>
        <v>0.85596728063343086</v>
      </c>
      <c r="N120" s="302">
        <f t="shared" si="25"/>
        <v>0.86145338858223985</v>
      </c>
      <c r="O120" s="302">
        <f t="shared" si="25"/>
        <v>0.85901008617699415</v>
      </c>
      <c r="P120" s="302">
        <f t="shared" si="25"/>
        <v>0.85868314496680676</v>
      </c>
      <c r="Q120" s="302">
        <f t="shared" si="25"/>
        <v>0.85980304295934495</v>
      </c>
      <c r="R120" s="302">
        <f t="shared" si="25"/>
        <v>0.8623431377283346</v>
      </c>
      <c r="S120" s="302">
        <f t="shared" si="25"/>
        <v>0.86524547404884899</v>
      </c>
      <c r="T120" s="302">
        <f t="shared" si="25"/>
        <v>0.86515858787419175</v>
      </c>
      <c r="U120" s="302">
        <f t="shared" si="25"/>
        <v>0.86489597249604777</v>
      </c>
      <c r="V120" s="302">
        <f t="shared" si="25"/>
        <v>0.86419196013177713</v>
      </c>
      <c r="W120" s="302">
        <f t="shared" si="25"/>
        <v>0.86368551426799223</v>
      </c>
      <c r="X120" s="302">
        <f t="shared" si="25"/>
        <v>0.86493713213240331</v>
      </c>
      <c r="Y120" s="302">
        <f t="shared" si="25"/>
        <v>0.86591076694519542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9.9590053118039812E-2</v>
      </c>
      <c r="C122" s="301">
        <f t="shared" si="27"/>
        <v>9.9582318371357836E-2</v>
      </c>
      <c r="D122" s="301">
        <f t="shared" si="27"/>
        <v>9.947221439194974E-2</v>
      </c>
      <c r="E122" s="301">
        <f t="shared" si="27"/>
        <v>9.9497701299103417E-2</v>
      </c>
      <c r="F122" s="301">
        <f t="shared" si="27"/>
        <v>9.9581457459130426E-2</v>
      </c>
      <c r="G122" s="301">
        <f t="shared" si="27"/>
        <v>9.9759592124761806E-2</v>
      </c>
      <c r="H122" s="301">
        <f t="shared" si="27"/>
        <v>9.9712818948680559E-2</v>
      </c>
      <c r="I122" s="301">
        <f t="shared" si="27"/>
        <v>9.9730402468762108E-2</v>
      </c>
      <c r="J122" s="301">
        <f t="shared" si="27"/>
        <v>9.934870960985849E-2</v>
      </c>
      <c r="K122" s="301">
        <f t="shared" si="27"/>
        <v>9.9329712884134114E-2</v>
      </c>
      <c r="L122" s="301">
        <f t="shared" si="27"/>
        <v>9.9783434784416342E-2</v>
      </c>
      <c r="M122" s="301">
        <f t="shared" si="27"/>
        <v>9.9862849407233376E-2</v>
      </c>
      <c r="N122" s="301">
        <f t="shared" si="27"/>
        <v>0.10050289533459442</v>
      </c>
      <c r="O122" s="301">
        <f t="shared" si="27"/>
        <v>0.10021784338731569</v>
      </c>
      <c r="P122" s="301">
        <f t="shared" si="27"/>
        <v>0.10017970024612724</v>
      </c>
      <c r="Q122" s="301">
        <f t="shared" si="27"/>
        <v>0.10031035501192333</v>
      </c>
      <c r="R122" s="301">
        <f t="shared" si="27"/>
        <v>0.10060669940163884</v>
      </c>
      <c r="S122" s="301">
        <f t="shared" si="27"/>
        <v>0.10094530530569878</v>
      </c>
      <c r="T122" s="301">
        <f t="shared" si="27"/>
        <v>0.10093516858532216</v>
      </c>
      <c r="U122" s="301">
        <f t="shared" si="27"/>
        <v>0.10090453012453864</v>
      </c>
      <c r="V122" s="301">
        <f t="shared" si="27"/>
        <v>0.10082239534870704</v>
      </c>
      <c r="W122" s="301">
        <f t="shared" si="27"/>
        <v>0.10076330999793218</v>
      </c>
      <c r="X122" s="301">
        <f t="shared" si="27"/>
        <v>0.10090933208211345</v>
      </c>
      <c r="Y122" s="301">
        <f t="shared" si="27"/>
        <v>0.10102292281027256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9.9590053118039812E-2</v>
      </c>
      <c r="C123" s="302">
        <f t="shared" si="28"/>
        <v>9.9582318371357836E-2</v>
      </c>
      <c r="D123" s="302">
        <f t="shared" si="28"/>
        <v>9.947221439194974E-2</v>
      </c>
      <c r="E123" s="302">
        <f t="shared" si="28"/>
        <v>9.9497701299103417E-2</v>
      </c>
      <c r="F123" s="302">
        <f t="shared" si="28"/>
        <v>9.9581457459130426E-2</v>
      </c>
      <c r="G123" s="302">
        <f t="shared" si="28"/>
        <v>9.9759592124761806E-2</v>
      </c>
      <c r="H123" s="302">
        <f t="shared" si="28"/>
        <v>9.9712818948680559E-2</v>
      </c>
      <c r="I123" s="302">
        <f t="shared" si="28"/>
        <v>9.9730402468762108E-2</v>
      </c>
      <c r="J123" s="302">
        <f t="shared" si="28"/>
        <v>9.934870960985849E-2</v>
      </c>
      <c r="K123" s="302">
        <f t="shared" si="28"/>
        <v>9.9329712884134114E-2</v>
      </c>
      <c r="L123" s="302">
        <f t="shared" si="28"/>
        <v>9.9783434784416342E-2</v>
      </c>
      <c r="M123" s="302">
        <f t="shared" si="28"/>
        <v>9.9862849407233376E-2</v>
      </c>
      <c r="N123" s="302">
        <f t="shared" si="28"/>
        <v>0.10050289533459442</v>
      </c>
      <c r="O123" s="302">
        <f t="shared" si="28"/>
        <v>0.10021784338731569</v>
      </c>
      <c r="P123" s="302">
        <f t="shared" si="28"/>
        <v>0.10017970024612724</v>
      </c>
      <c r="Q123" s="302">
        <f t="shared" si="28"/>
        <v>0.10031035501192333</v>
      </c>
      <c r="R123" s="302">
        <f t="shared" si="28"/>
        <v>0.10060669940163884</v>
      </c>
      <c r="S123" s="302">
        <f t="shared" si="28"/>
        <v>0.10094530530569878</v>
      </c>
      <c r="T123" s="302">
        <f t="shared" si="28"/>
        <v>0.10093516858532216</v>
      </c>
      <c r="U123" s="302">
        <f t="shared" si="28"/>
        <v>0.10090453012453864</v>
      </c>
      <c r="V123" s="302">
        <f t="shared" si="28"/>
        <v>0.10082239534870704</v>
      </c>
      <c r="W123" s="302">
        <f t="shared" si="28"/>
        <v>0.10076330999793218</v>
      </c>
      <c r="X123" s="302">
        <f t="shared" si="28"/>
        <v>0.10090933208211345</v>
      </c>
      <c r="Y123" s="302">
        <f t="shared" si="28"/>
        <v>0.10102292281027256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</v>
      </c>
      <c r="C136" s="320">
        <f>IF(C$5=0,0,C$5/PPA_fec!C$5)</f>
        <v>0</v>
      </c>
      <c r="D136" s="320">
        <f>IF(D$5=0,0,D$5/PPA_fec!D$5)</f>
        <v>0</v>
      </c>
      <c r="E136" s="320">
        <f>IF(E$5=0,0,E$5/PPA_fec!E$5)</f>
        <v>0</v>
      </c>
      <c r="F136" s="320">
        <f>IF(F$5=0,0,F$5/PPA_fec!F$5)</f>
        <v>0</v>
      </c>
      <c r="G136" s="320">
        <f>IF(G$5=0,0,G$5/PPA_fec!G$5)</f>
        <v>0</v>
      </c>
      <c r="H136" s="320">
        <f>IF(H$5=0,0,H$5/PPA_fec!H$5)</f>
        <v>0</v>
      </c>
      <c r="I136" s="320">
        <f>IF(I$5=0,0,I$5/PPA_fec!I$5)</f>
        <v>0</v>
      </c>
      <c r="J136" s="320">
        <f>IF(J$5=0,0,J$5/PPA_fec!J$5)</f>
        <v>0</v>
      </c>
      <c r="K136" s="320">
        <f>IF(K$5=0,0,K$5/PPA_fec!K$5)</f>
        <v>0</v>
      </c>
      <c r="L136" s="320">
        <f>IF(L$5=0,0,L$5/PPA_fec!L$5)</f>
        <v>0</v>
      </c>
      <c r="M136" s="320">
        <f>IF(M$5=0,0,M$5/PPA_fec!M$5)</f>
        <v>0</v>
      </c>
      <c r="N136" s="320">
        <f>IF(N$5=0,0,N$5/PPA_fec!N$5)</f>
        <v>0</v>
      </c>
      <c r="O136" s="320">
        <f>IF(O$5=0,0,O$5/PPA_fec!O$5)</f>
        <v>0</v>
      </c>
      <c r="P136" s="320">
        <f>IF(P$5=0,0,P$5/PPA_fec!P$5)</f>
        <v>0</v>
      </c>
      <c r="Q136" s="320">
        <f>IF(Q$5=0,0,Q$5/PPA_fec!Q$5)</f>
        <v>0</v>
      </c>
      <c r="R136" s="320">
        <f>IF(R$5=0,0,R$5/PPA_fec!R$5)</f>
        <v>0</v>
      </c>
      <c r="S136" s="320">
        <f>IF(S$5=0,0,S$5/PPA_fec!S$5)</f>
        <v>0</v>
      </c>
      <c r="T136" s="320">
        <f>IF(T$5=0,0,T$5/PPA_fec!T$5)</f>
        <v>0</v>
      </c>
      <c r="U136" s="320">
        <f>IF(U$5=0,0,U$5/PPA_fec!U$5)</f>
        <v>0</v>
      </c>
      <c r="V136" s="320">
        <f>IF(V$5=0,0,V$5/PPA_fec!V$5)</f>
        <v>1.4327997997451098</v>
      </c>
      <c r="W136" s="320">
        <f>IF(W$5=0,0,W$5/PPA_fec!W$5)</f>
        <v>1.3689368210790507</v>
      </c>
      <c r="X136" s="320">
        <f>IF(X$5=0,0,X$5/PPA_fec!X$5)</f>
        <v>1.4096921698768734</v>
      </c>
      <c r="Y136" s="320">
        <f>IF(Y$5=0,0,Y$5/PPA_fec!Y$5)</f>
        <v>1.8172344683053645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0</v>
      </c>
      <c r="C141" s="275">
        <f>IF(C$10=0,0,C$10/PPA_fec!C$10)</f>
        <v>0</v>
      </c>
      <c r="D141" s="275">
        <f>IF(D$10=0,0,D$10/PPA_fec!D$10)</f>
        <v>0</v>
      </c>
      <c r="E141" s="275">
        <f>IF(E$10=0,0,E$10/PPA_fec!E$10)</f>
        <v>0</v>
      </c>
      <c r="F141" s="275">
        <f>IF(F$10=0,0,F$10/PPA_fec!F$10)</f>
        <v>0</v>
      </c>
      <c r="G141" s="275">
        <f>IF(G$10=0,0,G$10/PPA_fec!G$10)</f>
        <v>0</v>
      </c>
      <c r="H141" s="275">
        <f>IF(H$10=0,0,H$10/PPA_fec!H$10)</f>
        <v>0</v>
      </c>
      <c r="I141" s="275">
        <f>IF(I$10=0,0,I$10/PPA_fec!I$10)</f>
        <v>0</v>
      </c>
      <c r="J141" s="275">
        <f>IF(J$10=0,0,J$10/PPA_fec!J$10)</f>
        <v>0</v>
      </c>
      <c r="K141" s="275">
        <f>IF(K$10=0,0,K$10/PPA_fec!K$10)</f>
        <v>0</v>
      </c>
      <c r="L141" s="275">
        <f>IF(L$10=0,0,L$10/PPA_fec!L$10)</f>
        <v>0</v>
      </c>
      <c r="M141" s="275">
        <f>IF(M$10=0,0,M$10/PPA_fec!M$10)</f>
        <v>0</v>
      </c>
      <c r="N141" s="275">
        <f>IF(N$10=0,0,N$10/PPA_fec!N$10)</f>
        <v>0</v>
      </c>
      <c r="O141" s="275">
        <f>IF(O$10=0,0,O$10/PPA_fec!O$10)</f>
        <v>0</v>
      </c>
      <c r="P141" s="275">
        <f>IF(P$10=0,0,P$10/PPA_fec!P$10)</f>
        <v>0</v>
      </c>
      <c r="Q141" s="275">
        <f>IF(Q$10=0,0,Q$10/PPA_fec!Q$10)</f>
        <v>0</v>
      </c>
      <c r="R141" s="275">
        <f>IF(R$10=0,0,R$10/PPA_fec!R$10)</f>
        <v>0</v>
      </c>
      <c r="S141" s="275">
        <f>IF(S$10=0,0,S$10/PPA_fec!S$10)</f>
        <v>0</v>
      </c>
      <c r="T141" s="275">
        <f>IF(T$10=0,0,T$10/PPA_fec!T$10)</f>
        <v>0</v>
      </c>
      <c r="U141" s="275">
        <f>IF(U$10=0,0,U$10/PPA_fec!U$10)</f>
        <v>0</v>
      </c>
      <c r="V141" s="275">
        <f>IF(V$10=0,0,V$10/PPA_fec!V$10)</f>
        <v>0.9670597474091821</v>
      </c>
      <c r="W141" s="275">
        <f>IF(W$10=0,0,W$10/PPA_fec!W$10)</f>
        <v>1.012866385118103</v>
      </c>
      <c r="X141" s="275">
        <f>IF(X$10=0,0,X$10/PPA_fec!X$10)</f>
        <v>0.77969251300161257</v>
      </c>
      <c r="Y141" s="275">
        <f>IF(Y$10=0,0,Y$10/PPA_fec!Y$10)</f>
        <v>0.77750280466275956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</v>
      </c>
      <c r="C143" s="276">
        <f>IF(C$17=0,0,C$17/PPA_fec!C$17)</f>
        <v>0</v>
      </c>
      <c r="D143" s="276">
        <f>IF(D$17=0,0,D$17/PPA_fec!D$17)</f>
        <v>0</v>
      </c>
      <c r="E143" s="276">
        <f>IF(E$17=0,0,E$17/PPA_fec!E$17)</f>
        <v>0</v>
      </c>
      <c r="F143" s="276">
        <f>IF(F$17=0,0,F$17/PPA_fec!F$17)</f>
        <v>0</v>
      </c>
      <c r="G143" s="276">
        <f>IF(G$17=0,0,G$17/PPA_fec!G$17)</f>
        <v>0</v>
      </c>
      <c r="H143" s="276">
        <f>IF(H$17=0,0,H$17/PPA_fec!H$17)</f>
        <v>0</v>
      </c>
      <c r="I143" s="276">
        <f>IF(I$17=0,0,I$17/PPA_fec!I$17)</f>
        <v>0</v>
      </c>
      <c r="J143" s="276">
        <f>IF(J$17=0,0,J$17/PPA_fec!J$17)</f>
        <v>0</v>
      </c>
      <c r="K143" s="276">
        <f>IF(K$17=0,0,K$17/PPA_fec!K$17)</f>
        <v>0</v>
      </c>
      <c r="L143" s="276">
        <f>IF(L$17=0,0,L$17/PPA_fec!L$17)</f>
        <v>0</v>
      </c>
      <c r="M143" s="276">
        <f>IF(M$17=0,0,M$17/PPA_fec!M$17)</f>
        <v>0</v>
      </c>
      <c r="N143" s="276">
        <f>IF(N$17=0,0,N$17/PPA_fec!N$17)</f>
        <v>0</v>
      </c>
      <c r="O143" s="276">
        <f>IF(O$17=0,0,O$17/PPA_fec!O$17)</f>
        <v>0</v>
      </c>
      <c r="P143" s="276">
        <f>IF(P$17=0,0,P$17/PPA_fec!P$17)</f>
        <v>0</v>
      </c>
      <c r="Q143" s="276">
        <f>IF(Q$17=0,0,Q$17/PPA_fec!Q$17)</f>
        <v>0</v>
      </c>
      <c r="R143" s="276">
        <f>IF(R$17=0,0,R$17/PPA_fec!R$17)</f>
        <v>0</v>
      </c>
      <c r="S143" s="276">
        <f>IF(S$17=0,0,S$17/PPA_fec!S$17)</f>
        <v>0</v>
      </c>
      <c r="T143" s="276">
        <f>IF(T$17=0,0,T$17/PPA_fec!T$17)</f>
        <v>0</v>
      </c>
      <c r="U143" s="276">
        <f>IF(U$17=0,0,U$17/PPA_fec!U$17)</f>
        <v>0</v>
      </c>
      <c r="V143" s="276">
        <f>IF(V$17=0,0,V$17/PPA_fec!V$17)</f>
        <v>1.7353988314906501</v>
      </c>
      <c r="W143" s="276">
        <f>IF(W$17=0,0,W$17/PPA_fec!W$17)</f>
        <v>1.6545505251612391</v>
      </c>
      <c r="X143" s="276">
        <f>IF(X$17=0,0,X$17/PPA_fec!X$17)</f>
        <v>1.7201146380357522</v>
      </c>
      <c r="Y143" s="276">
        <f>IF(Y$17=0,0,Y$17/PPA_fec!Y$17)</f>
        <v>2.2129564758405142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1.1540935018569909</v>
      </c>
      <c r="C146" s="320">
        <f>IF(C$32=0,0,C$32/PPA_fec!C$32)</f>
        <v>1.2862219518708604</v>
      </c>
      <c r="D146" s="320">
        <f>IF(D$32=0,0,D$32/PPA_fec!D$32)</f>
        <v>1.2816790731397449</v>
      </c>
      <c r="E146" s="320">
        <f>IF(E$32=0,0,E$32/PPA_fec!E$32)</f>
        <v>1.2738173402527146</v>
      </c>
      <c r="F146" s="320">
        <f>IF(F$32=0,0,F$32/PPA_fec!F$32)</f>
        <v>1.1989621374130073</v>
      </c>
      <c r="G146" s="320">
        <f>IF(G$32=0,0,G$32/PPA_fec!G$32)</f>
        <v>1.1192112268593097</v>
      </c>
      <c r="H146" s="320">
        <f>IF(H$32=0,0,H$32/PPA_fec!H$32)</f>
        <v>1.2528346003549999</v>
      </c>
      <c r="I146" s="320">
        <f>IF(I$32=0,0,I$32/PPA_fec!I$32)</f>
        <v>1.3537913241234378</v>
      </c>
      <c r="J146" s="320">
        <f>IF(J$32=0,0,J$32/PPA_fec!J$32)</f>
        <v>1.1622872153049304</v>
      </c>
      <c r="K146" s="320">
        <f>IF(K$32=0,0,K$32/PPA_fec!K$32)</f>
        <v>1.0732075090355149</v>
      </c>
      <c r="L146" s="320">
        <f>IF(L$32=0,0,L$32/PPA_fec!L$32)</f>
        <v>1.139569215448049</v>
      </c>
      <c r="M146" s="320">
        <f>IF(M$32=0,0,M$32/PPA_fec!M$32)</f>
        <v>1.1660757412203062</v>
      </c>
      <c r="N146" s="320">
        <f>IF(N$32=0,0,N$32/PPA_fec!N$32)</f>
        <v>1.0804038547682513</v>
      </c>
      <c r="O146" s="320">
        <f>IF(O$32=0,0,O$32/PPA_fec!O$32)</f>
        <v>1.1526586671761494</v>
      </c>
      <c r="P146" s="320">
        <f>IF(P$32=0,0,P$32/PPA_fec!P$32)</f>
        <v>1.1390119369560567</v>
      </c>
      <c r="Q146" s="320">
        <f>IF(Q$32=0,0,Q$32/PPA_fec!Q$32)</f>
        <v>0.9038238993230695</v>
      </c>
      <c r="R146" s="320">
        <f>IF(R$32=0,0,R$32/PPA_fec!R$32)</f>
        <v>0.99364715793263192</v>
      </c>
      <c r="S146" s="320">
        <f>IF(S$32=0,0,S$32/PPA_fec!S$32)</f>
        <v>2.0407376864648041</v>
      </c>
      <c r="T146" s="320">
        <f>IF(T$32=0,0,T$32/PPA_fec!T$32)</f>
        <v>1.9403424550977959</v>
      </c>
      <c r="U146" s="320">
        <f>IF(U$32=0,0,U$32/PPA_fec!U$32)</f>
        <v>1.9934934676977234</v>
      </c>
      <c r="V146" s="320">
        <f>IF(V$32=0,0,V$32/PPA_fec!V$32)</f>
        <v>1.965133889963975</v>
      </c>
      <c r="W146" s="320">
        <f>IF(W$32=0,0,W$32/PPA_fec!W$32)</f>
        <v>1.8692696150859527</v>
      </c>
      <c r="X146" s="320">
        <f>IF(X$32=0,0,X$32/PPA_fec!X$32)</f>
        <v>1.969300058458562</v>
      </c>
      <c r="Y146" s="320">
        <f>IF(Y$32=0,0,Y$32/PPA_fec!Y$32)</f>
        <v>2.5086833393501604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1.8937980146525015</v>
      </c>
      <c r="C151" s="275">
        <f>IF(C$37=0,0,C$37/PPA_fec!C$37)</f>
        <v>2.1153726458478439</v>
      </c>
      <c r="D151" s="275">
        <f>IF(D$37=0,0,D$37/PPA_fec!D$37)</f>
        <v>2.2082079107378503</v>
      </c>
      <c r="E151" s="275">
        <f>IF(E$37=0,0,E$37/PPA_fec!E$37)</f>
        <v>2.1536918447646873</v>
      </c>
      <c r="F151" s="275">
        <f>IF(F$37=0,0,F$37/PPA_fec!F$37)</f>
        <v>1.9744638975623872</v>
      </c>
      <c r="G151" s="275">
        <f>IF(G$37=0,0,G$37/PPA_fec!G$37)</f>
        <v>1.6282380306771098</v>
      </c>
      <c r="H151" s="275">
        <f>IF(H$37=0,0,H$37/PPA_fec!H$37)</f>
        <v>1.8710168115667869</v>
      </c>
      <c r="I151" s="275">
        <f>IF(I$37=0,0,I$37/PPA_fec!I$37)</f>
        <v>2.0082853503660605</v>
      </c>
      <c r="J151" s="275">
        <f>IF(J$37=0,0,J$37/PPA_fec!J$37)</f>
        <v>2.1496035140799363</v>
      </c>
      <c r="K151" s="275">
        <f>IF(K$37=0,0,K$37/PPA_fec!K$37)</f>
        <v>2.0357249207417736</v>
      </c>
      <c r="L151" s="275">
        <f>IF(L$37=0,0,L$37/PPA_fec!L$37)</f>
        <v>1.5748299276945601</v>
      </c>
      <c r="M151" s="275">
        <f>IF(M$37=0,0,M$37/PPA_fec!M$37)</f>
        <v>1.5134961876786175</v>
      </c>
      <c r="N151" s="275">
        <f>IF(N$37=0,0,N$37/PPA_fec!N$37)</f>
        <v>0.66165632557478649</v>
      </c>
      <c r="O151" s="275">
        <f>IF(O$37=0,0,O$37/PPA_fec!O$37)</f>
        <v>1.0596327117983202</v>
      </c>
      <c r="P151" s="275">
        <f>IF(P$37=0,0,P$37/PPA_fec!P$37)</f>
        <v>1.0934998622656431</v>
      </c>
      <c r="Q151" s="275">
        <f>IF(Q$37=0,0,Q$37/PPA_fec!Q$37)</f>
        <v>0.69476539418375782</v>
      </c>
      <c r="R151" s="275">
        <f>IF(R$37=0,0,R$37/PPA_fec!R$37)</f>
        <v>0.57347296991899965</v>
      </c>
      <c r="S151" s="275">
        <f>IF(S$37=0,0,S$37/PPA_fec!S$37)</f>
        <v>0.78015578218264181</v>
      </c>
      <c r="T151" s="275">
        <f>IF(T$37=0,0,T$37/PPA_fec!T$37)</f>
        <v>0.72735698247017133</v>
      </c>
      <c r="U151" s="275">
        <f>IF(U$37=0,0,U$37/PPA_fec!U$37)</f>
        <v>0.82341931082419972</v>
      </c>
      <c r="V151" s="275">
        <f>IF(V$37=0,0,V$37/PPA_fec!V$37)</f>
        <v>0.96705974740918155</v>
      </c>
      <c r="W151" s="275">
        <f>IF(W$37=0,0,W$37/PPA_fec!W$37)</f>
        <v>1.0128663851181026</v>
      </c>
      <c r="X151" s="275">
        <f>IF(X$37=0,0,X$37/PPA_fec!X$37)</f>
        <v>0.77969251300161235</v>
      </c>
      <c r="Y151" s="275">
        <f>IF(Y$37=0,0,Y$37/PPA_fec!Y$37)</f>
        <v>0.77750280466275934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0.65042299112504531</v>
      </c>
      <c r="C152" s="276">
        <f>IF(C$43=0,0,C$43/PPA_fec!C$43)</f>
        <v>0.81762715749781023</v>
      </c>
      <c r="D152" s="276">
        <f>IF(D$43=0,0,D$43/PPA_fec!D$43)</f>
        <v>0.87994816814515631</v>
      </c>
      <c r="E152" s="276">
        <f>IF(E$43=0,0,E$43/PPA_fec!E$43)</f>
        <v>0.82217947516538248</v>
      </c>
      <c r="F152" s="276">
        <f>IF(F$43=0,0,F$43/PPA_fec!F$43)</f>
        <v>0.69952070763015861</v>
      </c>
      <c r="G152" s="276">
        <f>IF(G$43=0,0,G$43/PPA_fec!G$43)</f>
        <v>0.56787710877333442</v>
      </c>
      <c r="H152" s="276">
        <f>IF(H$43=0,0,H$43/PPA_fec!H$43)</f>
        <v>0.68037009996808484</v>
      </c>
      <c r="I152" s="276">
        <f>IF(I$43=0,0,I$43/PPA_fec!I$43)</f>
        <v>0.78648227642590152</v>
      </c>
      <c r="J152" s="276">
        <f>IF(J$43=0,0,J$43/PPA_fec!J$43)</f>
        <v>0.75779253110192546</v>
      </c>
      <c r="K152" s="276">
        <f>IF(K$43=0,0,K$43/PPA_fec!K$43)</f>
        <v>0.65503690647379742</v>
      </c>
      <c r="L152" s="276">
        <f>IF(L$43=0,0,L$43/PPA_fec!L$43)</f>
        <v>0.54625763236271463</v>
      </c>
      <c r="M152" s="276">
        <f>IF(M$43=0,0,M$43/PPA_fec!M$43)</f>
        <v>0.54355868642634297</v>
      </c>
      <c r="N152" s="276">
        <f>IF(N$43=0,0,N$43/PPA_fec!N$43)</f>
        <v>0.3725122735728954</v>
      </c>
      <c r="O152" s="276">
        <f>IF(O$43=0,0,O$43/PPA_fec!O$43)</f>
        <v>0.46276649000769293</v>
      </c>
      <c r="P152" s="276">
        <f>IF(P$43=0,0,P$43/PPA_fec!P$43)</f>
        <v>0.46528178780878171</v>
      </c>
      <c r="Q152" s="276">
        <f>IF(Q$43=0,0,Q$43/PPA_fec!Q$43)</f>
        <v>0.32889210100285116</v>
      </c>
      <c r="R152" s="276">
        <f>IF(R$43=0,0,R$43/PPA_fec!R$43)</f>
        <v>0.37742886651323138</v>
      </c>
      <c r="S152" s="276">
        <f>IF(S$43=0,0,S$43/PPA_fec!S$43)</f>
        <v>0.85750272196933153</v>
      </c>
      <c r="T152" s="276">
        <f>IF(T$43=0,0,T$43/PPA_fec!T$43)</f>
        <v>0.78172796100367925</v>
      </c>
      <c r="U152" s="276">
        <f>IF(U$43=0,0,U$43/PPA_fec!U$43)</f>
        <v>0.83556779613659882</v>
      </c>
      <c r="V152" s="276">
        <f>IF(V$43=0,0,V$43/PPA_fec!V$43)</f>
        <v>0.85965285734026697</v>
      </c>
      <c r="W152" s="276">
        <f>IF(W$43=0,0,W$43/PPA_fec!W$43)</f>
        <v>0.82478915384624074</v>
      </c>
      <c r="X152" s="276">
        <f>IF(X$43=0,0,X$43/PPA_fec!X$43)</f>
        <v>0.82981935215954905</v>
      </c>
      <c r="Y152" s="276">
        <f>IF(Y$43=0,0,Y$43/PPA_fec!Y$43)</f>
        <v>1.0866168419547493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1.2717775510301284</v>
      </c>
      <c r="C153" s="276">
        <f>IF(C$56=0,0,C$56/PPA_fec!C$56)</f>
        <v>1.4102907981466384</v>
      </c>
      <c r="D153" s="276">
        <f>IF(D$56=0,0,D$56/PPA_fec!D$56)</f>
        <v>1.3998855460818298</v>
      </c>
      <c r="E153" s="276">
        <f>IF(E$56=0,0,E$56/PPA_fec!E$56)</f>
        <v>1.3949420131181642</v>
      </c>
      <c r="F153" s="276">
        <f>IF(F$56=0,0,F$56/PPA_fec!F$56)</f>
        <v>1.3191529299473921</v>
      </c>
      <c r="G153" s="276">
        <f>IF(G$56=0,0,G$56/PPA_fec!G$56)</f>
        <v>1.241966078429962</v>
      </c>
      <c r="H153" s="276">
        <f>IF(H$56=0,0,H$56/PPA_fec!H$56)</f>
        <v>1.3851249171919553</v>
      </c>
      <c r="I153" s="276">
        <f>IF(I$56=0,0,I$56/PPA_fec!I$56)</f>
        <v>1.4925090240615242</v>
      </c>
      <c r="J153" s="276">
        <f>IF(J$56=0,0,J$56/PPA_fec!J$56)</f>
        <v>1.270080543292162</v>
      </c>
      <c r="K153" s="276">
        <f>IF(K$56=0,0,K$56/PPA_fec!K$56)</f>
        <v>1.1752738116796049</v>
      </c>
      <c r="L153" s="276">
        <f>IF(L$56=0,0,L$56/PPA_fec!L$56)</f>
        <v>1.2691472959741179</v>
      </c>
      <c r="M153" s="276">
        <f>IF(M$56=0,0,M$56/PPA_fec!M$56)</f>
        <v>1.3019279507305406</v>
      </c>
      <c r="N153" s="276">
        <f>IF(N$56=0,0,N$56/PPA_fec!N$56)</f>
        <v>1.2426466405759329</v>
      </c>
      <c r="O153" s="276">
        <f>IF(O$56=0,0,O$56/PPA_fec!O$56)</f>
        <v>1.3048407750482631</v>
      </c>
      <c r="P153" s="276">
        <f>IF(P$56=0,0,P$56/PPA_fec!P$56)</f>
        <v>1.2872192440839927</v>
      </c>
      <c r="Q153" s="276">
        <f>IF(Q$56=0,0,Q$56/PPA_fec!Q$56)</f>
        <v>1.0325974601356112</v>
      </c>
      <c r="R153" s="276">
        <f>IF(R$56=0,0,R$56/PPA_fec!R$56)</f>
        <v>1.135157323350928</v>
      </c>
      <c r="S153" s="276">
        <f>IF(S$56=0,0,S$56/PPA_fec!S$56)</f>
        <v>2.3208557110500152</v>
      </c>
      <c r="T153" s="276">
        <f>IF(T$56=0,0,T$56/PPA_fec!T$56)</f>
        <v>2.2135683150723291</v>
      </c>
      <c r="U153" s="276">
        <f>IF(U$56=0,0,U$56/PPA_fec!U$56)</f>
        <v>2.2665118815632335</v>
      </c>
      <c r="V153" s="276">
        <f>IF(V$56=0,0,V$56/PPA_fec!V$56)</f>
        <v>2.2255311099624477</v>
      </c>
      <c r="W153" s="276">
        <f>IF(W$56=0,0,W$56/PPA_fec!W$56)</f>
        <v>2.1144085565893556</v>
      </c>
      <c r="X153" s="276">
        <f>IF(X$56=0,0,X$56/PPA_fec!X$56)</f>
        <v>2.2395567934359346</v>
      </c>
      <c r="Y153" s="276">
        <f>IF(Y$56=0,0,Y$56/PPA_fec!Y$56)</f>
        <v>2.8520694381726455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1.1140315421402769</v>
      </c>
      <c r="C154" s="277">
        <f>IF(C$69=0,0,C$69/PPA_fec!C$69)</f>
        <v>1.2193076669188201</v>
      </c>
      <c r="D154" s="277">
        <f>IF(D$69=0,0,D$69/PPA_fec!D$69)</f>
        <v>1.2012084885016139</v>
      </c>
      <c r="E154" s="277">
        <f>IF(E$69=0,0,E$69/PPA_fec!E$69)</f>
        <v>1.2040771020592869</v>
      </c>
      <c r="F154" s="277">
        <f>IF(F$69=0,0,F$69/PPA_fec!F$69)</f>
        <v>1.1509576770386289</v>
      </c>
      <c r="G154" s="277">
        <f>IF(G$69=0,0,G$69/PPA_fec!G$69)</f>
        <v>1.1024487435933521</v>
      </c>
      <c r="H154" s="277">
        <f>IF(H$69=0,0,H$69/PPA_fec!H$69)</f>
        <v>1.2188551960579355</v>
      </c>
      <c r="I154" s="277">
        <f>IF(I$69=0,0,I$69/PPA_fec!I$69)</f>
        <v>1.3030304325248523</v>
      </c>
      <c r="J154" s="277">
        <f>IF(J$69=0,0,J$69/PPA_fec!J$69)</f>
        <v>1.0950686351231342</v>
      </c>
      <c r="K154" s="277">
        <f>IF(K$69=0,0,K$69/PPA_fec!K$69)</f>
        <v>1.0201411161019198</v>
      </c>
      <c r="L154" s="277">
        <f>IF(L$69=0,0,L$69/PPA_fec!L$69)</f>
        <v>1.1354351280506099</v>
      </c>
      <c r="M154" s="277">
        <f>IF(M$69=0,0,M$69/PPA_fec!M$69)</f>
        <v>1.1696242075818244</v>
      </c>
      <c r="N154" s="277">
        <f>IF(N$69=0,0,N$69/PPA_fec!N$69)</f>
        <v>1.1806263381113622</v>
      </c>
      <c r="O154" s="277">
        <f>IF(O$69=0,0,O$69/PPA_fec!O$69)</f>
        <v>1.2018336081948433</v>
      </c>
      <c r="P154" s="277">
        <f>IF(P$69=0,0,P$69/PPA_fec!P$69)</f>
        <v>1.1818760618488469</v>
      </c>
      <c r="Q154" s="277">
        <f>IF(Q$69=0,0,Q$69/PPA_fec!Q$69)</f>
        <v>0.96941490955300313</v>
      </c>
      <c r="R154" s="277">
        <f>IF(R$69=0,0,R$69/PPA_fec!R$69)</f>
        <v>1.05720676951036</v>
      </c>
      <c r="S154" s="277">
        <f>IF(S$69=0,0,S$69/PPA_fec!S$69)</f>
        <v>2.1233124001082109</v>
      </c>
      <c r="T154" s="277">
        <f>IF(T$69=0,0,T$69/PPA_fec!T$69)</f>
        <v>2.0401536500455935</v>
      </c>
      <c r="U154" s="277">
        <f>IF(U$69=0,0,U$69/PPA_fec!U$69)</f>
        <v>2.0743357658918273</v>
      </c>
      <c r="V154" s="277">
        <f>IF(V$69=0,0,V$69/PPA_fec!V$69)</f>
        <v>2.022097588958311</v>
      </c>
      <c r="W154" s="277">
        <f>IF(W$69=0,0,W$69/PPA_fec!W$69)</f>
        <v>1.9182891484039715</v>
      </c>
      <c r="X154" s="277">
        <f>IF(X$69=0,0,X$69/PPA_fec!X$69)</f>
        <v>2.0477990373384229</v>
      </c>
      <c r="Y154" s="277">
        <f>IF(Y$69=0,0,Y$69/PPA_fec!Y$69)</f>
        <v>2.5963276498255028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0.48114684232327565</v>
      </c>
      <c r="C156" s="320">
        <f>IF(C$83=0,0,C$83/PPA_fec!C$83)</f>
        <v>0.63941448357880226</v>
      </c>
      <c r="D156" s="320">
        <f>IF(D$83=0,0,D$83/PPA_fec!D$83)</f>
        <v>0.75478217899789135</v>
      </c>
      <c r="E156" s="320">
        <f>IF(E$83=0,0,E$83/PPA_fec!E$83)</f>
        <v>0.67315059259111998</v>
      </c>
      <c r="F156" s="320">
        <f>IF(F$83=0,0,F$83/PPA_fec!F$83)</f>
        <v>0.52709900073289373</v>
      </c>
      <c r="G156" s="320">
        <f>IF(G$83=0,0,G$83/PPA_fec!G$83)</f>
        <v>0.36371751886063336</v>
      </c>
      <c r="H156" s="320">
        <f>IF(H$83=0,0,H$83/PPA_fec!H$83)</f>
        <v>0.45869376384800387</v>
      </c>
      <c r="I156" s="320">
        <f>IF(I$83=0,0,I$83/PPA_fec!I$83)</f>
        <v>0.53910903681449884</v>
      </c>
      <c r="J156" s="320">
        <f>IF(J$83=0,0,J$83/PPA_fec!J$83)</f>
        <v>0.67713248608283561</v>
      </c>
      <c r="K156" s="320">
        <f>IF(K$83=0,0,K$83/PPA_fec!K$83)</f>
        <v>0.576439314854856</v>
      </c>
      <c r="L156" s="320">
        <f>IF(L$83=0,0,L$83/PPA_fec!L$83)</f>
        <v>0.33506290404539163</v>
      </c>
      <c r="M156" s="320">
        <f>IF(M$83=0,0,M$83/PPA_fec!M$83)</f>
        <v>0.31342285211553023</v>
      </c>
      <c r="N156" s="320">
        <f>IF(N$83=0,0,N$83/PPA_fec!N$83)</f>
        <v>0.11285725420877847</v>
      </c>
      <c r="O156" s="320">
        <f>IF(O$83=0,0,O$83/PPA_fec!O$83)</f>
        <v>0.19424400010577425</v>
      </c>
      <c r="P156" s="320">
        <f>IF(P$83=0,0,P$83/PPA_fec!P$83)</f>
        <v>0.20281601431441479</v>
      </c>
      <c r="Q156" s="320">
        <f>IF(Q$83=0,0,Q$83/PPA_fec!Q$83)</f>
        <v>0.12230855695215863</v>
      </c>
      <c r="R156" s="320">
        <f>IF(R$83=0,0,R$83/PPA_fec!R$83)</f>
        <v>0.1045679274221025</v>
      </c>
      <c r="S156" s="320">
        <f>IF(S$83=0,0,S$83/PPA_fec!S$83)</f>
        <v>0.1480249640995803</v>
      </c>
      <c r="T156" s="320">
        <f>IF(T$83=0,0,T$83/PPA_fec!T$83)</f>
        <v>0.13512423560766201</v>
      </c>
      <c r="U156" s="320">
        <f>IF(U$83=0,0,U$83/PPA_fec!U$83)</f>
        <v>0.15588429045108548</v>
      </c>
      <c r="V156" s="320">
        <f>IF(V$83=0,0,V$83/PPA_fec!V$83)</f>
        <v>0.1882433034958351</v>
      </c>
      <c r="W156" s="320">
        <f>IF(W$83=0,0,W$83/PPA_fec!W$83)</f>
        <v>0.19851581646592945</v>
      </c>
      <c r="X156" s="320">
        <f>IF(X$83=0,0,X$83/PPA_fec!X$83)</f>
        <v>0.15228803111784164</v>
      </c>
      <c r="Y156" s="320">
        <f>IF(Y$83=0,0,Y$83/PPA_fec!Y$83)</f>
        <v>0.15779764833766743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1.8937980146525013</v>
      </c>
      <c r="C161" s="332">
        <f>IF(C$88=0,0,C$88/PPA_fec!C$88)</f>
        <v>2.1153726458478439</v>
      </c>
      <c r="D161" s="332">
        <f>IF(D$88=0,0,D$88/PPA_fec!D$88)</f>
        <v>2.2082079107378498</v>
      </c>
      <c r="E161" s="332">
        <f>IF(E$88=0,0,E$88/PPA_fec!E$88)</f>
        <v>2.1536918447646869</v>
      </c>
      <c r="F161" s="332">
        <f>IF(F$88=0,0,F$88/PPA_fec!F$88)</f>
        <v>1.9744638975623874</v>
      </c>
      <c r="G161" s="332">
        <f>IF(G$88=0,0,G$88/PPA_fec!G$88)</f>
        <v>1.6282380306771103</v>
      </c>
      <c r="H161" s="332">
        <f>IF(H$88=0,0,H$88/PPA_fec!H$88)</f>
        <v>1.8710168115667867</v>
      </c>
      <c r="I161" s="332">
        <f>IF(I$88=0,0,I$88/PPA_fec!I$88)</f>
        <v>2.00828535036606</v>
      </c>
      <c r="J161" s="332">
        <f>IF(J$88=0,0,J$88/PPA_fec!J$88)</f>
        <v>2.1496035140799372</v>
      </c>
      <c r="K161" s="332">
        <f>IF(K$88=0,0,K$88/PPA_fec!K$88)</f>
        <v>2.035724920741774</v>
      </c>
      <c r="L161" s="332">
        <f>IF(L$88=0,0,L$88/PPA_fec!L$88)</f>
        <v>1.5748299276945601</v>
      </c>
      <c r="M161" s="332">
        <f>IF(M$88=0,0,M$88/PPA_fec!M$88)</f>
        <v>1.5134961876786166</v>
      </c>
      <c r="N161" s="332">
        <f>IF(N$88=0,0,N$88/PPA_fec!N$88)</f>
        <v>0.66165632557478637</v>
      </c>
      <c r="O161" s="332">
        <f>IF(O$88=0,0,O$88/PPA_fec!O$88)</f>
        <v>1.05963271179832</v>
      </c>
      <c r="P161" s="332">
        <f>IF(P$88=0,0,P$88/PPA_fec!P$88)</f>
        <v>1.0934998622656433</v>
      </c>
      <c r="Q161" s="332">
        <f>IF(Q$88=0,0,Q$88/PPA_fec!Q$88)</f>
        <v>0.6947653941837576</v>
      </c>
      <c r="R161" s="332">
        <f>IF(R$88=0,0,R$88/PPA_fec!R$88)</f>
        <v>0.57347296991899988</v>
      </c>
      <c r="S161" s="332">
        <f>IF(S$88=0,0,S$88/PPA_fec!S$88)</f>
        <v>0.78015578218264192</v>
      </c>
      <c r="T161" s="332">
        <f>IF(T$88=0,0,T$88/PPA_fec!T$88)</f>
        <v>0.72735698247017111</v>
      </c>
      <c r="U161" s="332">
        <f>IF(U$88=0,0,U$88/PPA_fec!U$88)</f>
        <v>0.82341931082419995</v>
      </c>
      <c r="V161" s="332">
        <f>IF(V$88=0,0,V$88/PPA_fec!V$88)</f>
        <v>0.96705974740918121</v>
      </c>
      <c r="W161" s="332">
        <f>IF(W$88=0,0,W$88/PPA_fec!W$88)</f>
        <v>1.0128663851181026</v>
      </c>
      <c r="X161" s="332">
        <f>IF(X$88=0,0,X$88/PPA_fec!X$88)</f>
        <v>0.7796925130016128</v>
      </c>
      <c r="Y161" s="332">
        <f>IF(Y$88=0,0,Y$88/PPA_fec!Y$88)</f>
        <v>0.77750280466275934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HU: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3183.9475920011332</v>
      </c>
      <c r="C3" s="203">
        <v>3533.5490300920169</v>
      </c>
      <c r="D3" s="203">
        <v>3775.9661831959738</v>
      </c>
      <c r="E3" s="203">
        <v>3473.4892878732931</v>
      </c>
      <c r="F3" s="203">
        <v>3484.000649432463</v>
      </c>
      <c r="G3" s="203">
        <v>3190.7179384145011</v>
      </c>
      <c r="H3" s="203">
        <v>3237.6061678373048</v>
      </c>
      <c r="I3" s="203">
        <v>2925.0537578637059</v>
      </c>
      <c r="J3" s="203">
        <v>2680.9869076242921</v>
      </c>
      <c r="K3" s="203">
        <v>3094.2481823783119</v>
      </c>
      <c r="L3" s="203">
        <v>2835.0384617702898</v>
      </c>
      <c r="M3" s="203">
        <v>2651.884374189171</v>
      </c>
      <c r="N3" s="203">
        <v>2606.5184332920371</v>
      </c>
      <c r="O3" s="203">
        <v>2849.9605190132038</v>
      </c>
      <c r="P3" s="203">
        <v>2950.096457601504</v>
      </c>
      <c r="Q3" s="203">
        <v>2992.2139099999999</v>
      </c>
      <c r="R3" s="203">
        <v>3054.414808863829</v>
      </c>
      <c r="S3" s="203">
        <v>3051.2994199056061</v>
      </c>
      <c r="T3" s="203">
        <v>3259.505390491965</v>
      </c>
      <c r="U3" s="203">
        <v>3205.6887382662012</v>
      </c>
      <c r="V3" s="203">
        <v>3193.4532227652999</v>
      </c>
      <c r="W3" s="203">
        <v>3182.7760003172111</v>
      </c>
      <c r="X3" s="203">
        <v>3399.4310342216199</v>
      </c>
      <c r="Y3" s="203">
        <v>3722.9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4352.6255936116067</v>
      </c>
      <c r="C5" s="203">
        <v>5422.0018333487596</v>
      </c>
      <c r="D5" s="203">
        <v>5344.9563493605801</v>
      </c>
      <c r="E5" s="203">
        <v>4959.626573230501</v>
      </c>
      <c r="F5" s="203">
        <v>4784.6513319757387</v>
      </c>
      <c r="G5" s="203">
        <v>4334.8438632943516</v>
      </c>
      <c r="H5" s="203">
        <v>4600.3736792337168</v>
      </c>
      <c r="I5" s="203">
        <v>4102.8301890257871</v>
      </c>
      <c r="J5" s="203">
        <v>4523.6153226299066</v>
      </c>
      <c r="K5" s="203">
        <v>4122.9383948671302</v>
      </c>
      <c r="L5" s="203">
        <v>4151.0626940551847</v>
      </c>
      <c r="M5" s="203">
        <v>4197.6626311756363</v>
      </c>
      <c r="N5" s="203">
        <v>4701.6627055975532</v>
      </c>
      <c r="O5" s="203">
        <v>5581.2080482773026</v>
      </c>
      <c r="P5" s="203">
        <v>5819.3719482254237</v>
      </c>
      <c r="Q5" s="203">
        <v>6124.2855351360613</v>
      </c>
      <c r="R5" s="203">
        <v>6020.0406064137778</v>
      </c>
      <c r="S5" s="203">
        <v>6332.9363375973744</v>
      </c>
      <c r="T5" s="203">
        <v>6716.6853732799573</v>
      </c>
      <c r="U5" s="203">
        <v>6922.759530025487</v>
      </c>
      <c r="V5" s="203">
        <v>7144.2816998054204</v>
      </c>
      <c r="W5" s="203">
        <v>7200.7742137448704</v>
      </c>
      <c r="X5" s="203">
        <v>6821.4296349080496</v>
      </c>
      <c r="Y5" s="203">
        <v>7321.8834780488514</v>
      </c>
      <c r="DA5" s="112" t="s">
        <v>2111</v>
      </c>
    </row>
    <row r="6" spans="1:105" ht="12" customHeight="1" x14ac:dyDescent="0.25">
      <c r="A6" s="154" t="s">
        <v>2112</v>
      </c>
      <c r="B6" s="338">
        <v>5440.7819920145084</v>
      </c>
      <c r="C6" s="338">
        <v>5712.8210916152339</v>
      </c>
      <c r="D6" s="338">
        <v>5712.8210916152339</v>
      </c>
      <c r="E6" s="338">
        <v>5712.8210916152339</v>
      </c>
      <c r="F6" s="338">
        <v>5440.7819920145084</v>
      </c>
      <c r="G6" s="338">
        <v>5168.742892413783</v>
      </c>
      <c r="H6" s="338">
        <v>5168.742892413783</v>
      </c>
      <c r="I6" s="338">
        <v>4896.7037928130576</v>
      </c>
      <c r="J6" s="338">
        <v>4896.7037928130576</v>
      </c>
      <c r="K6" s="338">
        <v>4896.7037928130576</v>
      </c>
      <c r="L6" s="338">
        <v>4624.6646932123322</v>
      </c>
      <c r="M6" s="338">
        <v>4624.6646932123322</v>
      </c>
      <c r="N6" s="338">
        <v>5168.742892413783</v>
      </c>
      <c r="O6" s="338">
        <v>5984.8601912159593</v>
      </c>
      <c r="P6" s="338">
        <v>6256.8992908166847</v>
      </c>
      <c r="Q6" s="338">
        <v>6528.9383904174101</v>
      </c>
      <c r="R6" s="338">
        <v>6528.9383904174101</v>
      </c>
      <c r="S6" s="338">
        <v>6800.9774900181365</v>
      </c>
      <c r="T6" s="338">
        <v>7073.016589618861</v>
      </c>
      <c r="U6" s="338">
        <v>7345.0556892195864</v>
      </c>
      <c r="V6" s="338">
        <v>7617.0947888203118</v>
      </c>
      <c r="W6" s="338">
        <v>7617.0947888203118</v>
      </c>
      <c r="X6" s="338">
        <v>7345.0556892195864</v>
      </c>
      <c r="Y6" s="338">
        <v>7889.1338884210372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544.07819920145084</v>
      </c>
      <c r="D7" s="340">
        <v>272.03909960072542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272.03909960072542</v>
      </c>
      <c r="K7" s="340">
        <v>0</v>
      </c>
      <c r="L7" s="340">
        <v>0</v>
      </c>
      <c r="M7" s="340">
        <v>272.03909960072542</v>
      </c>
      <c r="N7" s="340">
        <v>544.07819920145084</v>
      </c>
      <c r="O7" s="340">
        <v>1088.1563984029019</v>
      </c>
      <c r="P7" s="340">
        <v>544.07819920145084</v>
      </c>
      <c r="Q7" s="340">
        <v>272.03909960072542</v>
      </c>
      <c r="R7" s="340">
        <v>272.03909960072542</v>
      </c>
      <c r="S7" s="340">
        <v>544.07819920145084</v>
      </c>
      <c r="T7" s="340">
        <v>272.03909960072542</v>
      </c>
      <c r="U7" s="340">
        <v>544.07819920145084</v>
      </c>
      <c r="V7" s="340">
        <v>544.07819920145084</v>
      </c>
      <c r="W7" s="340">
        <v>0</v>
      </c>
      <c r="X7" s="340">
        <v>0</v>
      </c>
      <c r="Y7" s="340">
        <v>816.11729880217626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272.03909960072542</v>
      </c>
      <c r="D8" s="342">
        <f t="shared" si="0"/>
        <v>272.03909960072542</v>
      </c>
      <c r="E8" s="342">
        <f t="shared" si="0"/>
        <v>0</v>
      </c>
      <c r="F8" s="342">
        <f t="shared" si="0"/>
        <v>272.03909960072542</v>
      </c>
      <c r="G8" s="342">
        <f t="shared" si="0"/>
        <v>272.03909960072542</v>
      </c>
      <c r="H8" s="342">
        <f t="shared" si="0"/>
        <v>0</v>
      </c>
      <c r="I8" s="342">
        <f t="shared" si="0"/>
        <v>272.03909960072542</v>
      </c>
      <c r="J8" s="342">
        <f t="shared" si="0"/>
        <v>272.03909960072542</v>
      </c>
      <c r="K8" s="342">
        <f t="shared" si="0"/>
        <v>0</v>
      </c>
      <c r="L8" s="342">
        <f t="shared" si="0"/>
        <v>272.03909960072542</v>
      </c>
      <c r="M8" s="342">
        <f t="shared" si="0"/>
        <v>272.03909960072542</v>
      </c>
      <c r="N8" s="342">
        <f t="shared" si="0"/>
        <v>0</v>
      </c>
      <c r="O8" s="342">
        <f t="shared" si="0"/>
        <v>272.03909960072542</v>
      </c>
      <c r="P8" s="342">
        <f t="shared" si="0"/>
        <v>272.03909960072542</v>
      </c>
      <c r="Q8" s="342">
        <f t="shared" si="0"/>
        <v>0</v>
      </c>
      <c r="R8" s="342">
        <f t="shared" si="0"/>
        <v>272.03909960072542</v>
      </c>
      <c r="S8" s="342">
        <f t="shared" si="0"/>
        <v>272.03909960072451</v>
      </c>
      <c r="T8" s="342">
        <f t="shared" si="0"/>
        <v>0</v>
      </c>
      <c r="U8" s="342">
        <f t="shared" si="0"/>
        <v>272.03909960072542</v>
      </c>
      <c r="V8" s="342">
        <f t="shared" si="0"/>
        <v>272.03909960072542</v>
      </c>
      <c r="W8" s="342">
        <f t="shared" si="0"/>
        <v>0</v>
      </c>
      <c r="X8" s="342">
        <f t="shared" si="0"/>
        <v>272.03909960072542</v>
      </c>
      <c r="Y8" s="342">
        <f t="shared" si="0"/>
        <v>272.03909960072542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1088.1563984029017</v>
      </c>
      <c r="C9" s="343">
        <f t="shared" si="1"/>
        <v>290.81925826647421</v>
      </c>
      <c r="D9" s="343">
        <f t="shared" si="1"/>
        <v>367.86474225465372</v>
      </c>
      <c r="E9" s="343">
        <f t="shared" si="1"/>
        <v>753.19451838473287</v>
      </c>
      <c r="F9" s="343">
        <f t="shared" si="1"/>
        <v>656.13066003876975</v>
      </c>
      <c r="G9" s="343">
        <f t="shared" si="1"/>
        <v>833.89902911943136</v>
      </c>
      <c r="H9" s="343">
        <f t="shared" si="1"/>
        <v>568.36921318006625</v>
      </c>
      <c r="I9" s="343">
        <f t="shared" si="1"/>
        <v>793.87360378727044</v>
      </c>
      <c r="J9" s="343">
        <f t="shared" si="1"/>
        <v>373.088470183151</v>
      </c>
      <c r="K9" s="343">
        <f t="shared" si="1"/>
        <v>773.76539794592736</v>
      </c>
      <c r="L9" s="343">
        <f t="shared" si="1"/>
        <v>473.60199915714747</v>
      </c>
      <c r="M9" s="343">
        <f t="shared" si="1"/>
        <v>427.00206203669586</v>
      </c>
      <c r="N9" s="343">
        <f t="shared" si="1"/>
        <v>467.0801868162298</v>
      </c>
      <c r="O9" s="343">
        <f t="shared" si="1"/>
        <v>403.65214293865665</v>
      </c>
      <c r="P9" s="343">
        <f t="shared" si="1"/>
        <v>437.527342591261</v>
      </c>
      <c r="Q9" s="343">
        <f t="shared" si="1"/>
        <v>404.65285528134882</v>
      </c>
      <c r="R9" s="343">
        <f t="shared" si="1"/>
        <v>508.8977840036323</v>
      </c>
      <c r="S9" s="343">
        <f t="shared" si="1"/>
        <v>468.04115242076205</v>
      </c>
      <c r="T9" s="343">
        <f t="shared" si="1"/>
        <v>356.33121633890369</v>
      </c>
      <c r="U9" s="343">
        <f t="shared" si="1"/>
        <v>422.29615919409935</v>
      </c>
      <c r="V9" s="343">
        <f t="shared" si="1"/>
        <v>472.81308901489137</v>
      </c>
      <c r="W9" s="343">
        <f t="shared" si="1"/>
        <v>416.32057507544141</v>
      </c>
      <c r="X9" s="343">
        <f t="shared" si="1"/>
        <v>523.62605431153679</v>
      </c>
      <c r="Y9" s="343">
        <f t="shared" si="1"/>
        <v>567.2504103721858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474.2153052450559</v>
      </c>
      <c r="C12" s="210">
        <v>592.05717970765261</v>
      </c>
      <c r="D12" s="210">
        <v>596.10541702493538</v>
      </c>
      <c r="E12" s="210">
        <v>555.66552020636277</v>
      </c>
      <c r="F12" s="210">
        <v>526.65090283748918</v>
      </c>
      <c r="G12" s="210">
        <v>458.44892519346507</v>
      </c>
      <c r="H12" s="210">
        <v>467.70352536543419</v>
      </c>
      <c r="I12" s="210">
        <v>416.04531384350821</v>
      </c>
      <c r="J12" s="210">
        <v>454.44453998280312</v>
      </c>
      <c r="K12" s="210">
        <v>398.55442820292342</v>
      </c>
      <c r="L12" s="210">
        <v>411.76371453138432</v>
      </c>
      <c r="M12" s="210">
        <v>416.46044711951828</v>
      </c>
      <c r="N12" s="210">
        <v>470.14806534823731</v>
      </c>
      <c r="O12" s="210">
        <v>550.55494411006021</v>
      </c>
      <c r="P12" s="210">
        <v>566.1506448839209</v>
      </c>
      <c r="Q12" s="210">
        <v>585.75184866723976</v>
      </c>
      <c r="R12" s="210">
        <v>586.04660361134984</v>
      </c>
      <c r="S12" s="210">
        <v>618.66419150668435</v>
      </c>
      <c r="T12" s="210">
        <v>659.35339446056105</v>
      </c>
      <c r="U12" s="210">
        <v>664.35978605724904</v>
      </c>
      <c r="V12" s="210">
        <v>690.33847154276327</v>
      </c>
      <c r="W12" s="210">
        <v>725.99327305990209</v>
      </c>
      <c r="X12" s="210">
        <v>682.12192759113327</v>
      </c>
      <c r="Y12" s="210">
        <v>666.30349442252532</v>
      </c>
      <c r="DA12" s="109" t="s">
        <v>2118</v>
      </c>
    </row>
    <row r="13" spans="1:105" ht="12" customHeight="1" x14ac:dyDescent="0.25">
      <c r="A13" s="24" t="s">
        <v>28</v>
      </c>
      <c r="B13" s="213">
        <v>3.5552020636285468</v>
      </c>
      <c r="C13" s="213">
        <v>7.6681857265692166</v>
      </c>
      <c r="D13" s="213">
        <v>7.4889079965606182</v>
      </c>
      <c r="E13" s="213">
        <v>5.1233877901977642</v>
      </c>
      <c r="F13" s="213">
        <v>7.755803955288048</v>
      </c>
      <c r="G13" s="213">
        <v>6.0174548581255376</v>
      </c>
      <c r="H13" s="213">
        <v>3.7596732588134132</v>
      </c>
      <c r="I13" s="213">
        <v>2.681771281169389</v>
      </c>
      <c r="J13" s="213">
        <v>0.70412725709372304</v>
      </c>
      <c r="K13" s="213">
        <v>2.1180567497850391</v>
      </c>
      <c r="L13" s="213">
        <v>2.859501289767842</v>
      </c>
      <c r="M13" s="213">
        <v>2.8509028374892522</v>
      </c>
      <c r="N13" s="213">
        <v>2.817454858125537</v>
      </c>
      <c r="O13" s="213">
        <v>2.258039552880482</v>
      </c>
      <c r="P13" s="213">
        <v>2.1137575236457429</v>
      </c>
      <c r="Q13" s="213">
        <v>1.4106620808254511</v>
      </c>
      <c r="R13" s="213">
        <v>1.4335339638864999</v>
      </c>
      <c r="S13" s="213">
        <v>1.4148753224419599</v>
      </c>
      <c r="T13" s="213">
        <v>2.1140154772141009</v>
      </c>
      <c r="U13" s="213">
        <v>1.398366294067068</v>
      </c>
      <c r="V13" s="213">
        <v>1.4024075666380049</v>
      </c>
      <c r="W13" s="213">
        <v>1.403955288048151</v>
      </c>
      <c r="X13" s="213">
        <v>0.69226139294926914</v>
      </c>
      <c r="Y13" s="213">
        <v>1.408684436801376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58.617540842648324</v>
      </c>
      <c r="C14" s="204">
        <f t="shared" si="2"/>
        <v>66.5639724849527</v>
      </c>
      <c r="D14" s="204">
        <f t="shared" si="2"/>
        <v>55.746603611349954</v>
      </c>
      <c r="E14" s="204">
        <f t="shared" si="2"/>
        <v>21.785124677558034</v>
      </c>
      <c r="F14" s="204">
        <f t="shared" si="2"/>
        <v>57.781599312123817</v>
      </c>
      <c r="G14" s="204">
        <f t="shared" si="2"/>
        <v>37.360189165950125</v>
      </c>
      <c r="H14" s="204">
        <f t="shared" si="2"/>
        <v>21.701547721410147</v>
      </c>
      <c r="I14" s="204">
        <f t="shared" si="2"/>
        <v>11.092089423903698</v>
      </c>
      <c r="J14" s="204">
        <f t="shared" si="2"/>
        <v>7.2514187446259672</v>
      </c>
      <c r="K14" s="204">
        <f t="shared" si="2"/>
        <v>11.049011177987961</v>
      </c>
      <c r="L14" s="204">
        <f t="shared" si="2"/>
        <v>6.2482373172828893</v>
      </c>
      <c r="M14" s="204">
        <f t="shared" si="2"/>
        <v>10.022012037833191</v>
      </c>
      <c r="N14" s="204">
        <f t="shared" si="2"/>
        <v>6.1717110920034397</v>
      </c>
      <c r="O14" s="204">
        <f t="shared" si="2"/>
        <v>10.542648323301806</v>
      </c>
      <c r="P14" s="204">
        <f t="shared" si="2"/>
        <v>13.910318142734308</v>
      </c>
      <c r="Q14" s="204">
        <f t="shared" si="2"/>
        <v>12.993207222699915</v>
      </c>
      <c r="R14" s="204">
        <f t="shared" si="2"/>
        <v>12.918744625967324</v>
      </c>
      <c r="S14" s="204">
        <f t="shared" si="2"/>
        <v>12.914875322441958</v>
      </c>
      <c r="T14" s="204">
        <f t="shared" si="2"/>
        <v>12.914875322441958</v>
      </c>
      <c r="U14" s="204">
        <f t="shared" si="2"/>
        <v>13.939466895958727</v>
      </c>
      <c r="V14" s="204">
        <f t="shared" si="2"/>
        <v>17.245571797076522</v>
      </c>
      <c r="W14" s="204">
        <f t="shared" si="2"/>
        <v>16.066208082545142</v>
      </c>
      <c r="X14" s="204">
        <f t="shared" si="2"/>
        <v>17.168271711092004</v>
      </c>
      <c r="Y14" s="204">
        <f t="shared" si="2"/>
        <v>21.630094582975062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4.519002579535683</v>
      </c>
      <c r="C16" s="204">
        <v>5.6486672398968194</v>
      </c>
      <c r="D16" s="204">
        <v>11.297420464316421</v>
      </c>
      <c r="E16" s="204">
        <v>3.389251934651762</v>
      </c>
      <c r="F16" s="204">
        <v>5.6128976784178848</v>
      </c>
      <c r="G16" s="204">
        <v>4.4902837489251937</v>
      </c>
      <c r="H16" s="204">
        <v>3.367755803955288</v>
      </c>
      <c r="I16" s="204">
        <v>3.367755803955288</v>
      </c>
      <c r="J16" s="204">
        <v>3.367755803955288</v>
      </c>
      <c r="K16" s="204">
        <v>3.367755803955288</v>
      </c>
      <c r="L16" s="204">
        <v>3.367755803955288</v>
      </c>
      <c r="M16" s="204">
        <v>1.1226139294926909</v>
      </c>
      <c r="N16" s="204">
        <v>2.2451418744625968</v>
      </c>
      <c r="O16" s="204">
        <v>5.6128976784178848</v>
      </c>
      <c r="P16" s="204">
        <v>8.9805674978503873</v>
      </c>
      <c r="Q16" s="204">
        <v>8.9805674978503873</v>
      </c>
      <c r="R16" s="204">
        <v>8.8201203783319002</v>
      </c>
      <c r="S16" s="204">
        <v>8.8162510748065337</v>
      </c>
      <c r="T16" s="204">
        <v>8.8162510748065337</v>
      </c>
      <c r="U16" s="204">
        <v>8.8162510748065337</v>
      </c>
      <c r="V16" s="204">
        <v>12.12235597592433</v>
      </c>
      <c r="W16" s="204">
        <v>9.9183147033533956</v>
      </c>
      <c r="X16" s="204">
        <v>11.020378331900259</v>
      </c>
      <c r="Y16" s="204">
        <v>16.506878761822868</v>
      </c>
      <c r="DA16" s="71" t="s">
        <v>2121</v>
      </c>
    </row>
    <row r="17" spans="1:105" ht="12" customHeight="1" x14ac:dyDescent="0.25">
      <c r="A17" s="18" t="s">
        <v>71</v>
      </c>
      <c r="B17" s="204">
        <v>1.026999140154772</v>
      </c>
      <c r="C17" s="204">
        <v>2.0540842648323299</v>
      </c>
      <c r="D17" s="204">
        <v>1.026999140154772</v>
      </c>
      <c r="E17" s="204">
        <v>1.026999140154772</v>
      </c>
      <c r="F17" s="204">
        <v>1.026999140154772</v>
      </c>
      <c r="G17" s="204">
        <v>1.026999140154772</v>
      </c>
      <c r="H17" s="204">
        <v>0</v>
      </c>
      <c r="I17" s="204">
        <v>1.0031814273430779</v>
      </c>
      <c r="J17" s="204">
        <v>1.0031814273430779</v>
      </c>
      <c r="K17" s="204">
        <v>0</v>
      </c>
      <c r="L17" s="204">
        <v>0</v>
      </c>
      <c r="M17" s="204">
        <v>6.0189165950128984</v>
      </c>
      <c r="N17" s="204">
        <v>2.00627687016337</v>
      </c>
      <c r="O17" s="204">
        <v>3.0094582975064492</v>
      </c>
      <c r="P17" s="204">
        <v>3.0094582975064492</v>
      </c>
      <c r="Q17" s="204">
        <v>4.0126397248495271</v>
      </c>
      <c r="R17" s="204">
        <v>4.0986242476354251</v>
      </c>
      <c r="S17" s="204">
        <v>4.0986242476354251</v>
      </c>
      <c r="T17" s="204">
        <v>4.0986242476354251</v>
      </c>
      <c r="U17" s="204">
        <v>5.1232158211521934</v>
      </c>
      <c r="V17" s="204">
        <v>5.1232158211521934</v>
      </c>
      <c r="W17" s="204">
        <v>6.1478933791917454</v>
      </c>
      <c r="X17" s="204">
        <v>6.1478933791917454</v>
      </c>
      <c r="Y17" s="204">
        <v>5.1232158211521934</v>
      </c>
      <c r="DA17" s="71" t="s">
        <v>2122</v>
      </c>
    </row>
    <row r="18" spans="1:105" ht="12" customHeight="1" x14ac:dyDescent="0.25">
      <c r="A18" s="18" t="s">
        <v>32</v>
      </c>
      <c r="B18" s="204">
        <v>53.071539122957873</v>
      </c>
      <c r="C18" s="204">
        <v>58.861220980223557</v>
      </c>
      <c r="D18" s="204">
        <v>43.422184006878759</v>
      </c>
      <c r="E18" s="204">
        <v>17.368873602751499</v>
      </c>
      <c r="F18" s="204">
        <v>51.141702493551158</v>
      </c>
      <c r="G18" s="204">
        <v>31.84290627687016</v>
      </c>
      <c r="H18" s="204">
        <v>18.33379191745486</v>
      </c>
      <c r="I18" s="204">
        <v>6.7211521926053308</v>
      </c>
      <c r="J18" s="204">
        <v>2.8804815133276009</v>
      </c>
      <c r="K18" s="204">
        <v>7.6812553740326726</v>
      </c>
      <c r="L18" s="204">
        <v>2.8804815133276009</v>
      </c>
      <c r="M18" s="204">
        <v>2.8804815133276009</v>
      </c>
      <c r="N18" s="204">
        <v>1.920292347377472</v>
      </c>
      <c r="O18" s="204">
        <v>1.920292347377472</v>
      </c>
      <c r="P18" s="204">
        <v>1.920292347377472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259.20034393809112</v>
      </c>
      <c r="C20" s="204">
        <f t="shared" si="3"/>
        <v>350.83834909716251</v>
      </c>
      <c r="D20" s="204">
        <f t="shared" si="3"/>
        <v>365.13327601031813</v>
      </c>
      <c r="E20" s="204">
        <f t="shared" si="3"/>
        <v>337.44625967325879</v>
      </c>
      <c r="F20" s="204">
        <f t="shared" si="3"/>
        <v>297.7858985382631</v>
      </c>
      <c r="G20" s="204">
        <f t="shared" si="3"/>
        <v>260.23215821152189</v>
      </c>
      <c r="H20" s="204">
        <f t="shared" si="3"/>
        <v>282.97506448839209</v>
      </c>
      <c r="I20" s="204">
        <f t="shared" si="3"/>
        <v>249.80653482373171</v>
      </c>
      <c r="J20" s="204">
        <f t="shared" si="3"/>
        <v>289.46689595872738</v>
      </c>
      <c r="K20" s="204">
        <f t="shared" si="3"/>
        <v>218.57265692175409</v>
      </c>
      <c r="L20" s="204">
        <f t="shared" si="3"/>
        <v>235.7265692175408</v>
      </c>
      <c r="M20" s="204">
        <f t="shared" si="3"/>
        <v>237.83319002579529</v>
      </c>
      <c r="N20" s="204">
        <f t="shared" si="3"/>
        <v>207.99656061908851</v>
      </c>
      <c r="O20" s="204">
        <f t="shared" si="3"/>
        <v>266.1865864144454</v>
      </c>
      <c r="P20" s="204">
        <f t="shared" si="3"/>
        <v>281.79277730008602</v>
      </c>
      <c r="Q20" s="204">
        <f t="shared" si="3"/>
        <v>290.71367153912291</v>
      </c>
      <c r="R20" s="204">
        <f t="shared" si="3"/>
        <v>275.30094582975062</v>
      </c>
      <c r="S20" s="204">
        <f t="shared" si="3"/>
        <v>294.52830822060321</v>
      </c>
      <c r="T20" s="204">
        <f t="shared" si="3"/>
        <v>336.26721052155341</v>
      </c>
      <c r="U20" s="204">
        <f t="shared" si="3"/>
        <v>312.42730120776639</v>
      </c>
      <c r="V20" s="204">
        <f t="shared" si="3"/>
        <v>327.45311639089289</v>
      </c>
      <c r="W20" s="204">
        <f t="shared" si="3"/>
        <v>347.73555646663351</v>
      </c>
      <c r="X20" s="204">
        <f t="shared" si="3"/>
        <v>313.05522857896221</v>
      </c>
      <c r="Y20" s="204">
        <f t="shared" si="3"/>
        <v>303.93877125756609</v>
      </c>
      <c r="DA20" s="71"/>
    </row>
    <row r="21" spans="1:105" ht="12" customHeight="1" x14ac:dyDescent="0.25">
      <c r="A21" s="18" t="s">
        <v>73</v>
      </c>
      <c r="B21" s="204">
        <v>259.20034393809112</v>
      </c>
      <c r="C21" s="204">
        <v>350.83834909716251</v>
      </c>
      <c r="D21" s="204">
        <v>365.13327601031813</v>
      </c>
      <c r="E21" s="204">
        <v>337.44625967325879</v>
      </c>
      <c r="F21" s="204">
        <v>297.7858985382631</v>
      </c>
      <c r="G21" s="204">
        <v>260.23215821152189</v>
      </c>
      <c r="H21" s="204">
        <v>282.97506448839209</v>
      </c>
      <c r="I21" s="204">
        <v>249.80653482373171</v>
      </c>
      <c r="J21" s="204">
        <v>289.46689595872738</v>
      </c>
      <c r="K21" s="204">
        <v>218.57265692175409</v>
      </c>
      <c r="L21" s="204">
        <v>235.7265692175408</v>
      </c>
      <c r="M21" s="204">
        <v>237.83319002579529</v>
      </c>
      <c r="N21" s="204">
        <v>207.99656061908851</v>
      </c>
      <c r="O21" s="204">
        <v>266.1865864144454</v>
      </c>
      <c r="P21" s="204">
        <v>281.79277730008602</v>
      </c>
      <c r="Q21" s="204">
        <v>290.71367153912291</v>
      </c>
      <c r="R21" s="204">
        <v>275.30094582975062</v>
      </c>
      <c r="S21" s="204">
        <v>294.52830822060321</v>
      </c>
      <c r="T21" s="204">
        <v>336.26721052155341</v>
      </c>
      <c r="U21" s="204">
        <v>312.42730120776639</v>
      </c>
      <c r="V21" s="204">
        <v>327.45311639089289</v>
      </c>
      <c r="W21" s="204">
        <v>347.73555646663351</v>
      </c>
      <c r="X21" s="204">
        <v>313.05522857896221</v>
      </c>
      <c r="Y21" s="204">
        <v>303.93877125756609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21.806620808254515</v>
      </c>
      <c r="C23" s="204">
        <f t="shared" si="4"/>
        <v>14.044110060189164</v>
      </c>
      <c r="D23" s="204">
        <f t="shared" si="4"/>
        <v>19.083748925193461</v>
      </c>
      <c r="E23" s="204">
        <f t="shared" si="4"/>
        <v>21.304987102321583</v>
      </c>
      <c r="F23" s="204">
        <f t="shared" si="4"/>
        <v>19.704815133276011</v>
      </c>
      <c r="G23" s="204">
        <f t="shared" si="4"/>
        <v>26.416423043852102</v>
      </c>
      <c r="H23" s="204">
        <f t="shared" si="4"/>
        <v>30.118486672398969</v>
      </c>
      <c r="I23" s="204">
        <f t="shared" si="4"/>
        <v>27.77781599312123</v>
      </c>
      <c r="J23" s="204">
        <f t="shared" si="4"/>
        <v>27.419518486672398</v>
      </c>
      <c r="K23" s="204">
        <f t="shared" si="4"/>
        <v>40.938177128116934</v>
      </c>
      <c r="L23" s="204">
        <f t="shared" si="4"/>
        <v>33.868357695614776</v>
      </c>
      <c r="M23" s="204">
        <f t="shared" si="4"/>
        <v>32.721926053310398</v>
      </c>
      <c r="N23" s="204">
        <f t="shared" si="4"/>
        <v>38.000429922613932</v>
      </c>
      <c r="O23" s="204">
        <f t="shared" si="4"/>
        <v>52.020550300945828</v>
      </c>
      <c r="P23" s="204">
        <f t="shared" si="4"/>
        <v>64.106190885640572</v>
      </c>
      <c r="Q23" s="204">
        <f t="shared" si="4"/>
        <v>56.964660361134996</v>
      </c>
      <c r="R23" s="204">
        <f t="shared" si="4"/>
        <v>57.346861564918314</v>
      </c>
      <c r="S23" s="204">
        <f t="shared" si="4"/>
        <v>67.955573741799228</v>
      </c>
      <c r="T23" s="204">
        <f t="shared" si="4"/>
        <v>70.271910508225218</v>
      </c>
      <c r="U23" s="204">
        <f t="shared" si="4"/>
        <v>84.779432398923689</v>
      </c>
      <c r="V23" s="204">
        <f t="shared" si="4"/>
        <v>85.471769597270253</v>
      </c>
      <c r="W23" s="204">
        <f t="shared" si="4"/>
        <v>91.297699396364095</v>
      </c>
      <c r="X23" s="204">
        <f t="shared" si="4"/>
        <v>91.480370551294115</v>
      </c>
      <c r="Y23" s="204">
        <f t="shared" si="4"/>
        <v>85.576073121966942</v>
      </c>
      <c r="DA23" s="71"/>
    </row>
    <row r="24" spans="1:105" ht="12" customHeight="1" x14ac:dyDescent="0.25">
      <c r="A24" s="18" t="s">
        <v>38</v>
      </c>
      <c r="B24" s="204">
        <v>21.663284608770422</v>
      </c>
      <c r="C24" s="204">
        <v>13.94858125537403</v>
      </c>
      <c r="D24" s="204">
        <v>18.98822012037833</v>
      </c>
      <c r="E24" s="204">
        <v>21.23336199484093</v>
      </c>
      <c r="F24" s="204">
        <v>19.609286328460879</v>
      </c>
      <c r="G24" s="204">
        <v>26.368615649183141</v>
      </c>
      <c r="H24" s="204">
        <v>30.118486672398969</v>
      </c>
      <c r="I24" s="204">
        <v>27.77781599312123</v>
      </c>
      <c r="J24" s="204">
        <v>27.419518486672398</v>
      </c>
      <c r="K24" s="204">
        <v>40.938177128116934</v>
      </c>
      <c r="L24" s="204">
        <v>33.725021496130687</v>
      </c>
      <c r="M24" s="204">
        <v>32.721926053310398</v>
      </c>
      <c r="N24" s="204">
        <v>36.567325881341361</v>
      </c>
      <c r="O24" s="204">
        <v>47.172055030094583</v>
      </c>
      <c r="P24" s="204">
        <v>49.894926913155629</v>
      </c>
      <c r="Q24" s="204">
        <v>48.437919174548583</v>
      </c>
      <c r="R24" s="204">
        <v>48.581255374032672</v>
      </c>
      <c r="S24" s="204">
        <v>55.221152192605317</v>
      </c>
      <c r="T24" s="204">
        <v>60.571281169389501</v>
      </c>
      <c r="U24" s="204">
        <v>76.478417884780725</v>
      </c>
      <c r="V24" s="204">
        <v>76.335167669819427</v>
      </c>
      <c r="W24" s="204">
        <v>81.709200343938093</v>
      </c>
      <c r="X24" s="204">
        <v>82.306276870163359</v>
      </c>
      <c r="Y24" s="204">
        <v>75.785812553740328</v>
      </c>
      <c r="DA24" s="71" t="s">
        <v>2127</v>
      </c>
    </row>
    <row r="25" spans="1:105" ht="12" customHeight="1" x14ac:dyDescent="0.25">
      <c r="A25" s="18" t="s">
        <v>74</v>
      </c>
      <c r="B25" s="204">
        <v>0.14333619948409279</v>
      </c>
      <c r="C25" s="204">
        <v>9.5528804815133275E-2</v>
      </c>
      <c r="D25" s="204">
        <v>9.5528804815133275E-2</v>
      </c>
      <c r="E25" s="204">
        <v>7.1625107480653469E-2</v>
      </c>
      <c r="F25" s="204">
        <v>9.5528804815133275E-2</v>
      </c>
      <c r="G25" s="204">
        <v>4.7807394668959592E-2</v>
      </c>
      <c r="H25" s="204">
        <v>0</v>
      </c>
      <c r="I25" s="204">
        <v>0</v>
      </c>
      <c r="J25" s="204">
        <v>0</v>
      </c>
      <c r="K25" s="204">
        <v>0</v>
      </c>
      <c r="L25" s="204">
        <v>0.14333619948409279</v>
      </c>
      <c r="M25" s="204">
        <v>0</v>
      </c>
      <c r="N25" s="204">
        <v>1.4331040412725711</v>
      </c>
      <c r="O25" s="204">
        <v>4.4663800515907139</v>
      </c>
      <c r="P25" s="204">
        <v>13.7097162510748</v>
      </c>
      <c r="Q25" s="204">
        <v>8.0251934651762671</v>
      </c>
      <c r="R25" s="204">
        <v>8.2640584694754935</v>
      </c>
      <c r="S25" s="204">
        <v>11.38794285420329</v>
      </c>
      <c r="T25" s="204">
        <v>9.1230732273717763</v>
      </c>
      <c r="U25" s="204">
        <v>7.7384769521648051</v>
      </c>
      <c r="V25" s="204">
        <v>8.3116299547648627</v>
      </c>
      <c r="W25" s="204">
        <v>8.6344349349142764</v>
      </c>
      <c r="X25" s="204">
        <v>6.7546596411580548</v>
      </c>
      <c r="Y25" s="204">
        <v>6.066473798323857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0.3821152192605331</v>
      </c>
      <c r="P28" s="204">
        <v>0.50154772141014614</v>
      </c>
      <c r="Q28" s="204">
        <v>0.50154772141014614</v>
      </c>
      <c r="R28" s="204">
        <v>0.50154772141014614</v>
      </c>
      <c r="S28" s="204">
        <v>1.146431642304385</v>
      </c>
      <c r="T28" s="204">
        <v>0.45382631126397238</v>
      </c>
      <c r="U28" s="204">
        <v>0.40601891659501288</v>
      </c>
      <c r="V28" s="204">
        <v>0.42992261392949271</v>
      </c>
      <c r="W28" s="204">
        <v>0.47773000859845233</v>
      </c>
      <c r="X28" s="204">
        <v>0.50154772141014614</v>
      </c>
      <c r="Y28" s="204">
        <v>0.3821152192605331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0.2000470526862459</v>
      </c>
      <c r="T29" s="204">
        <v>0.1237298001999789</v>
      </c>
      <c r="U29" s="204">
        <v>0.15651864538314181</v>
      </c>
      <c r="V29" s="204">
        <v>0.39504935875646019</v>
      </c>
      <c r="W29" s="204">
        <v>0.476334108913265</v>
      </c>
      <c r="X29" s="204">
        <v>1.9178863185625581</v>
      </c>
      <c r="Y29" s="204">
        <v>3.3416715506422392</v>
      </c>
      <c r="DA29" s="71" t="s">
        <v>2132</v>
      </c>
    </row>
    <row r="30" spans="1:105" ht="12" customHeight="1" x14ac:dyDescent="0.25">
      <c r="A30" s="14" t="s">
        <v>39</v>
      </c>
      <c r="B30" s="204">
        <v>37.140498710232158</v>
      </c>
      <c r="C30" s="204">
        <v>33.510060189165948</v>
      </c>
      <c r="D30" s="204">
        <v>28.016595012897682</v>
      </c>
      <c r="E30" s="204">
        <v>37.761564918314697</v>
      </c>
      <c r="F30" s="204">
        <v>26.51186586414445</v>
      </c>
      <c r="G30" s="204">
        <v>22.403783319002581</v>
      </c>
      <c r="H30" s="204">
        <v>21.926053310404129</v>
      </c>
      <c r="I30" s="204">
        <v>22.451504729148748</v>
      </c>
      <c r="J30" s="204">
        <v>21.9499570077386</v>
      </c>
      <c r="K30" s="204">
        <v>20.803439380911431</v>
      </c>
      <c r="L30" s="204">
        <v>16.122098022355971</v>
      </c>
      <c r="M30" s="204">
        <v>14.975666380051591</v>
      </c>
      <c r="N30" s="204">
        <v>10.17480653482373</v>
      </c>
      <c r="O30" s="204">
        <v>25.652020636285471</v>
      </c>
      <c r="P30" s="204">
        <v>24.863886500429921</v>
      </c>
      <c r="Q30" s="204">
        <v>30.978331900257949</v>
      </c>
      <c r="R30" s="204">
        <v>34.919260533104037</v>
      </c>
      <c r="S30" s="204">
        <v>30.930524505588991</v>
      </c>
      <c r="T30" s="204">
        <v>21.448323301805669</v>
      </c>
      <c r="U30" s="204">
        <v>17.077472055030089</v>
      </c>
      <c r="V30" s="204">
        <v>25.317626827171111</v>
      </c>
      <c r="W30" s="204">
        <v>28.733190025795349</v>
      </c>
      <c r="X30" s="204">
        <v>27.39561478933792</v>
      </c>
      <c r="Y30" s="204">
        <v>29.330266552020628</v>
      </c>
      <c r="DA30" s="71" t="s">
        <v>2133</v>
      </c>
    </row>
    <row r="31" spans="1:105" ht="12" customHeight="1" x14ac:dyDescent="0.25">
      <c r="A31" s="21" t="s">
        <v>40</v>
      </c>
      <c r="B31" s="207">
        <v>93.895098882201196</v>
      </c>
      <c r="C31" s="207">
        <v>119.4325021496131</v>
      </c>
      <c r="D31" s="207">
        <v>120.6362854686156</v>
      </c>
      <c r="E31" s="207">
        <v>132.24419604471191</v>
      </c>
      <c r="F31" s="207">
        <v>117.1109200343938</v>
      </c>
      <c r="G31" s="207">
        <v>106.0189165950129</v>
      </c>
      <c r="H31" s="207">
        <v>107.22269991401549</v>
      </c>
      <c r="I31" s="207">
        <v>102.23559759243339</v>
      </c>
      <c r="J31" s="207">
        <v>107.652622527945</v>
      </c>
      <c r="K31" s="207">
        <v>105.07308684436801</v>
      </c>
      <c r="L31" s="207">
        <v>116.938950988822</v>
      </c>
      <c r="M31" s="207">
        <v>118.0567497850387</v>
      </c>
      <c r="N31" s="207">
        <v>204.98710232158211</v>
      </c>
      <c r="O31" s="207">
        <v>193.89509888220121</v>
      </c>
      <c r="P31" s="207">
        <v>179.36371453138429</v>
      </c>
      <c r="Q31" s="207">
        <v>192.6913155631986</v>
      </c>
      <c r="R31" s="207">
        <v>204.1272570937231</v>
      </c>
      <c r="S31" s="207">
        <v>210.92003439380909</v>
      </c>
      <c r="T31" s="207">
        <v>216.33705932932071</v>
      </c>
      <c r="U31" s="207">
        <v>234.73774720550301</v>
      </c>
      <c r="V31" s="207">
        <v>233.4479793637145</v>
      </c>
      <c r="W31" s="207">
        <v>240.75666380051589</v>
      </c>
      <c r="X31" s="207">
        <v>232.33018056749779</v>
      </c>
      <c r="Y31" s="207">
        <v>224.41960447119521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811.85274815889352</v>
      </c>
      <c r="C33" s="203">
        <f>FBT_emi!C5</f>
        <v>1070.2099986487369</v>
      </c>
      <c r="D33" s="203">
        <f>FBT_emi!D5</f>
        <v>1064.726620665966</v>
      </c>
      <c r="E33" s="203">
        <f>FBT_emi!E5</f>
        <v>883.84491066239764</v>
      </c>
      <c r="F33" s="203">
        <f>FBT_emi!F5</f>
        <v>917.88149898797542</v>
      </c>
      <c r="G33" s="203">
        <f>FBT_emi!G5</f>
        <v>755.85058415806532</v>
      </c>
      <c r="H33" s="203">
        <f>FBT_emi!H5</f>
        <v>748.95286283907888</v>
      </c>
      <c r="I33" s="203">
        <f>FBT_emi!I5</f>
        <v>631.89147167898091</v>
      </c>
      <c r="J33" s="203">
        <f>FBT_emi!J5</f>
        <v>704.39861279845366</v>
      </c>
      <c r="K33" s="203">
        <f>FBT_emi!K5</f>
        <v>556.66578635892006</v>
      </c>
      <c r="L33" s="203">
        <f>FBT_emi!L5</f>
        <v>584.7231483587168</v>
      </c>
      <c r="M33" s="203">
        <f>FBT_emi!M5</f>
        <v>602.37444959864922</v>
      </c>
      <c r="N33" s="203">
        <f>FBT_emi!N5</f>
        <v>519.54950544130884</v>
      </c>
      <c r="O33" s="203">
        <f>FBT_emi!O5</f>
        <v>665.73377782233194</v>
      </c>
      <c r="P33" s="203">
        <f>FBT_emi!P5</f>
        <v>710.63364768076622</v>
      </c>
      <c r="Q33" s="203">
        <f>FBT_emi!Q5</f>
        <v>725.32467660103589</v>
      </c>
      <c r="R33" s="203">
        <f>FBT_emi!R5</f>
        <v>689.06875308109716</v>
      </c>
      <c r="S33" s="203">
        <f>FBT_emi!S5</f>
        <v>734.13601920227904</v>
      </c>
      <c r="T33" s="203">
        <f>FBT_emi!T5</f>
        <v>835.30614852474901</v>
      </c>
      <c r="U33" s="203">
        <f>FBT_emi!U5</f>
        <v>779.28178853630982</v>
      </c>
      <c r="V33" s="203">
        <f>FBT_emi!V5</f>
        <v>823.3267627835769</v>
      </c>
      <c r="W33" s="203">
        <f>FBT_emi!W5</f>
        <v>868.32917712531128</v>
      </c>
      <c r="X33" s="203">
        <f>FBT_emi!X5</f>
        <v>786.59342616002266</v>
      </c>
      <c r="Y33" s="203">
        <f>FBT_emi!Y5</f>
        <v>779.7078710490099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148.9394192405687</v>
      </c>
      <c r="C35" s="284">
        <f t="shared" si="5"/>
        <v>167.5531242571254</v>
      </c>
      <c r="D35" s="284">
        <f t="shared" si="5"/>
        <v>157.86831451980652</v>
      </c>
      <c r="E35" s="284">
        <f t="shared" si="5"/>
        <v>159.97329317994792</v>
      </c>
      <c r="F35" s="284">
        <f t="shared" si="5"/>
        <v>151.16268790686922</v>
      </c>
      <c r="G35" s="284">
        <f t="shared" si="5"/>
        <v>143.68205966249488</v>
      </c>
      <c r="H35" s="284">
        <f t="shared" si="5"/>
        <v>144.45967209095613</v>
      </c>
      <c r="I35" s="284">
        <f t="shared" si="5"/>
        <v>142.23510003021764</v>
      </c>
      <c r="J35" s="284">
        <f t="shared" si="5"/>
        <v>169.50643760715002</v>
      </c>
      <c r="K35" s="284">
        <f t="shared" si="5"/>
        <v>128.80493247848824</v>
      </c>
      <c r="L35" s="284">
        <f t="shared" si="5"/>
        <v>145.24096236573303</v>
      </c>
      <c r="M35" s="284">
        <f t="shared" si="5"/>
        <v>157.0432146940243</v>
      </c>
      <c r="N35" s="284">
        <f t="shared" si="5"/>
        <v>180.37396526463061</v>
      </c>
      <c r="O35" s="284">
        <f t="shared" si="5"/>
        <v>193.17984948812182</v>
      </c>
      <c r="P35" s="284">
        <f t="shared" si="5"/>
        <v>191.90919789253749</v>
      </c>
      <c r="Q35" s="284">
        <f t="shared" si="5"/>
        <v>195.75868112558831</v>
      </c>
      <c r="R35" s="284">
        <f t="shared" si="5"/>
        <v>191.86870162842928</v>
      </c>
      <c r="S35" s="284">
        <f t="shared" si="5"/>
        <v>202.75433720818626</v>
      </c>
      <c r="T35" s="284">
        <f t="shared" si="5"/>
        <v>202.28633349829903</v>
      </c>
      <c r="U35" s="284">
        <f t="shared" si="5"/>
        <v>207.24400910381848</v>
      </c>
      <c r="V35" s="284">
        <f t="shared" si="5"/>
        <v>216.17303382480111</v>
      </c>
      <c r="W35" s="284">
        <f t="shared" si="5"/>
        <v>228.10064955483705</v>
      </c>
      <c r="X35" s="284">
        <f t="shared" si="5"/>
        <v>200.65767498275522</v>
      </c>
      <c r="Y35" s="284">
        <f t="shared" si="5"/>
        <v>178.97431959561774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108.94925259389794</v>
      </c>
      <c r="C36" s="344">
        <f t="shared" si="6"/>
        <v>109.1953116035713</v>
      </c>
      <c r="D36" s="344">
        <f t="shared" si="6"/>
        <v>111.52671379556688</v>
      </c>
      <c r="E36" s="344">
        <f t="shared" si="6"/>
        <v>112.03777381256037</v>
      </c>
      <c r="F36" s="344">
        <f t="shared" si="6"/>
        <v>110.07090512905103</v>
      </c>
      <c r="G36" s="344">
        <f t="shared" si="6"/>
        <v>105.75903992192642</v>
      </c>
      <c r="H36" s="344">
        <f t="shared" si="6"/>
        <v>101.66642059462862</v>
      </c>
      <c r="I36" s="344">
        <f t="shared" si="6"/>
        <v>101.40446830003894</v>
      </c>
      <c r="J36" s="344">
        <f t="shared" si="6"/>
        <v>100.46047410561017</v>
      </c>
      <c r="K36" s="344">
        <f t="shared" si="6"/>
        <v>96.667568135169191</v>
      </c>
      <c r="L36" s="344">
        <f t="shared" si="6"/>
        <v>99.194771286176646</v>
      </c>
      <c r="M36" s="344">
        <f t="shared" si="6"/>
        <v>99.212462675420042</v>
      </c>
      <c r="N36" s="344">
        <f t="shared" si="6"/>
        <v>99.996127920555352</v>
      </c>
      <c r="O36" s="344">
        <f t="shared" si="6"/>
        <v>98.644404463652748</v>
      </c>
      <c r="P36" s="344">
        <f t="shared" si="6"/>
        <v>97.287241633792561</v>
      </c>
      <c r="Q36" s="344">
        <f t="shared" si="6"/>
        <v>95.644111514181105</v>
      </c>
      <c r="R36" s="344">
        <f t="shared" si="6"/>
        <v>97.349277509353215</v>
      </c>
      <c r="S36" s="344">
        <f t="shared" si="6"/>
        <v>97.689943262779849</v>
      </c>
      <c r="T36" s="344">
        <f t="shared" si="6"/>
        <v>98.16648507663821</v>
      </c>
      <c r="U36" s="344">
        <f t="shared" si="6"/>
        <v>95.967479901010392</v>
      </c>
      <c r="V36" s="344">
        <f t="shared" si="6"/>
        <v>96.628114700679447</v>
      </c>
      <c r="W36" s="344">
        <f t="shared" si="6"/>
        <v>100.82155772557384</v>
      </c>
      <c r="X36" s="344">
        <f t="shared" si="6"/>
        <v>99.996916203670267</v>
      </c>
      <c r="Y36" s="344">
        <f t="shared" si="6"/>
        <v>91.001652296177085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51.577723516079502</v>
      </c>
      <c r="C37" s="344">
        <f>IF(FBT_ued!C$5=0,"",FBT_ued!C$5/C$5*1000)</f>
        <v>51.919231841276392</v>
      </c>
      <c r="D37" s="344">
        <f>IF(FBT_ued!D$5=0,"",FBT_ued!D$5/D$5*1000)</f>
        <v>53.147715890743513</v>
      </c>
      <c r="E37" s="344">
        <f>IF(FBT_ued!E$5=0,"",FBT_ued!E$5/E$5*1000)</f>
        <v>54.087654863864799</v>
      </c>
      <c r="F37" s="344">
        <f>IF(FBT_ued!F$5=0,"",FBT_ued!F$5/F$5*1000)</f>
        <v>52.423480388869486</v>
      </c>
      <c r="G37" s="344">
        <f>IF(FBT_ued!G$5=0,"",FBT_ued!G$5/G$5*1000)</f>
        <v>50.506901294958432</v>
      </c>
      <c r="H37" s="344">
        <f>IF(FBT_ued!H$5=0,"",FBT_ued!H$5/H$5*1000)</f>
        <v>48.740172154030397</v>
      </c>
      <c r="I37" s="344">
        <f>IF(FBT_ued!I$5=0,"",FBT_ued!I$5/I$5*1000)</f>
        <v>48.917282466804984</v>
      </c>
      <c r="J37" s="344">
        <f>IF(FBT_ued!J$5=0,"",FBT_ued!J$5/J$5*1000)</f>
        <v>48.530016359704668</v>
      </c>
      <c r="K37" s="344">
        <f>IF(FBT_ued!K$5=0,"",FBT_ued!K$5/K$5*1000)</f>
        <v>46.527969072026131</v>
      </c>
      <c r="L37" s="344">
        <f>IF(FBT_ued!L$5=0,"",FBT_ued!L$5/L$5*1000)</f>
        <v>48.131550806465725</v>
      </c>
      <c r="M37" s="344">
        <f>IF(FBT_ued!M$5=0,"",FBT_ued!M$5/M$5*1000)</f>
        <v>48.123458351201656</v>
      </c>
      <c r="N37" s="344">
        <f>IF(FBT_ued!N$5=0,"",FBT_ued!N$5/N$5*1000)</f>
        <v>49.949101470478588</v>
      </c>
      <c r="O37" s="344">
        <f>IF(FBT_ued!O$5=0,"",FBT_ued!O$5/O$5*1000)</f>
        <v>48.503553083729706</v>
      </c>
      <c r="P37" s="344">
        <f>IF(FBT_ued!P$5=0,"",FBT_ued!P$5/P$5*1000)</f>
        <v>47.498278329578</v>
      </c>
      <c r="Q37" s="344">
        <f>IF(FBT_ued!Q$5=0,"",FBT_ued!Q$5/Q$5*1000)</f>
        <v>46.878983061713853</v>
      </c>
      <c r="R37" s="344">
        <f>IF(FBT_ued!R$5=0,"",FBT_ued!R$5/R$5*1000)</f>
        <v>47.894843492450981</v>
      </c>
      <c r="S37" s="344">
        <f>IF(FBT_ued!S$5=0,"",FBT_ued!S$5/S$5*1000)</f>
        <v>47.972000978706262</v>
      </c>
      <c r="T37" s="344">
        <f>IF(FBT_ued!T$5=0,"",FBT_ued!T$5/T$5*1000)</f>
        <v>48.019424806231704</v>
      </c>
      <c r="U37" s="344">
        <f>IF(FBT_ued!U$5=0,"",FBT_ued!U$5/U$5*1000)</f>
        <v>47.001667309835454</v>
      </c>
      <c r="V37" s="344">
        <f>IF(FBT_ued!V$5=0,"",FBT_ued!V$5/V$5*1000)</f>
        <v>47.242742038546382</v>
      </c>
      <c r="W37" s="344">
        <f>IF(FBT_ued!W$5=0,"",FBT_ued!W$5/W$5*1000)</f>
        <v>49.228460715345918</v>
      </c>
      <c r="X37" s="344">
        <f>IF(FBT_ued!X$5=0,"",FBT_ued!X$5/X$5*1000)</f>
        <v>48.933872400956297</v>
      </c>
      <c r="Y37" s="344">
        <f>IF(FBT_ued!Y$5=0,"",FBT_ued!Y$5/Y$5*1000)</f>
        <v>44.607473014840139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1.7119918720028655</v>
      </c>
      <c r="C38" s="345">
        <f t="shared" si="7"/>
        <v>1.8076125673827446</v>
      </c>
      <c r="D38" s="345">
        <f t="shared" si="7"/>
        <v>1.7861381397603169</v>
      </c>
      <c r="E38" s="345">
        <f t="shared" si="7"/>
        <v>1.5906060004121829</v>
      </c>
      <c r="F38" s="345">
        <f t="shared" si="7"/>
        <v>1.742865139018303</v>
      </c>
      <c r="G38" s="345">
        <f t="shared" si="7"/>
        <v>1.648712741204698</v>
      </c>
      <c r="H38" s="345">
        <f t="shared" si="7"/>
        <v>1.6013410680492393</v>
      </c>
      <c r="I38" s="345">
        <f t="shared" si="7"/>
        <v>1.5188044442597937</v>
      </c>
      <c r="J38" s="345">
        <f t="shared" si="7"/>
        <v>1.5500210714933647</v>
      </c>
      <c r="K38" s="345">
        <f t="shared" si="7"/>
        <v>1.396712084893696</v>
      </c>
      <c r="L38" s="345">
        <f t="shared" si="7"/>
        <v>1.4200453505821229</v>
      </c>
      <c r="M38" s="345">
        <f t="shared" si="7"/>
        <v>1.4464145485244035</v>
      </c>
      <c r="N38" s="345">
        <f t="shared" si="7"/>
        <v>1.1050763445266547</v>
      </c>
      <c r="O38" s="345">
        <f t="shared" si="7"/>
        <v>1.2092049757149155</v>
      </c>
      <c r="P38" s="345">
        <f t="shared" si="7"/>
        <v>1.2552023990478169</v>
      </c>
      <c r="Q38" s="345">
        <f t="shared" si="7"/>
        <v>1.238279790753313</v>
      </c>
      <c r="R38" s="345">
        <f t="shared" si="7"/>
        <v>1.1757917353925471</v>
      </c>
      <c r="S38" s="345">
        <f t="shared" si="7"/>
        <v>1.1866470199517716</v>
      </c>
      <c r="T38" s="345">
        <f t="shared" si="7"/>
        <v>1.2668565226818023</v>
      </c>
      <c r="U38" s="345">
        <f t="shared" si="7"/>
        <v>1.1729815754819901</v>
      </c>
      <c r="V38" s="345">
        <f t="shared" si="7"/>
        <v>1.1926421555843649</v>
      </c>
      <c r="W38" s="345">
        <f t="shared" si="7"/>
        <v>1.1960567808920524</v>
      </c>
      <c r="X38" s="345">
        <f t="shared" si="7"/>
        <v>1.1531566342366728</v>
      </c>
      <c r="Y38" s="345">
        <f t="shared" si="7"/>
        <v>1.1701992824227498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HU: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474.21530524505579</v>
      </c>
      <c r="C5" s="223">
        <v>592.05717970765272</v>
      </c>
      <c r="D5" s="223">
        <v>596.10541702493549</v>
      </c>
      <c r="E5" s="223">
        <v>555.66552020636277</v>
      </c>
      <c r="F5" s="223">
        <v>526.65090283748941</v>
      </c>
      <c r="G5" s="223">
        <v>458.44892519346519</v>
      </c>
      <c r="H5" s="223">
        <v>467.7035253654343</v>
      </c>
      <c r="I5" s="223">
        <v>416.04531384350821</v>
      </c>
      <c r="J5" s="223">
        <v>454.44453998280312</v>
      </c>
      <c r="K5" s="223">
        <v>398.55442820292348</v>
      </c>
      <c r="L5" s="223">
        <v>411.76371453138438</v>
      </c>
      <c r="M5" s="223">
        <v>416.46044711951851</v>
      </c>
      <c r="N5" s="223">
        <v>470.14806534823731</v>
      </c>
      <c r="O5" s="223">
        <v>550.55494411006009</v>
      </c>
      <c r="P5" s="223">
        <v>566.15064488392102</v>
      </c>
      <c r="Q5" s="223">
        <v>585.75184866723987</v>
      </c>
      <c r="R5" s="223">
        <v>586.04660361134984</v>
      </c>
      <c r="S5" s="223">
        <v>618.66419150668412</v>
      </c>
      <c r="T5" s="223">
        <v>659.35339446056128</v>
      </c>
      <c r="U5" s="223">
        <v>664.35978605724927</v>
      </c>
      <c r="V5" s="223">
        <v>690.33847154276327</v>
      </c>
      <c r="W5" s="223">
        <v>725.99327305990209</v>
      </c>
      <c r="X5" s="223">
        <v>682.12192759113327</v>
      </c>
      <c r="Y5" s="223">
        <v>666.3034944225252</v>
      </c>
      <c r="DA5" s="89" t="s">
        <v>2118</v>
      </c>
    </row>
    <row r="6" spans="1:105" ht="12" customHeight="1" x14ac:dyDescent="0.25">
      <c r="A6" s="55" t="s">
        <v>91</v>
      </c>
      <c r="B6" s="259">
        <v>4.8915973411859568</v>
      </c>
      <c r="C6" s="259">
        <v>6.2310130096733003</v>
      </c>
      <c r="D6" s="259">
        <v>6.2933676667356382</v>
      </c>
      <c r="E6" s="259">
        <v>6.7078131296168522</v>
      </c>
      <c r="F6" s="259">
        <v>6.015223548874264</v>
      </c>
      <c r="G6" s="259">
        <v>5.4009500782203093</v>
      </c>
      <c r="H6" s="259">
        <v>5.4714372028982536</v>
      </c>
      <c r="I6" s="259">
        <v>5.1467047618061494</v>
      </c>
      <c r="J6" s="259">
        <v>5.4664652289200566</v>
      </c>
      <c r="K6" s="259">
        <v>5.1883087605153921</v>
      </c>
      <c r="L6" s="259">
        <v>5.7087368031663868</v>
      </c>
      <c r="M6" s="259">
        <v>5.7720799578615152</v>
      </c>
      <c r="N6" s="259">
        <v>8.9798461823244704</v>
      </c>
      <c r="O6" s="259">
        <v>8.9498529455164935</v>
      </c>
      <c r="P6" s="259">
        <v>8.5129384690843946</v>
      </c>
      <c r="Q6" s="259">
        <v>9.0523644083745118</v>
      </c>
      <c r="R6" s="259">
        <v>9.4327906995060413</v>
      </c>
      <c r="S6" s="259">
        <v>9.8137781944029072</v>
      </c>
      <c r="T6" s="259">
        <v>10.190686875562671</v>
      </c>
      <c r="U6" s="259">
        <v>10.80937821066877</v>
      </c>
      <c r="V6" s="259">
        <v>10.86473194722679</v>
      </c>
      <c r="W6" s="259">
        <v>11.254653614476521</v>
      </c>
      <c r="X6" s="259">
        <v>10.77340883337787</v>
      </c>
      <c r="Y6" s="259">
        <v>10.448043352926261</v>
      </c>
      <c r="DA6" s="67" t="s">
        <v>2137</v>
      </c>
    </row>
    <row r="7" spans="1:105" ht="12" customHeight="1" x14ac:dyDescent="0.25">
      <c r="A7" s="173" t="s">
        <v>92</v>
      </c>
      <c r="B7" s="224">
        <v>5.706863564716949</v>
      </c>
      <c r="C7" s="224">
        <v>7.2695151779521829</v>
      </c>
      <c r="D7" s="224">
        <v>7.3422622778582438</v>
      </c>
      <c r="E7" s="224">
        <v>7.825781984552993</v>
      </c>
      <c r="F7" s="224">
        <v>7.0177608070199753</v>
      </c>
      <c r="G7" s="224">
        <v>6.3011084245903586</v>
      </c>
      <c r="H7" s="224">
        <v>6.3833434033812946</v>
      </c>
      <c r="I7" s="224">
        <v>6.0044888887738406</v>
      </c>
      <c r="J7" s="224">
        <v>6.3775427670734013</v>
      </c>
      <c r="K7" s="224">
        <v>6.0530268872679613</v>
      </c>
      <c r="L7" s="224">
        <v>6.6601929370274497</v>
      </c>
      <c r="M7" s="224">
        <v>6.7340932841717693</v>
      </c>
      <c r="N7" s="224">
        <v>10.476487212711881</v>
      </c>
      <c r="O7" s="224">
        <v>10.44149510310258</v>
      </c>
      <c r="P7" s="224">
        <v>9.9317615472651291</v>
      </c>
      <c r="Q7" s="224">
        <v>10.561091809770261</v>
      </c>
      <c r="R7" s="224">
        <v>11.004922482757051</v>
      </c>
      <c r="S7" s="224">
        <v>11.44940789347006</v>
      </c>
      <c r="T7" s="224">
        <v>11.889134688156449</v>
      </c>
      <c r="U7" s="224">
        <v>12.61094124578023</v>
      </c>
      <c r="V7" s="224">
        <v>12.675520605097921</v>
      </c>
      <c r="W7" s="224">
        <v>13.130429216889279</v>
      </c>
      <c r="X7" s="224">
        <v>12.568976972274189</v>
      </c>
      <c r="Y7" s="224">
        <v>12.18938391174731</v>
      </c>
      <c r="DA7" s="177" t="s">
        <v>2138</v>
      </c>
    </row>
    <row r="8" spans="1:105" ht="12" customHeight="1" x14ac:dyDescent="0.25">
      <c r="A8" s="173" t="s">
        <v>93</v>
      </c>
      <c r="B8" s="224">
        <v>13.044259576495881</v>
      </c>
      <c r="C8" s="224">
        <v>16.616034692462129</v>
      </c>
      <c r="D8" s="224">
        <v>16.782313777961701</v>
      </c>
      <c r="E8" s="224">
        <v>17.887501678978271</v>
      </c>
      <c r="F8" s="224">
        <v>16.04059613033137</v>
      </c>
      <c r="G8" s="224">
        <v>14.402533541920819</v>
      </c>
      <c r="H8" s="224">
        <v>14.59049920772868</v>
      </c>
      <c r="I8" s="224">
        <v>13.72454603148306</v>
      </c>
      <c r="J8" s="224">
        <v>14.57724061045349</v>
      </c>
      <c r="K8" s="224">
        <v>13.83549002804105</v>
      </c>
      <c r="L8" s="224">
        <v>15.22329814177702</v>
      </c>
      <c r="M8" s="224">
        <v>15.39221322096404</v>
      </c>
      <c r="N8" s="224">
        <v>23.946256486198589</v>
      </c>
      <c r="O8" s="224">
        <v>23.866274521377321</v>
      </c>
      <c r="P8" s="224">
        <v>22.70116925089172</v>
      </c>
      <c r="Q8" s="224">
        <v>24.13963842233203</v>
      </c>
      <c r="R8" s="224">
        <v>25.15410853201611</v>
      </c>
      <c r="S8" s="224">
        <v>26.17007518507442</v>
      </c>
      <c r="T8" s="224">
        <v>27.175165001500439</v>
      </c>
      <c r="U8" s="224">
        <v>28.825008561783381</v>
      </c>
      <c r="V8" s="224">
        <v>28.97261852593811</v>
      </c>
      <c r="W8" s="224">
        <v>30.012409638604069</v>
      </c>
      <c r="X8" s="224">
        <v>28.729090222341</v>
      </c>
      <c r="Y8" s="224">
        <v>27.8614489411367</v>
      </c>
      <c r="DA8" s="177" t="s">
        <v>2139</v>
      </c>
    </row>
    <row r="9" spans="1:105" ht="12" customHeight="1" x14ac:dyDescent="0.25">
      <c r="A9" s="173" t="s">
        <v>94</v>
      </c>
      <c r="B9" s="224">
        <v>9.7831946823719136</v>
      </c>
      <c r="C9" s="224">
        <v>12.462026019346601</v>
      </c>
      <c r="D9" s="224">
        <v>12.58673533347128</v>
      </c>
      <c r="E9" s="224">
        <v>13.415626259233701</v>
      </c>
      <c r="F9" s="224">
        <v>12.03044709774853</v>
      </c>
      <c r="G9" s="224">
        <v>10.80190015644062</v>
      </c>
      <c r="H9" s="224">
        <v>10.942874405796511</v>
      </c>
      <c r="I9" s="224">
        <v>10.293409523612301</v>
      </c>
      <c r="J9" s="224">
        <v>10.93293045784011</v>
      </c>
      <c r="K9" s="224">
        <v>10.376617521030781</v>
      </c>
      <c r="L9" s="224">
        <v>11.41747360633277</v>
      </c>
      <c r="M9" s="224">
        <v>11.54415991572303</v>
      </c>
      <c r="N9" s="224">
        <v>17.959692364648941</v>
      </c>
      <c r="O9" s="224">
        <v>17.89970589103299</v>
      </c>
      <c r="P9" s="224">
        <v>17.025876938168789</v>
      </c>
      <c r="Q9" s="224">
        <v>18.10472881674902</v>
      </c>
      <c r="R9" s="224">
        <v>18.865581399012079</v>
      </c>
      <c r="S9" s="224">
        <v>19.627556388805811</v>
      </c>
      <c r="T9" s="224">
        <v>20.381373751125331</v>
      </c>
      <c r="U9" s="224">
        <v>21.61875642133754</v>
      </c>
      <c r="V9" s="224">
        <v>21.729463894453591</v>
      </c>
      <c r="W9" s="224">
        <v>22.509307228953048</v>
      </c>
      <c r="X9" s="224">
        <v>21.546817666755739</v>
      </c>
      <c r="Y9" s="224">
        <v>20.896086705852522</v>
      </c>
      <c r="DA9" s="177" t="s">
        <v>2140</v>
      </c>
    </row>
    <row r="10" spans="1:105" ht="12" customHeight="1" x14ac:dyDescent="0.25">
      <c r="A10" s="56" t="s">
        <v>95</v>
      </c>
      <c r="B10" s="260">
        <v>9.5390813342133143</v>
      </c>
      <c r="C10" s="260">
        <v>12.03368305439049</v>
      </c>
      <c r="D10" s="260">
        <v>12.14501744395694</v>
      </c>
      <c r="E10" s="260">
        <v>11.06733522284695</v>
      </c>
      <c r="F10" s="260">
        <v>10.52470455641766</v>
      </c>
      <c r="G10" s="260">
        <v>9.1102947565000179</v>
      </c>
      <c r="H10" s="260">
        <v>9.3390230054191843</v>
      </c>
      <c r="I10" s="260">
        <v>8.2442085584825744</v>
      </c>
      <c r="J10" s="260">
        <v>9.0827539488416811</v>
      </c>
      <c r="K10" s="260">
        <v>7.7900432078430377</v>
      </c>
      <c r="L10" s="260">
        <v>8.0910130391424726</v>
      </c>
      <c r="M10" s="260">
        <v>8.1964183459290378</v>
      </c>
      <c r="N10" s="260">
        <v>10.12922122898205</v>
      </c>
      <c r="O10" s="260">
        <v>11.1918934999256</v>
      </c>
      <c r="P10" s="260">
        <v>11.389005736138779</v>
      </c>
      <c r="Q10" s="260">
        <v>11.81690728364231</v>
      </c>
      <c r="R10" s="260">
        <v>11.922064692887931</v>
      </c>
      <c r="S10" s="260">
        <v>12.950485351935679</v>
      </c>
      <c r="T10" s="260">
        <v>13.322499149481279</v>
      </c>
      <c r="U10" s="260">
        <v>13.55276167577688</v>
      </c>
      <c r="V10" s="260">
        <v>14.078683754358551</v>
      </c>
      <c r="W10" s="260">
        <v>14.79566115855401</v>
      </c>
      <c r="X10" s="260">
        <v>14.727431680409859</v>
      </c>
      <c r="Y10" s="260">
        <v>15.100238260398189</v>
      </c>
      <c r="DA10" s="68" t="s">
        <v>2141</v>
      </c>
    </row>
    <row r="11" spans="1:105" ht="12" customHeight="1" x14ac:dyDescent="0.25">
      <c r="A11" s="37" t="s">
        <v>159</v>
      </c>
      <c r="B11" s="226">
        <v>3.4138049618931202E-2</v>
      </c>
      <c r="C11" s="226">
        <v>6.3610585884306153E-2</v>
      </c>
      <c r="D11" s="226">
        <v>3.098391947388757E-2</v>
      </c>
      <c r="E11" s="226">
        <v>2.8261292717064779E-2</v>
      </c>
      <c r="F11" s="226">
        <v>3.1271457787440907E-2</v>
      </c>
      <c r="G11" s="226">
        <v>3.0324481490977159E-2</v>
      </c>
      <c r="H11" s="226">
        <v>0</v>
      </c>
      <c r="I11" s="226">
        <v>2.7173752744099049E-2</v>
      </c>
      <c r="J11" s="226">
        <v>2.6669542491282588E-2</v>
      </c>
      <c r="K11" s="226">
        <v>0</v>
      </c>
      <c r="L11" s="226">
        <v>0</v>
      </c>
      <c r="M11" s="226">
        <v>0.14853895886251919</v>
      </c>
      <c r="N11" s="226">
        <v>3.1009665019327729E-2</v>
      </c>
      <c r="O11" s="226">
        <v>6.2933399344206692E-2</v>
      </c>
      <c r="P11" s="226">
        <v>6.919714396414825E-2</v>
      </c>
      <c r="Q11" s="226">
        <v>8.9339364009180355E-2</v>
      </c>
      <c r="R11" s="226">
        <v>8.7197484007566065E-2</v>
      </c>
      <c r="S11" s="226">
        <v>8.5600759124783321E-2</v>
      </c>
      <c r="T11" s="226">
        <v>9.0207384685252162E-2</v>
      </c>
      <c r="U11" s="226">
        <v>0.10701776596388329</v>
      </c>
      <c r="V11" s="226">
        <v>0.1119589181498724</v>
      </c>
      <c r="W11" s="226">
        <v>0.13637231337204839</v>
      </c>
      <c r="X11" s="226">
        <v>0.12694445536577939</v>
      </c>
      <c r="Y11" s="226">
        <v>0.10214536658705529</v>
      </c>
      <c r="DA11" s="69" t="s">
        <v>2142</v>
      </c>
    </row>
    <row r="12" spans="1:105" ht="12" customHeight="1" x14ac:dyDescent="0.25">
      <c r="A12" s="37" t="s">
        <v>35</v>
      </c>
      <c r="B12" s="226">
        <v>8.3230288305819009</v>
      </c>
      <c r="C12" s="226">
        <v>10.51999885682423</v>
      </c>
      <c r="D12" s="226">
        <v>10.67758265316796</v>
      </c>
      <c r="E12" s="226">
        <v>9.0088377680392888</v>
      </c>
      <c r="F12" s="226">
        <v>8.7729319407209641</v>
      </c>
      <c r="G12" s="226">
        <v>7.4370472980840008</v>
      </c>
      <c r="H12" s="226">
        <v>7.7730624155895711</v>
      </c>
      <c r="I12" s="226">
        <v>6.5629464522748089</v>
      </c>
      <c r="J12" s="226">
        <v>7.4745422326751516</v>
      </c>
      <c r="K12" s="226">
        <v>5.7956498245533696</v>
      </c>
      <c r="L12" s="226">
        <v>5.7175945096565357</v>
      </c>
      <c r="M12" s="226">
        <v>5.690607672389036</v>
      </c>
      <c r="N12" s="226">
        <v>3.1314492493918848</v>
      </c>
      <c r="O12" s="226">
        <v>5.4747562916021053</v>
      </c>
      <c r="P12" s="226">
        <v>6.5768069391328714</v>
      </c>
      <c r="Q12" s="226">
        <v>6.4361154065059374</v>
      </c>
      <c r="R12" s="226">
        <v>5.8317799974182547</v>
      </c>
      <c r="S12" s="226">
        <v>6.1791936213435648</v>
      </c>
      <c r="T12" s="226">
        <v>7.3617140979155664</v>
      </c>
      <c r="U12" s="226">
        <v>6.4653610840266671</v>
      </c>
      <c r="V12" s="226">
        <v>7.0917691449594109</v>
      </c>
      <c r="W12" s="226">
        <v>7.6408728558034609</v>
      </c>
      <c r="X12" s="226">
        <v>6.3757342600315594</v>
      </c>
      <c r="Y12" s="226">
        <v>5.9653737426831421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0.38211521926018099</v>
      </c>
      <c r="P13" s="226">
        <v>0.50154772140997939</v>
      </c>
      <c r="Q13" s="226">
        <v>0.50154772140987369</v>
      </c>
      <c r="R13" s="226">
        <v>0.50154772140974579</v>
      </c>
      <c r="S13" s="226">
        <v>1.146431642303716</v>
      </c>
      <c r="T13" s="226">
        <v>0.45382631126374068</v>
      </c>
      <c r="U13" s="226">
        <v>0.40601891659461509</v>
      </c>
      <c r="V13" s="226">
        <v>0.42992261392928621</v>
      </c>
      <c r="W13" s="226">
        <v>0.47773000859812581</v>
      </c>
      <c r="X13" s="226">
        <v>0.50154772140983406</v>
      </c>
      <c r="Y13" s="226">
        <v>0.38211521926031572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0.20004705268612921</v>
      </c>
      <c r="T14" s="226">
        <v>0.12372980019991579</v>
      </c>
      <c r="U14" s="226">
        <v>0.15651864538298851</v>
      </c>
      <c r="V14" s="226">
        <v>0.3950493587562704</v>
      </c>
      <c r="W14" s="226">
        <v>0.47633410891293948</v>
      </c>
      <c r="X14" s="226">
        <v>1.9178863185613639</v>
      </c>
      <c r="Y14" s="226">
        <v>3.3416715506403381</v>
      </c>
      <c r="DA14" s="69" t="s">
        <v>2145</v>
      </c>
    </row>
    <row r="15" spans="1:105" ht="12" customHeight="1" x14ac:dyDescent="0.25">
      <c r="A15" s="37" t="s">
        <v>40</v>
      </c>
      <c r="B15" s="226">
        <v>1.1819144540124811</v>
      </c>
      <c r="C15" s="226">
        <v>1.4500736116819539</v>
      </c>
      <c r="D15" s="226">
        <v>1.436450871315095</v>
      </c>
      <c r="E15" s="226">
        <v>2.0302361620905991</v>
      </c>
      <c r="F15" s="226">
        <v>1.7205011579092591</v>
      </c>
      <c r="G15" s="226">
        <v>1.64292297692504</v>
      </c>
      <c r="H15" s="226">
        <v>1.5659605898296141</v>
      </c>
      <c r="I15" s="226">
        <v>1.6540883534636659</v>
      </c>
      <c r="J15" s="226">
        <v>1.5815421736752471</v>
      </c>
      <c r="K15" s="226">
        <v>1.994393383289669</v>
      </c>
      <c r="L15" s="226">
        <v>2.3734185294859369</v>
      </c>
      <c r="M15" s="226">
        <v>2.357271714677482</v>
      </c>
      <c r="N15" s="226">
        <v>6.9667623145708344</v>
      </c>
      <c r="O15" s="226">
        <v>5.2720885897191074</v>
      </c>
      <c r="P15" s="226">
        <v>4.2414539316317823</v>
      </c>
      <c r="Q15" s="226">
        <v>4.7899047917173156</v>
      </c>
      <c r="R15" s="226">
        <v>5.5015394900523598</v>
      </c>
      <c r="S15" s="226">
        <v>5.3392122764774923</v>
      </c>
      <c r="T15" s="226">
        <v>5.2930215554168054</v>
      </c>
      <c r="U15" s="226">
        <v>6.4178452638087284</v>
      </c>
      <c r="V15" s="226">
        <v>6.0499837185637144</v>
      </c>
      <c r="W15" s="226">
        <v>6.064351871867439</v>
      </c>
      <c r="X15" s="226">
        <v>5.8053189250413224</v>
      </c>
      <c r="Y15" s="226">
        <v>5.3089323812273399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29.586032348677151</v>
      </c>
      <c r="C16" s="261">
        <f t="shared" si="0"/>
        <v>37.203545872477257</v>
      </c>
      <c r="D16" s="261">
        <f t="shared" si="0"/>
        <v>37.445011240825053</v>
      </c>
      <c r="E16" s="261">
        <f t="shared" si="0"/>
        <v>33.91439534574878</v>
      </c>
      <c r="F16" s="261">
        <f t="shared" si="0"/>
        <v>32.562869307971908</v>
      </c>
      <c r="G16" s="261">
        <f t="shared" si="0"/>
        <v>28.0814409949276</v>
      </c>
      <c r="H16" s="261">
        <f t="shared" si="0"/>
        <v>28.641399578118893</v>
      </c>
      <c r="I16" s="261">
        <f t="shared" si="0"/>
        <v>25.227231850267319</v>
      </c>
      <c r="J16" s="261">
        <f t="shared" si="0"/>
        <v>27.731633140477008</v>
      </c>
      <c r="K16" s="261">
        <f t="shared" si="0"/>
        <v>23.862865307071505</v>
      </c>
      <c r="L16" s="261">
        <f t="shared" si="0"/>
        <v>24.76575572297418</v>
      </c>
      <c r="M16" s="261">
        <f t="shared" si="0"/>
        <v>25.077799533427704</v>
      </c>
      <c r="N16" s="261">
        <f t="shared" si="0"/>
        <v>31.017065961642089</v>
      </c>
      <c r="O16" s="261">
        <f t="shared" si="0"/>
        <v>33.701199384935435</v>
      </c>
      <c r="P16" s="261">
        <f t="shared" si="0"/>
        <v>34.119394365220323</v>
      </c>
      <c r="Q16" s="261">
        <f t="shared" si="0"/>
        <v>35.43093499409801</v>
      </c>
      <c r="R16" s="261">
        <f t="shared" si="0"/>
        <v>35.755378968828978</v>
      </c>
      <c r="S16" s="261">
        <f t="shared" si="0"/>
        <v>37.593877351594983</v>
      </c>
      <c r="T16" s="261">
        <f t="shared" si="0"/>
        <v>39.926436513718542</v>
      </c>
      <c r="U16" s="261">
        <f t="shared" si="0"/>
        <v>40.661641074615744</v>
      </c>
      <c r="V16" s="261">
        <f t="shared" si="0"/>
        <v>41.863483492690769</v>
      </c>
      <c r="W16" s="261">
        <f t="shared" si="0"/>
        <v>43.861881836866523</v>
      </c>
      <c r="X16" s="261">
        <f t="shared" si="0"/>
        <v>41.321571723668491</v>
      </c>
      <c r="Y16" s="261">
        <f t="shared" si="0"/>
        <v>40.269263149605713</v>
      </c>
      <c r="DA16" s="70"/>
    </row>
    <row r="17" spans="1:105" ht="12" customHeight="1" x14ac:dyDescent="0.25">
      <c r="A17" s="60" t="s">
        <v>2148</v>
      </c>
      <c r="B17" s="329">
        <v>26.2306807782651</v>
      </c>
      <c r="C17" s="329">
        <v>32.993497334620237</v>
      </c>
      <c r="D17" s="329">
        <v>33.172792858608723</v>
      </c>
      <c r="E17" s="329">
        <v>27.634850577476211</v>
      </c>
      <c r="F17" s="329">
        <v>27.683765877286021</v>
      </c>
      <c r="G17" s="329">
        <v>23.28101497593504</v>
      </c>
      <c r="H17" s="329">
        <v>23.822752351491459</v>
      </c>
      <c r="I17" s="329">
        <v>20.042456336867229</v>
      </c>
      <c r="J17" s="329">
        <v>22.638990414616771</v>
      </c>
      <c r="K17" s="329">
        <v>17.717566233112979</v>
      </c>
      <c r="L17" s="329">
        <v>17.378268818698711</v>
      </c>
      <c r="M17" s="329">
        <v>17.683208004300571</v>
      </c>
      <c r="N17" s="329">
        <v>9.6827121631467019</v>
      </c>
      <c r="O17" s="329">
        <v>17.20315616606327</v>
      </c>
      <c r="P17" s="329">
        <v>20.768139028637719</v>
      </c>
      <c r="Q17" s="329">
        <v>20.31596943029805</v>
      </c>
      <c r="R17" s="329">
        <v>18.46280439542517</v>
      </c>
      <c r="S17" s="329">
        <v>20.18503924870112</v>
      </c>
      <c r="T17" s="329">
        <v>23.175722246477282</v>
      </c>
      <c r="U17" s="329">
        <v>20.459561915608059</v>
      </c>
      <c r="V17" s="329">
        <v>22.69855670731155</v>
      </c>
      <c r="W17" s="329">
        <v>24.481902800832049</v>
      </c>
      <c r="X17" s="329">
        <v>21.751415945613921</v>
      </c>
      <c r="Y17" s="329">
        <v>21.6026648317428</v>
      </c>
      <c r="DA17" s="72" t="s">
        <v>2149</v>
      </c>
    </row>
    <row r="18" spans="1:105" ht="12" customHeight="1" x14ac:dyDescent="0.25">
      <c r="A18" s="59" t="s">
        <v>28</v>
      </c>
      <c r="B18" s="230">
        <v>0.30655622790227438</v>
      </c>
      <c r="C18" s="230">
        <v>0.62723876814774782</v>
      </c>
      <c r="D18" s="230">
        <v>0.61121683663083348</v>
      </c>
      <c r="E18" s="230">
        <v>0.41009448650744118</v>
      </c>
      <c r="F18" s="230">
        <v>0.62262036616449534</v>
      </c>
      <c r="G18" s="230">
        <v>0.48680276238023801</v>
      </c>
      <c r="H18" s="230">
        <v>0.30667014707473073</v>
      </c>
      <c r="I18" s="230">
        <v>0.2154539267158273</v>
      </c>
      <c r="J18" s="230">
        <v>5.6605478265620603E-2</v>
      </c>
      <c r="K18" s="230">
        <v>0.17142384056638299</v>
      </c>
      <c r="L18" s="230">
        <v>0.21409674960816771</v>
      </c>
      <c r="M18" s="230">
        <v>0.2121569937625368</v>
      </c>
      <c r="N18" s="230">
        <v>0.13088831760518199</v>
      </c>
      <c r="O18" s="230">
        <v>0.1443721663530742</v>
      </c>
      <c r="P18" s="230">
        <v>0.1486027479918948</v>
      </c>
      <c r="Q18" s="230">
        <v>9.6509848816298788E-2</v>
      </c>
      <c r="R18" s="230">
        <v>9.3672162773216161E-2</v>
      </c>
      <c r="S18" s="230">
        <v>9.3967035909328089E-2</v>
      </c>
      <c r="T18" s="230">
        <v>0.14323141988048521</v>
      </c>
      <c r="U18" s="230">
        <v>8.9889588980732002E-2</v>
      </c>
      <c r="V18" s="230">
        <v>9.4750659483000876E-2</v>
      </c>
      <c r="W18" s="230">
        <v>9.7051766363010591E-2</v>
      </c>
      <c r="X18" s="230">
        <v>4.7035607170028533E-2</v>
      </c>
      <c r="Y18" s="230">
        <v>9.6249527851399244E-2</v>
      </c>
      <c r="DA18" s="71" t="s">
        <v>2150</v>
      </c>
    </row>
    <row r="19" spans="1:105" ht="12" customHeight="1" x14ac:dyDescent="0.25">
      <c r="A19" s="59" t="s">
        <v>31</v>
      </c>
      <c r="B19" s="230">
        <v>0.38966234826304053</v>
      </c>
      <c r="C19" s="230">
        <v>0.46204711356340689</v>
      </c>
      <c r="D19" s="230">
        <v>0.92205346913852093</v>
      </c>
      <c r="E19" s="230">
        <v>0.27128798144942179</v>
      </c>
      <c r="F19" s="230">
        <v>0.45059215368609667</v>
      </c>
      <c r="G19" s="230">
        <v>0.36325698894046821</v>
      </c>
      <c r="H19" s="230">
        <v>0.27470210750088009</v>
      </c>
      <c r="I19" s="230">
        <v>0.27056603121866069</v>
      </c>
      <c r="J19" s="230">
        <v>0.2707371800255905</v>
      </c>
      <c r="K19" s="230">
        <v>0.27256759483065501</v>
      </c>
      <c r="L19" s="230">
        <v>0.25215081164009823</v>
      </c>
      <c r="M19" s="230">
        <v>8.3542095263713353E-2</v>
      </c>
      <c r="N19" s="230">
        <v>0.1043008167054936</v>
      </c>
      <c r="O19" s="230">
        <v>0.35887156906423923</v>
      </c>
      <c r="P19" s="230">
        <v>0.63135766225706635</v>
      </c>
      <c r="Q19" s="230">
        <v>0.61440172191695208</v>
      </c>
      <c r="R19" s="230">
        <v>0.57633775869427617</v>
      </c>
      <c r="S19" s="230">
        <v>0.58551942223586384</v>
      </c>
      <c r="T19" s="230">
        <v>0.59732966625745509</v>
      </c>
      <c r="U19" s="230">
        <v>0.56672503393970297</v>
      </c>
      <c r="V19" s="230">
        <v>0.81902098258074296</v>
      </c>
      <c r="W19" s="230">
        <v>0.68562722011105293</v>
      </c>
      <c r="X19" s="230">
        <v>0.7487781224892619</v>
      </c>
      <c r="Y19" s="230">
        <v>1.1278461276489271</v>
      </c>
      <c r="DA19" s="71" t="s">
        <v>2151</v>
      </c>
    </row>
    <row r="20" spans="1:105" ht="12" customHeight="1" x14ac:dyDescent="0.25">
      <c r="A20" s="59" t="s">
        <v>159</v>
      </c>
      <c r="B20" s="230">
        <v>8.5611941402552336E-2</v>
      </c>
      <c r="C20" s="230">
        <v>0.1628158606132819</v>
      </c>
      <c r="D20" s="230">
        <v>8.1291060418997224E-2</v>
      </c>
      <c r="E20" s="230">
        <v>7.9942589058771552E-2</v>
      </c>
      <c r="F20" s="230">
        <v>7.9935018699507365E-2</v>
      </c>
      <c r="G20" s="230">
        <v>8.0629433617894111E-2</v>
      </c>
      <c r="H20" s="230">
        <v>0</v>
      </c>
      <c r="I20" s="230">
        <v>7.8412610155716475E-2</v>
      </c>
      <c r="J20" s="230">
        <v>7.8502744663298887E-2</v>
      </c>
      <c r="K20" s="230">
        <v>0</v>
      </c>
      <c r="L20" s="230">
        <v>0</v>
      </c>
      <c r="M20" s="230">
        <v>0.4368586874161367</v>
      </c>
      <c r="N20" s="230">
        <v>9.17634582702751E-2</v>
      </c>
      <c r="O20" s="230">
        <v>0.18839182078023689</v>
      </c>
      <c r="P20" s="230">
        <v>0.20670814052342021</v>
      </c>
      <c r="Q20" s="230">
        <v>0.26841093259136001</v>
      </c>
      <c r="R20" s="230">
        <v>0.26212076603797058</v>
      </c>
      <c r="S20" s="230">
        <v>0.26651954152329249</v>
      </c>
      <c r="T20" s="230">
        <v>0.27158327123973119</v>
      </c>
      <c r="U20" s="230">
        <v>0.32245055057454702</v>
      </c>
      <c r="V20" s="230">
        <v>0.33857482496082969</v>
      </c>
      <c r="W20" s="230">
        <v>0.41556076816189269</v>
      </c>
      <c r="X20" s="230">
        <v>0.40909256424853663</v>
      </c>
      <c r="Y20" s="230">
        <v>0.34306878668855589</v>
      </c>
      <c r="DA20" s="71" t="s">
        <v>2152</v>
      </c>
    </row>
    <row r="21" spans="1:105" ht="12" customHeight="1" x14ac:dyDescent="0.25">
      <c r="A21" s="59" t="s">
        <v>32</v>
      </c>
      <c r="B21" s="230">
        <v>4.576226766108733</v>
      </c>
      <c r="C21" s="230">
        <v>4.8147033804078188</v>
      </c>
      <c r="D21" s="230">
        <v>3.543957271270449</v>
      </c>
      <c r="E21" s="230">
        <v>1.3902674544684579</v>
      </c>
      <c r="F21" s="230">
        <v>4.1055531723568297</v>
      </c>
      <c r="G21" s="230">
        <v>2.5760417158532891</v>
      </c>
      <c r="H21" s="230">
        <v>1.495456194386924</v>
      </c>
      <c r="I21" s="230">
        <v>0.53997842475219071</v>
      </c>
      <c r="J21" s="230">
        <v>0.23156472364126141</v>
      </c>
      <c r="K21" s="230">
        <v>0.62167847803015008</v>
      </c>
      <c r="L21" s="230">
        <v>0.21566758214678899</v>
      </c>
      <c r="M21" s="230">
        <v>0.21435816416470571</v>
      </c>
      <c r="N21" s="230">
        <v>8.9209533893140375E-2</v>
      </c>
      <c r="O21" s="230">
        <v>0.122777639509661</v>
      </c>
      <c r="P21" s="230">
        <v>0.1350016340927872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2153</v>
      </c>
    </row>
    <row r="22" spans="1:105" ht="12" customHeight="1" x14ac:dyDescent="0.25">
      <c r="A22" s="59" t="s">
        <v>35</v>
      </c>
      <c r="B22" s="230">
        <v>20.872623494588499</v>
      </c>
      <c r="C22" s="230">
        <v>26.926692211887978</v>
      </c>
      <c r="D22" s="230">
        <v>28.014274221149918</v>
      </c>
      <c r="E22" s="230">
        <v>25.483258065992111</v>
      </c>
      <c r="F22" s="230">
        <v>22.425065166379088</v>
      </c>
      <c r="G22" s="230">
        <v>19.77428407514315</v>
      </c>
      <c r="H22" s="230">
        <v>21.745923902528919</v>
      </c>
      <c r="I22" s="230">
        <v>18.93804534402484</v>
      </c>
      <c r="J22" s="230">
        <v>22.001580288021</v>
      </c>
      <c r="K22" s="230">
        <v>16.6518963196858</v>
      </c>
      <c r="L22" s="230">
        <v>16.696353675303651</v>
      </c>
      <c r="M22" s="230">
        <v>16.73629206369348</v>
      </c>
      <c r="N22" s="230">
        <v>9.2665500366726103</v>
      </c>
      <c r="O22" s="230">
        <v>16.388742970356059</v>
      </c>
      <c r="P22" s="230">
        <v>19.646468843772549</v>
      </c>
      <c r="Q22" s="230">
        <v>19.33664692697344</v>
      </c>
      <c r="R22" s="230">
        <v>17.530673707919711</v>
      </c>
      <c r="S22" s="230">
        <v>19.239033249032641</v>
      </c>
      <c r="T22" s="230">
        <v>22.16357788909961</v>
      </c>
      <c r="U22" s="230">
        <v>19.480496742113079</v>
      </c>
      <c r="V22" s="230">
        <v>21.44621024028698</v>
      </c>
      <c r="W22" s="230">
        <v>23.2836630461961</v>
      </c>
      <c r="X22" s="230">
        <v>20.546509651706089</v>
      </c>
      <c r="Y22" s="230">
        <v>20.035500389553921</v>
      </c>
      <c r="DA22" s="71" t="s">
        <v>2154</v>
      </c>
    </row>
    <row r="23" spans="1:105" ht="12" customHeight="1" x14ac:dyDescent="0.25">
      <c r="A23" s="60" t="s">
        <v>2155</v>
      </c>
      <c r="B23" s="329">
        <v>2.9640237831171721</v>
      </c>
      <c r="C23" s="329">
        <v>3.711567497083156</v>
      </c>
      <c r="D23" s="329">
        <v>3.76874896887748</v>
      </c>
      <c r="E23" s="329">
        <v>5.7429197179032263</v>
      </c>
      <c r="F23" s="329">
        <v>4.3978855467759486</v>
      </c>
      <c r="G23" s="329">
        <v>4.3683500127349371</v>
      </c>
      <c r="H23" s="329">
        <v>4.3809322503955759</v>
      </c>
      <c r="I23" s="329">
        <v>4.7730391324555974</v>
      </c>
      <c r="J23" s="329">
        <v>4.6553255075466318</v>
      </c>
      <c r="K23" s="329">
        <v>5.7302343731172938</v>
      </c>
      <c r="L23" s="329">
        <v>6.9307879600221582</v>
      </c>
      <c r="M23" s="329">
        <v>6.9328251324982126</v>
      </c>
      <c r="N23" s="329">
        <v>20.615966103909429</v>
      </c>
      <c r="O23" s="329">
        <v>15.78205498323085</v>
      </c>
      <c r="P23" s="329">
        <v>12.670220259055849</v>
      </c>
      <c r="Q23" s="329">
        <v>14.39077641113</v>
      </c>
      <c r="R23" s="329">
        <v>16.53795131744333</v>
      </c>
      <c r="S23" s="329">
        <v>16.623735847341631</v>
      </c>
      <c r="T23" s="329">
        <v>15.935459317196241</v>
      </c>
      <c r="U23" s="329">
        <v>19.33732890215418</v>
      </c>
      <c r="V23" s="329">
        <v>18.295748229601081</v>
      </c>
      <c r="W23" s="329">
        <v>18.47960674687635</v>
      </c>
      <c r="X23" s="329">
        <v>18.70828307138434</v>
      </c>
      <c r="Y23" s="329">
        <v>17.830754849628811</v>
      </c>
      <c r="DA23" s="72" t="s">
        <v>2156</v>
      </c>
    </row>
    <row r="24" spans="1:105" ht="12" customHeight="1" x14ac:dyDescent="0.25">
      <c r="A24" s="60" t="s">
        <v>2157</v>
      </c>
      <c r="B24" s="329">
        <v>0.39132778729487638</v>
      </c>
      <c r="C24" s="329">
        <v>0.49848104077386401</v>
      </c>
      <c r="D24" s="329">
        <v>0.50346941333885109</v>
      </c>
      <c r="E24" s="329">
        <v>0.53662505036934804</v>
      </c>
      <c r="F24" s="329">
        <v>0.48121788390994108</v>
      </c>
      <c r="G24" s="329">
        <v>0.43207600625762449</v>
      </c>
      <c r="H24" s="329">
        <v>0.43771497623186018</v>
      </c>
      <c r="I24" s="329">
        <v>0.41173638094449178</v>
      </c>
      <c r="J24" s="329">
        <v>0.43731721831360448</v>
      </c>
      <c r="K24" s="329">
        <v>0.41506470084123148</v>
      </c>
      <c r="L24" s="329">
        <v>0.45669894425331081</v>
      </c>
      <c r="M24" s="329">
        <v>0.46176639662892122</v>
      </c>
      <c r="N24" s="329">
        <v>0.71838769458595741</v>
      </c>
      <c r="O24" s="329">
        <v>0.71598823564131953</v>
      </c>
      <c r="P24" s="329">
        <v>0.68103507752675174</v>
      </c>
      <c r="Q24" s="329">
        <v>0.72418915266996087</v>
      </c>
      <c r="R24" s="329">
        <v>0.75462325596048319</v>
      </c>
      <c r="S24" s="329">
        <v>0.78510225555223256</v>
      </c>
      <c r="T24" s="329">
        <v>0.81525495004501314</v>
      </c>
      <c r="U24" s="329">
        <v>0.86475025685350138</v>
      </c>
      <c r="V24" s="329">
        <v>0.86917855577814351</v>
      </c>
      <c r="W24" s="329">
        <v>0.90037228915812206</v>
      </c>
      <c r="X24" s="329">
        <v>0.86187270667022997</v>
      </c>
      <c r="Y24" s="329">
        <v>0.83584346823410105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24.655026957230955</v>
      </c>
      <c r="C25" s="261">
        <f t="shared" si="1"/>
        <v>31.002954893731058</v>
      </c>
      <c r="D25" s="261">
        <f t="shared" si="1"/>
        <v>31.204176034020875</v>
      </c>
      <c r="E25" s="261">
        <f t="shared" si="1"/>
        <v>28.261996121457319</v>
      </c>
      <c r="F25" s="261">
        <f t="shared" si="1"/>
        <v>27.135724423309949</v>
      </c>
      <c r="G25" s="261">
        <f t="shared" si="1"/>
        <v>23.401200829106347</v>
      </c>
      <c r="H25" s="261">
        <f t="shared" si="1"/>
        <v>23.867832981765755</v>
      </c>
      <c r="I25" s="261">
        <f t="shared" si="1"/>
        <v>21.022693208556113</v>
      </c>
      <c r="J25" s="261">
        <f t="shared" si="1"/>
        <v>23.109694283730843</v>
      </c>
      <c r="K25" s="261">
        <f t="shared" si="1"/>
        <v>19.885721089226266</v>
      </c>
      <c r="L25" s="261">
        <f t="shared" si="1"/>
        <v>20.638129769145145</v>
      </c>
      <c r="M25" s="261">
        <f t="shared" si="1"/>
        <v>20.898166277856429</v>
      </c>
      <c r="N25" s="261">
        <f t="shared" si="1"/>
        <v>25.847554968035062</v>
      </c>
      <c r="O25" s="261">
        <f t="shared" si="1"/>
        <v>28.084332820779533</v>
      </c>
      <c r="P25" s="261">
        <f t="shared" si="1"/>
        <v>28.432828637683603</v>
      </c>
      <c r="Q25" s="261">
        <f t="shared" si="1"/>
        <v>29.525779161748339</v>
      </c>
      <c r="R25" s="261">
        <f t="shared" si="1"/>
        <v>29.796149140690837</v>
      </c>
      <c r="S25" s="261">
        <f t="shared" si="1"/>
        <v>31.328231126329161</v>
      </c>
      <c r="T25" s="261">
        <f t="shared" si="1"/>
        <v>33.272030428098788</v>
      </c>
      <c r="U25" s="261">
        <f t="shared" si="1"/>
        <v>33.884700895513113</v>
      </c>
      <c r="V25" s="261">
        <f t="shared" si="1"/>
        <v>34.886236243908996</v>
      </c>
      <c r="W25" s="261">
        <f t="shared" si="1"/>
        <v>36.551568197388782</v>
      </c>
      <c r="X25" s="261">
        <f t="shared" si="1"/>
        <v>34.434643103057084</v>
      </c>
      <c r="Y25" s="261">
        <f t="shared" si="1"/>
        <v>33.557719291338088</v>
      </c>
      <c r="DA25" s="70"/>
    </row>
    <row r="26" spans="1:105" ht="12" customHeight="1" x14ac:dyDescent="0.25">
      <c r="A26" s="60" t="s">
        <v>2160</v>
      </c>
      <c r="B26" s="329">
        <v>21.858900648554251</v>
      </c>
      <c r="C26" s="329">
        <v>27.494581112183539</v>
      </c>
      <c r="D26" s="329">
        <v>27.6439940488406</v>
      </c>
      <c r="E26" s="329">
        <v>23.029042147896838</v>
      </c>
      <c r="F26" s="329">
        <v>23.069804897738369</v>
      </c>
      <c r="G26" s="329">
        <v>19.400845813279211</v>
      </c>
      <c r="H26" s="329">
        <v>19.85229362624289</v>
      </c>
      <c r="I26" s="329">
        <v>16.70204694738937</v>
      </c>
      <c r="J26" s="329">
        <v>18.865825345513979</v>
      </c>
      <c r="K26" s="329">
        <v>14.76463852759416</v>
      </c>
      <c r="L26" s="329">
        <v>14.48189068224892</v>
      </c>
      <c r="M26" s="329">
        <v>14.736006670250481</v>
      </c>
      <c r="N26" s="329">
        <v>8.0689268026222489</v>
      </c>
      <c r="O26" s="329">
        <v>14.33596347171939</v>
      </c>
      <c r="P26" s="329">
        <v>17.306782523864769</v>
      </c>
      <c r="Q26" s="329">
        <v>16.92997452524838</v>
      </c>
      <c r="R26" s="329">
        <v>15.38567032952098</v>
      </c>
      <c r="S26" s="329">
        <v>16.820866040584271</v>
      </c>
      <c r="T26" s="329">
        <v>19.313101872064401</v>
      </c>
      <c r="U26" s="329">
        <v>17.049634929673381</v>
      </c>
      <c r="V26" s="329">
        <v>18.915463922759638</v>
      </c>
      <c r="W26" s="329">
        <v>20.401585667360049</v>
      </c>
      <c r="X26" s="329">
        <v>18.126179954678271</v>
      </c>
      <c r="Y26" s="329">
        <v>18.002220693119</v>
      </c>
      <c r="DA26" s="72" t="s">
        <v>2161</v>
      </c>
    </row>
    <row r="27" spans="1:105" ht="12" customHeight="1" x14ac:dyDescent="0.25">
      <c r="A27" s="59" t="s">
        <v>28</v>
      </c>
      <c r="B27" s="230">
        <v>0.25546352325189542</v>
      </c>
      <c r="C27" s="230">
        <v>0.52269897345645677</v>
      </c>
      <c r="D27" s="230">
        <v>0.50934736385902779</v>
      </c>
      <c r="E27" s="230">
        <v>0.34174540542286769</v>
      </c>
      <c r="F27" s="230">
        <v>0.51885030513707975</v>
      </c>
      <c r="G27" s="230">
        <v>0.40566896865019852</v>
      </c>
      <c r="H27" s="230">
        <v>0.25555845589560899</v>
      </c>
      <c r="I27" s="230">
        <v>0.17954493892985621</v>
      </c>
      <c r="J27" s="230">
        <v>4.7171231888017147E-2</v>
      </c>
      <c r="K27" s="230">
        <v>0.1428532004719858</v>
      </c>
      <c r="L27" s="230">
        <v>0.1784139580068064</v>
      </c>
      <c r="M27" s="230">
        <v>0.1767974948021141</v>
      </c>
      <c r="N27" s="230">
        <v>0.1090735980043184</v>
      </c>
      <c r="O27" s="230">
        <v>0.12031013862756181</v>
      </c>
      <c r="P27" s="230">
        <v>0.12383562332657901</v>
      </c>
      <c r="Q27" s="230">
        <v>8.0424874013582337E-2</v>
      </c>
      <c r="R27" s="230">
        <v>7.8060135644346787E-2</v>
      </c>
      <c r="S27" s="230">
        <v>7.8305863257773431E-2</v>
      </c>
      <c r="T27" s="230">
        <v>0.1193595165670711</v>
      </c>
      <c r="U27" s="230">
        <v>7.4907990817276657E-2</v>
      </c>
      <c r="V27" s="230">
        <v>7.8958882902500763E-2</v>
      </c>
      <c r="W27" s="230">
        <v>8.0876471969175495E-2</v>
      </c>
      <c r="X27" s="230">
        <v>3.9196339308357128E-2</v>
      </c>
      <c r="Y27" s="230">
        <v>8.0207939876166021E-2</v>
      </c>
      <c r="DA27" s="71" t="s">
        <v>2162</v>
      </c>
    </row>
    <row r="28" spans="1:105" ht="12" customHeight="1" x14ac:dyDescent="0.25">
      <c r="A28" s="59" t="s">
        <v>31</v>
      </c>
      <c r="B28" s="230">
        <v>0.32471862355253378</v>
      </c>
      <c r="C28" s="230">
        <v>0.38503926130283911</v>
      </c>
      <c r="D28" s="230">
        <v>0.76837789094876741</v>
      </c>
      <c r="E28" s="230">
        <v>0.2260733178745182</v>
      </c>
      <c r="F28" s="230">
        <v>0.37549346140508078</v>
      </c>
      <c r="G28" s="230">
        <v>0.30271415745039032</v>
      </c>
      <c r="H28" s="230">
        <v>0.22891842291740019</v>
      </c>
      <c r="I28" s="230">
        <v>0.22547169268221731</v>
      </c>
      <c r="J28" s="230">
        <v>0.22561431668799209</v>
      </c>
      <c r="K28" s="230">
        <v>0.22713966235887911</v>
      </c>
      <c r="L28" s="230">
        <v>0.21012567636674839</v>
      </c>
      <c r="M28" s="230">
        <v>6.9618412719761158E-2</v>
      </c>
      <c r="N28" s="230">
        <v>8.6917347254578003E-2</v>
      </c>
      <c r="O28" s="230">
        <v>0.29905964088686587</v>
      </c>
      <c r="P28" s="230">
        <v>0.52613138521422209</v>
      </c>
      <c r="Q28" s="230">
        <v>0.51200143493079353</v>
      </c>
      <c r="R28" s="230">
        <v>0.4802814655785636</v>
      </c>
      <c r="S28" s="230">
        <v>0.48793285186321977</v>
      </c>
      <c r="T28" s="230">
        <v>0.49777472188121258</v>
      </c>
      <c r="U28" s="230">
        <v>0.47227086161641912</v>
      </c>
      <c r="V28" s="230">
        <v>0.68251748548395275</v>
      </c>
      <c r="W28" s="230">
        <v>0.57135601675921088</v>
      </c>
      <c r="X28" s="230">
        <v>0.62398176874105182</v>
      </c>
      <c r="Y28" s="230">
        <v>0.93987177304077241</v>
      </c>
      <c r="DA28" s="71" t="s">
        <v>2163</v>
      </c>
    </row>
    <row r="29" spans="1:105" ht="12" customHeight="1" x14ac:dyDescent="0.25">
      <c r="A29" s="59" t="s">
        <v>159</v>
      </c>
      <c r="B29" s="230">
        <v>7.1343284502126944E-2</v>
      </c>
      <c r="C29" s="230">
        <v>0.13567988384440161</v>
      </c>
      <c r="D29" s="230">
        <v>6.7742550349164363E-2</v>
      </c>
      <c r="E29" s="230">
        <v>6.6618824215642983E-2</v>
      </c>
      <c r="F29" s="230">
        <v>6.6612515582922846E-2</v>
      </c>
      <c r="G29" s="230">
        <v>6.7191194681578456E-2</v>
      </c>
      <c r="H29" s="230">
        <v>0</v>
      </c>
      <c r="I29" s="230">
        <v>6.5343841796430435E-2</v>
      </c>
      <c r="J29" s="230">
        <v>6.5418953886082404E-2</v>
      </c>
      <c r="K29" s="230">
        <v>0</v>
      </c>
      <c r="L29" s="230">
        <v>0</v>
      </c>
      <c r="M29" s="230">
        <v>0.36404890618011398</v>
      </c>
      <c r="N29" s="230">
        <v>7.6469548558562583E-2</v>
      </c>
      <c r="O29" s="230">
        <v>0.15699318398353071</v>
      </c>
      <c r="P29" s="230">
        <v>0.17225678376951689</v>
      </c>
      <c r="Q29" s="230">
        <v>0.22367577715946671</v>
      </c>
      <c r="R29" s="230">
        <v>0.21843397169830889</v>
      </c>
      <c r="S29" s="230">
        <v>0.2220996179360771</v>
      </c>
      <c r="T29" s="230">
        <v>0.22631939269977611</v>
      </c>
      <c r="U29" s="230">
        <v>0.26870879214545579</v>
      </c>
      <c r="V29" s="230">
        <v>0.28214568746735808</v>
      </c>
      <c r="W29" s="230">
        <v>0.34630064013491058</v>
      </c>
      <c r="X29" s="230">
        <v>0.34091047020711401</v>
      </c>
      <c r="Y29" s="230">
        <v>0.28589065557379661</v>
      </c>
      <c r="DA29" s="71" t="s">
        <v>2164</v>
      </c>
    </row>
    <row r="30" spans="1:105" ht="12" customHeight="1" x14ac:dyDescent="0.25">
      <c r="A30" s="59" t="s">
        <v>32</v>
      </c>
      <c r="B30" s="230">
        <v>3.8135223050906109</v>
      </c>
      <c r="C30" s="230">
        <v>4.0122528170065159</v>
      </c>
      <c r="D30" s="230">
        <v>2.953297726058707</v>
      </c>
      <c r="E30" s="230">
        <v>1.158556212057049</v>
      </c>
      <c r="F30" s="230">
        <v>3.4212943102973612</v>
      </c>
      <c r="G30" s="230">
        <v>2.146701429877742</v>
      </c>
      <c r="H30" s="230">
        <v>1.2462134953224371</v>
      </c>
      <c r="I30" s="230">
        <v>0.4499820206268258</v>
      </c>
      <c r="J30" s="230">
        <v>0.19297060303438451</v>
      </c>
      <c r="K30" s="230">
        <v>0.51806539835845844</v>
      </c>
      <c r="L30" s="230">
        <v>0.17972298512232421</v>
      </c>
      <c r="M30" s="230">
        <v>0.17863180347058821</v>
      </c>
      <c r="N30" s="230">
        <v>7.4341278244283646E-2</v>
      </c>
      <c r="O30" s="230">
        <v>0.1023146995913841</v>
      </c>
      <c r="P30" s="230">
        <v>0.11250136174398929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2165</v>
      </c>
    </row>
    <row r="31" spans="1:105" ht="12" customHeight="1" x14ac:dyDescent="0.25">
      <c r="A31" s="59" t="s">
        <v>35</v>
      </c>
      <c r="B31" s="230">
        <v>17.39385291215709</v>
      </c>
      <c r="C31" s="230">
        <v>22.438910176573319</v>
      </c>
      <c r="D31" s="230">
        <v>23.345228517624928</v>
      </c>
      <c r="E31" s="230">
        <v>21.236048388326761</v>
      </c>
      <c r="F31" s="230">
        <v>18.687554305315921</v>
      </c>
      <c r="G31" s="230">
        <v>16.478570062619301</v>
      </c>
      <c r="H31" s="230">
        <v>18.121603252107441</v>
      </c>
      <c r="I31" s="230">
        <v>15.78170445335404</v>
      </c>
      <c r="J31" s="230">
        <v>18.334650240017499</v>
      </c>
      <c r="K31" s="230">
        <v>13.876580266404829</v>
      </c>
      <c r="L31" s="230">
        <v>13.913628062753039</v>
      </c>
      <c r="M31" s="230">
        <v>13.9469100530779</v>
      </c>
      <c r="N31" s="230">
        <v>7.7221250305605071</v>
      </c>
      <c r="O31" s="230">
        <v>13.65728580863005</v>
      </c>
      <c r="P31" s="230">
        <v>16.372057369810459</v>
      </c>
      <c r="Q31" s="230">
        <v>16.113872439144529</v>
      </c>
      <c r="R31" s="230">
        <v>14.60889475659976</v>
      </c>
      <c r="S31" s="230">
        <v>16.032527707527201</v>
      </c>
      <c r="T31" s="230">
        <v>18.469648240916339</v>
      </c>
      <c r="U31" s="230">
        <v>16.233747285094228</v>
      </c>
      <c r="V31" s="230">
        <v>17.871841866905829</v>
      </c>
      <c r="W31" s="230">
        <v>19.403052538496748</v>
      </c>
      <c r="X31" s="230">
        <v>17.12209137642175</v>
      </c>
      <c r="Y31" s="230">
        <v>16.69625032462827</v>
      </c>
      <c r="DA31" s="71" t="s">
        <v>2166</v>
      </c>
    </row>
    <row r="32" spans="1:105" ht="12" customHeight="1" x14ac:dyDescent="0.25">
      <c r="A32" s="60" t="s">
        <v>2167</v>
      </c>
      <c r="B32" s="329">
        <v>2.4700198192643099</v>
      </c>
      <c r="C32" s="329">
        <v>3.0929729142359639</v>
      </c>
      <c r="D32" s="329">
        <v>3.1406241407312332</v>
      </c>
      <c r="E32" s="329">
        <v>4.7857664315860227</v>
      </c>
      <c r="F32" s="329">
        <v>3.6649046223132928</v>
      </c>
      <c r="G32" s="329">
        <v>3.640291677279115</v>
      </c>
      <c r="H32" s="329">
        <v>3.6507768753296479</v>
      </c>
      <c r="I32" s="329">
        <v>3.977532610379666</v>
      </c>
      <c r="J32" s="329">
        <v>3.879437922955526</v>
      </c>
      <c r="K32" s="329">
        <v>4.7751953109310783</v>
      </c>
      <c r="L32" s="329">
        <v>5.7756566333517974</v>
      </c>
      <c r="M32" s="329">
        <v>5.7773542770818462</v>
      </c>
      <c r="N32" s="329">
        <v>17.179971753257849</v>
      </c>
      <c r="O32" s="329">
        <v>13.15171248602571</v>
      </c>
      <c r="P32" s="329">
        <v>10.55851688254654</v>
      </c>
      <c r="Q32" s="329">
        <v>11.992313675941659</v>
      </c>
      <c r="R32" s="329">
        <v>13.78162609786945</v>
      </c>
      <c r="S32" s="329">
        <v>13.85311320611803</v>
      </c>
      <c r="T32" s="329">
        <v>13.27954943099687</v>
      </c>
      <c r="U32" s="329">
        <v>16.114440751795151</v>
      </c>
      <c r="V32" s="329">
        <v>15.24645685800091</v>
      </c>
      <c r="W32" s="329">
        <v>15.399672289063631</v>
      </c>
      <c r="X32" s="329">
        <v>15.59023589282029</v>
      </c>
      <c r="Y32" s="329">
        <v>14.85896237469067</v>
      </c>
      <c r="DA32" s="72" t="s">
        <v>2168</v>
      </c>
    </row>
    <row r="33" spans="1:105" ht="12" customHeight="1" x14ac:dyDescent="0.25">
      <c r="A33" s="60" t="s">
        <v>2169</v>
      </c>
      <c r="B33" s="329">
        <v>0.32610648941239712</v>
      </c>
      <c r="C33" s="329">
        <v>0.41540086731155329</v>
      </c>
      <c r="D33" s="329">
        <v>0.41955784444904248</v>
      </c>
      <c r="E33" s="329">
        <v>0.44718754197445681</v>
      </c>
      <c r="F33" s="329">
        <v>0.40101490325828432</v>
      </c>
      <c r="G33" s="329">
        <v>0.36006333854802058</v>
      </c>
      <c r="H33" s="329">
        <v>0.36476248019321689</v>
      </c>
      <c r="I33" s="329">
        <v>0.34311365078707667</v>
      </c>
      <c r="J33" s="329">
        <v>0.36443101526133731</v>
      </c>
      <c r="K33" s="329">
        <v>0.34588725070102633</v>
      </c>
      <c r="L33" s="329">
        <v>0.38058245354442582</v>
      </c>
      <c r="M33" s="329">
        <v>0.38480533052410121</v>
      </c>
      <c r="N33" s="329">
        <v>0.59865641215496468</v>
      </c>
      <c r="O33" s="329">
        <v>0.59665686303443299</v>
      </c>
      <c r="P33" s="329">
        <v>0.56752923127229304</v>
      </c>
      <c r="Q33" s="329">
        <v>0.60349096055830076</v>
      </c>
      <c r="R33" s="329">
        <v>0.62885271330040282</v>
      </c>
      <c r="S33" s="329">
        <v>0.65425187962686049</v>
      </c>
      <c r="T33" s="329">
        <v>0.67937912503751108</v>
      </c>
      <c r="U33" s="329">
        <v>0.72062521404458457</v>
      </c>
      <c r="V33" s="329">
        <v>0.72431546314845285</v>
      </c>
      <c r="W33" s="329">
        <v>0.75031024096510179</v>
      </c>
      <c r="X33" s="329">
        <v>0.71822725555852518</v>
      </c>
      <c r="Y33" s="329">
        <v>0.6965362235284176</v>
      </c>
      <c r="DA33" s="72" t="s">
        <v>2170</v>
      </c>
    </row>
    <row r="34" spans="1:105" ht="12" customHeight="1" x14ac:dyDescent="0.25">
      <c r="A34" s="57" t="s">
        <v>2171</v>
      </c>
      <c r="B34" s="261">
        <v>269.37073529339818</v>
      </c>
      <c r="C34" s="261">
        <v>333.61201286838002</v>
      </c>
      <c r="D34" s="261">
        <v>335.57936606124878</v>
      </c>
      <c r="E34" s="261">
        <v>302.34921264440129</v>
      </c>
      <c r="F34" s="261">
        <v>290.82283039980399</v>
      </c>
      <c r="G34" s="261">
        <v>251.2922650299449</v>
      </c>
      <c r="H34" s="261">
        <v>256.9230863185104</v>
      </c>
      <c r="I34" s="261">
        <v>224.91826406261319</v>
      </c>
      <c r="J34" s="261">
        <v>247.54594857728361</v>
      </c>
      <c r="K34" s="261">
        <v>212.42047586039311</v>
      </c>
      <c r="L34" s="261">
        <v>213.92100728770819</v>
      </c>
      <c r="M34" s="261">
        <v>216.29502339590991</v>
      </c>
      <c r="N34" s="261">
        <v>202.99190323881501</v>
      </c>
      <c r="O34" s="261">
        <v>265.51989582071838</v>
      </c>
      <c r="P34" s="261">
        <v>284.12317278913531</v>
      </c>
      <c r="Q34" s="261">
        <v>290.15810090178809</v>
      </c>
      <c r="R34" s="261">
        <v>284.27486743962561</v>
      </c>
      <c r="S34" s="261">
        <v>302.11586066087727</v>
      </c>
      <c r="T34" s="261">
        <v>326.42114594851671</v>
      </c>
      <c r="U34" s="261">
        <v>320.31038392610282</v>
      </c>
      <c r="V34" s="261">
        <v>338.90281935894131</v>
      </c>
      <c r="W34" s="261">
        <v>359.23484211019411</v>
      </c>
      <c r="X34" s="261">
        <v>333.82537720362001</v>
      </c>
      <c r="Y34" s="261">
        <v>326.71789079672851</v>
      </c>
      <c r="DA34" s="70" t="s">
        <v>2172</v>
      </c>
    </row>
    <row r="35" spans="1:105" ht="12" customHeight="1" x14ac:dyDescent="0.25">
      <c r="A35" s="64" t="s">
        <v>28</v>
      </c>
      <c r="B35" s="229">
        <v>2.5152365067486531</v>
      </c>
      <c r="C35" s="229">
        <v>5.5114155698618266</v>
      </c>
      <c r="D35" s="229">
        <v>5.3855559660321726</v>
      </c>
      <c r="E35" s="229">
        <v>3.680560869955797</v>
      </c>
      <c r="F35" s="229">
        <v>5.5854914075475524</v>
      </c>
      <c r="G35" s="229">
        <v>4.3153214079817426</v>
      </c>
      <c r="H35" s="229">
        <v>2.690389120705059</v>
      </c>
      <c r="I35" s="229">
        <v>1.920590680566947</v>
      </c>
      <c r="J35" s="229">
        <v>0.50527437257505048</v>
      </c>
      <c r="K35" s="229">
        <v>1.505119341032005</v>
      </c>
      <c r="L35" s="229">
        <v>2.069927616576098</v>
      </c>
      <c r="M35" s="229">
        <v>2.0680342892747521</v>
      </c>
      <c r="N35" s="229">
        <v>2.1621164368741699</v>
      </c>
      <c r="O35" s="229">
        <v>1.665477086547049</v>
      </c>
      <c r="P35" s="229">
        <v>1.540377547600805</v>
      </c>
      <c r="Q35" s="229">
        <v>1.030955314519463</v>
      </c>
      <c r="R35" s="229">
        <v>1.0521476016432461</v>
      </c>
      <c r="S35" s="229">
        <v>1.0370944735001411</v>
      </c>
      <c r="T35" s="229">
        <v>1.550550566262386</v>
      </c>
      <c r="U35" s="229">
        <v>1.02876121489143</v>
      </c>
      <c r="V35" s="229">
        <v>1.023914402452645</v>
      </c>
      <c r="W35" s="229">
        <v>1.0208969109933439</v>
      </c>
      <c r="X35" s="229">
        <v>0.50341034798448969</v>
      </c>
      <c r="Y35" s="229">
        <v>1.024376748946662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3.1971066788081881</v>
      </c>
      <c r="C37" s="229">
        <v>4.0599111295735968</v>
      </c>
      <c r="D37" s="229">
        <v>8.1244008085446051</v>
      </c>
      <c r="E37" s="229">
        <v>2.434785060183732</v>
      </c>
      <c r="F37" s="229">
        <v>4.0422362317282596</v>
      </c>
      <c r="G37" s="229">
        <v>3.2201350980612808</v>
      </c>
      <c r="H37" s="229">
        <v>2.409936436607321</v>
      </c>
      <c r="I37" s="229">
        <v>2.4118687737909399</v>
      </c>
      <c r="J37" s="229">
        <v>2.4166664245508609</v>
      </c>
      <c r="K37" s="229">
        <v>2.3931721361669518</v>
      </c>
      <c r="L37" s="229">
        <v>2.437841440895959</v>
      </c>
      <c r="M37" s="229">
        <v>0.81433995900504119</v>
      </c>
      <c r="N37" s="229">
        <v>1.722923132518126</v>
      </c>
      <c r="O37" s="229">
        <v>4.1399418626715763</v>
      </c>
      <c r="P37" s="229">
        <v>6.5444897930121826</v>
      </c>
      <c r="Q37" s="229">
        <v>6.5632754400628333</v>
      </c>
      <c r="R37" s="229">
        <v>6.473560261597946</v>
      </c>
      <c r="S37" s="229">
        <v>6.4622550988386482</v>
      </c>
      <c r="T37" s="229">
        <v>6.4663874241674648</v>
      </c>
      <c r="U37" s="229">
        <v>6.4860095705874032</v>
      </c>
      <c r="V37" s="229">
        <v>8.8506759166757334</v>
      </c>
      <c r="W37" s="229">
        <v>7.2121789982289464</v>
      </c>
      <c r="X37" s="229">
        <v>8.013985103729734</v>
      </c>
      <c r="Y37" s="229">
        <v>12.003584592506581</v>
      </c>
      <c r="DA37" s="73" t="s">
        <v>2175</v>
      </c>
    </row>
    <row r="38" spans="1:105" ht="12" customHeight="1" x14ac:dyDescent="0.25">
      <c r="A38" s="64" t="s">
        <v>159</v>
      </c>
      <c r="B38" s="229">
        <v>0.70242996497846866</v>
      </c>
      <c r="C38" s="229">
        <v>1.430628836693848</v>
      </c>
      <c r="D38" s="229">
        <v>0.7162720808508023</v>
      </c>
      <c r="E38" s="229">
        <v>0.71747749558523322</v>
      </c>
      <c r="F38" s="229">
        <v>0.71709244408219852</v>
      </c>
      <c r="G38" s="229">
        <v>0.71474927402520905</v>
      </c>
      <c r="H38" s="229">
        <v>0</v>
      </c>
      <c r="I38" s="229">
        <v>0.69898251844177361</v>
      </c>
      <c r="J38" s="229">
        <v>0.70073473929569452</v>
      </c>
      <c r="K38" s="229">
        <v>0</v>
      </c>
      <c r="L38" s="229">
        <v>0</v>
      </c>
      <c r="M38" s="229">
        <v>4.25835005069563</v>
      </c>
      <c r="N38" s="229">
        <v>1.5158211600599241</v>
      </c>
      <c r="O38" s="229">
        <v>2.17328775156723</v>
      </c>
      <c r="P38" s="229">
        <v>2.1426829777465191</v>
      </c>
      <c r="Q38" s="229">
        <v>2.867268789912921</v>
      </c>
      <c r="R38" s="229">
        <v>2.944201640731182</v>
      </c>
      <c r="S38" s="229">
        <v>2.94152029931338</v>
      </c>
      <c r="T38" s="229">
        <v>2.9400224850073591</v>
      </c>
      <c r="U38" s="229">
        <v>3.6903564018140869</v>
      </c>
      <c r="V38" s="229">
        <v>3.65877811802959</v>
      </c>
      <c r="W38" s="229">
        <v>4.3713238866736344</v>
      </c>
      <c r="X38" s="229">
        <v>4.3784154711082532</v>
      </c>
      <c r="Y38" s="229">
        <v>3.651256231777865</v>
      </c>
      <c r="DA38" s="73" t="s">
        <v>2176</v>
      </c>
    </row>
    <row r="39" spans="1:105" ht="12" customHeight="1" x14ac:dyDescent="0.25">
      <c r="A39" s="64" t="s">
        <v>32</v>
      </c>
      <c r="B39" s="229">
        <v>37.547084605132582</v>
      </c>
      <c r="C39" s="229">
        <v>42.305789314341993</v>
      </c>
      <c r="D39" s="229">
        <v>31.226528920343601</v>
      </c>
      <c r="E39" s="229">
        <v>12.477524473123619</v>
      </c>
      <c r="F39" s="229">
        <v>36.8306808026421</v>
      </c>
      <c r="G39" s="229">
        <v>22.835630409986759</v>
      </c>
      <c r="H39" s="229">
        <v>13.11950026517952</v>
      </c>
      <c r="I39" s="229">
        <v>4.8134538371822311</v>
      </c>
      <c r="J39" s="229">
        <v>2.067003477990498</v>
      </c>
      <c r="K39" s="229">
        <v>5.4584023907933288</v>
      </c>
      <c r="L39" s="229">
        <v>2.085114720811259</v>
      </c>
      <c r="M39" s="229">
        <v>2.0894905504495171</v>
      </c>
      <c r="N39" s="229">
        <v>1.4736334234049751</v>
      </c>
      <c r="O39" s="229">
        <v>1.416362658461416</v>
      </c>
      <c r="P39" s="229">
        <v>1.399391928184875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171.25597142311111</v>
      </c>
      <c r="C41" s="229">
        <v>236.59919991826709</v>
      </c>
      <c r="D41" s="229">
        <v>246.8394727105661</v>
      </c>
      <c r="E41" s="229">
        <v>228.70993286317739</v>
      </c>
      <c r="F41" s="229">
        <v>201.17396668552311</v>
      </c>
      <c r="G41" s="229">
        <v>175.29151022016009</v>
      </c>
      <c r="H41" s="229">
        <v>190.77499927890659</v>
      </c>
      <c r="I41" s="229">
        <v>168.8167579505826</v>
      </c>
      <c r="J41" s="229">
        <v>196.39149807239119</v>
      </c>
      <c r="K41" s="229">
        <v>146.20540021044039</v>
      </c>
      <c r="L41" s="229">
        <v>161.42348555914</v>
      </c>
      <c r="M41" s="229">
        <v>163.13968844116769</v>
      </c>
      <c r="N41" s="229">
        <v>153.0721802677794</v>
      </c>
      <c r="O41" s="229">
        <v>189.06051342115799</v>
      </c>
      <c r="P41" s="229">
        <v>203.6502009924919</v>
      </c>
      <c r="Q41" s="229">
        <v>206.5614977005643</v>
      </c>
      <c r="R41" s="229">
        <v>196.90861992408281</v>
      </c>
      <c r="S41" s="229">
        <v>212.33717617005851</v>
      </c>
      <c r="T41" s="229">
        <v>239.9316314466426</v>
      </c>
      <c r="U41" s="229">
        <v>222.94883892950679</v>
      </c>
      <c r="V41" s="229">
        <v>231.75652457592531</v>
      </c>
      <c r="W41" s="229">
        <v>244.92310208514689</v>
      </c>
      <c r="X41" s="229">
        <v>219.90415763619379</v>
      </c>
      <c r="Y41" s="229">
        <v>213.2363785125045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19.949903753453231</v>
      </c>
      <c r="C43" s="229">
        <v>12.845367568557791</v>
      </c>
      <c r="D43" s="229">
        <v>17.486414026872819</v>
      </c>
      <c r="E43" s="229">
        <v>19.5539843476658</v>
      </c>
      <c r="F43" s="229">
        <v>18.058359200442951</v>
      </c>
      <c r="G43" s="229">
        <v>24.283083281807439</v>
      </c>
      <c r="H43" s="229">
        <v>27.736371522849861</v>
      </c>
      <c r="I43" s="229">
        <v>25.58082791006451</v>
      </c>
      <c r="J43" s="229">
        <v>25.250868677279911</v>
      </c>
      <c r="K43" s="229">
        <v>37.700316840062357</v>
      </c>
      <c r="L43" s="229">
        <v>31.057660233933969</v>
      </c>
      <c r="M43" s="229">
        <v>30.133901076391481</v>
      </c>
      <c r="N43" s="229">
        <v>33.675162609544849</v>
      </c>
      <c r="O43" s="229">
        <v>43.441148223919463</v>
      </c>
      <c r="P43" s="229">
        <v>45.948664188387298</v>
      </c>
      <c r="Q43" s="229">
        <v>44.606893322249192</v>
      </c>
      <c r="R43" s="229">
        <v>44.738892852142847</v>
      </c>
      <c r="S43" s="229">
        <v>50.853630522614417</v>
      </c>
      <c r="T43" s="229">
        <v>55.780609975803571</v>
      </c>
      <c r="U43" s="229">
        <v>70.429627989373444</v>
      </c>
      <c r="V43" s="229">
        <v>70.297707643296377</v>
      </c>
      <c r="W43" s="229">
        <v>75.246700215484097</v>
      </c>
      <c r="X43" s="229">
        <v>75.79655308618355</v>
      </c>
      <c r="Y43" s="229">
        <v>69.791801826607227</v>
      </c>
      <c r="DA43" s="73" t="s">
        <v>2181</v>
      </c>
    </row>
    <row r="44" spans="1:105" ht="12" customHeight="1" x14ac:dyDescent="0.25">
      <c r="A44" s="64" t="s">
        <v>39</v>
      </c>
      <c r="B44" s="229">
        <v>34.203002361165993</v>
      </c>
      <c r="C44" s="229">
        <v>30.859700531083821</v>
      </c>
      <c r="D44" s="229">
        <v>25.800721548038801</v>
      </c>
      <c r="E44" s="229">
        <v>34.774947534709668</v>
      </c>
      <c r="F44" s="229">
        <v>24.41500362783778</v>
      </c>
      <c r="G44" s="229">
        <v>20.631835337922311</v>
      </c>
      <c r="H44" s="229">
        <v>20.191889694262031</v>
      </c>
      <c r="I44" s="229">
        <v>20.675782391984221</v>
      </c>
      <c r="J44" s="229">
        <v>20.213902813200392</v>
      </c>
      <c r="K44" s="229">
        <v>19.1580649418981</v>
      </c>
      <c r="L44" s="229">
        <v>14.846977716351001</v>
      </c>
      <c r="M44" s="229">
        <v>13.791219028925781</v>
      </c>
      <c r="N44" s="229">
        <v>9.3700662086335758</v>
      </c>
      <c r="O44" s="229">
        <v>23.6231648163937</v>
      </c>
      <c r="P44" s="229">
        <v>22.897365361711788</v>
      </c>
      <c r="Q44" s="229">
        <v>28.528210334479411</v>
      </c>
      <c r="R44" s="229">
        <v>32.157445159427581</v>
      </c>
      <c r="S44" s="229">
        <v>28.484184096552131</v>
      </c>
      <c r="T44" s="229">
        <v>19.75194405063332</v>
      </c>
      <c r="U44" s="229">
        <v>15.72678981992958</v>
      </c>
      <c r="V44" s="229">
        <v>23.31521870256163</v>
      </c>
      <c r="W44" s="229">
        <v>26.46064001366722</v>
      </c>
      <c r="X44" s="229">
        <v>25.22885555842014</v>
      </c>
      <c r="Y44" s="229">
        <v>27.01049288438567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47.146201533525407</v>
      </c>
      <c r="C45" s="261">
        <f t="shared" si="2"/>
        <v>58.881293101241667</v>
      </c>
      <c r="D45" s="261">
        <f t="shared" si="2"/>
        <v>59.264382406403939</v>
      </c>
      <c r="E45" s="261">
        <f t="shared" si="2"/>
        <v>54.335319369065061</v>
      </c>
      <c r="F45" s="261">
        <f t="shared" si="2"/>
        <v>51.91083078551307</v>
      </c>
      <c r="G45" s="261">
        <f t="shared" si="2"/>
        <v>44.973103570135869</v>
      </c>
      <c r="H45" s="261">
        <f t="shared" si="2"/>
        <v>45.898702581474907</v>
      </c>
      <c r="I45" s="261">
        <f t="shared" si="2"/>
        <v>40.515915959396722</v>
      </c>
      <c r="J45" s="261">
        <f t="shared" si="2"/>
        <v>44.445430907332479</v>
      </c>
      <c r="K45" s="261">
        <f t="shared" si="2"/>
        <v>38.445699897683596</v>
      </c>
      <c r="L45" s="261">
        <f t="shared" si="2"/>
        <v>39.40637559492103</v>
      </c>
      <c r="M45" s="261">
        <f t="shared" si="2"/>
        <v>39.875173603713492</v>
      </c>
      <c r="N45" s="261">
        <f t="shared" si="2"/>
        <v>41.330073433900488</v>
      </c>
      <c r="O45" s="261">
        <f t="shared" si="2"/>
        <v>50.850833068184428</v>
      </c>
      <c r="P45" s="261">
        <f t="shared" si="2"/>
        <v>53.268937297799297</v>
      </c>
      <c r="Q45" s="261">
        <f t="shared" si="2"/>
        <v>54.762378203475109</v>
      </c>
      <c r="R45" s="261">
        <f t="shared" si="2"/>
        <v>54.213081720797241</v>
      </c>
      <c r="S45" s="261">
        <f t="shared" si="2"/>
        <v>57.412343210685442</v>
      </c>
      <c r="T45" s="261">
        <f t="shared" si="2"/>
        <v>61.698595406213009</v>
      </c>
      <c r="U45" s="261">
        <f t="shared" si="2"/>
        <v>61.292837144690438</v>
      </c>
      <c r="V45" s="261">
        <f t="shared" si="2"/>
        <v>64.182119401881891</v>
      </c>
      <c r="W45" s="261">
        <f t="shared" si="2"/>
        <v>67.707508637196312</v>
      </c>
      <c r="X45" s="261">
        <f t="shared" si="2"/>
        <v>63.187138934622133</v>
      </c>
      <c r="Y45" s="261">
        <f t="shared" si="2"/>
        <v>61.765934444603168</v>
      </c>
      <c r="DA45" s="70"/>
    </row>
    <row r="46" spans="1:105" ht="12" customHeight="1" x14ac:dyDescent="0.25">
      <c r="A46" s="165" t="s">
        <v>2184</v>
      </c>
      <c r="B46" s="346">
        <v>22.41193634885882</v>
      </c>
      <c r="C46" s="346">
        <v>28.062153557837458</v>
      </c>
      <c r="D46" s="346">
        <v>28.235925443109789</v>
      </c>
      <c r="E46" s="346">
        <v>25.262213406635471</v>
      </c>
      <c r="F46" s="346">
        <v>24.416434097145199</v>
      </c>
      <c r="G46" s="346">
        <v>20.996981239998981</v>
      </c>
      <c r="H46" s="346">
        <v>21.439745011513459</v>
      </c>
      <c r="I46" s="346">
        <v>18.71960190584328</v>
      </c>
      <c r="J46" s="346">
        <v>20.669519980552309</v>
      </c>
      <c r="K46" s="346">
        <v>17.507817674679941</v>
      </c>
      <c r="L46" s="346">
        <v>17.799721201192419</v>
      </c>
      <c r="M46" s="346">
        <v>18.028747643089378</v>
      </c>
      <c r="N46" s="346">
        <v>16.99137997920494</v>
      </c>
      <c r="O46" s="346">
        <v>22.025482696729689</v>
      </c>
      <c r="P46" s="346">
        <v>23.569523997485231</v>
      </c>
      <c r="Q46" s="346">
        <v>24.046033739207221</v>
      </c>
      <c r="R46" s="346">
        <v>23.51233108812816</v>
      </c>
      <c r="S46" s="346">
        <v>25.012012735629611</v>
      </c>
      <c r="T46" s="346">
        <v>27.135896888238669</v>
      </c>
      <c r="U46" s="346">
        <v>26.505644104489068</v>
      </c>
      <c r="V46" s="346">
        <v>27.99163818356012</v>
      </c>
      <c r="W46" s="346">
        <v>29.62779969067007</v>
      </c>
      <c r="X46" s="346">
        <v>27.461933204408709</v>
      </c>
      <c r="Y46" s="346">
        <v>26.904702790884571</v>
      </c>
      <c r="DA46" s="167" t="s">
        <v>2185</v>
      </c>
    </row>
    <row r="47" spans="1:105" ht="12" customHeight="1" x14ac:dyDescent="0.25">
      <c r="A47" s="59" t="s">
        <v>28</v>
      </c>
      <c r="B47" s="230">
        <v>0.26192681483070712</v>
      </c>
      <c r="C47" s="230">
        <v>0.53348908273271767</v>
      </c>
      <c r="D47" s="230">
        <v>0.52025384483727322</v>
      </c>
      <c r="E47" s="230">
        <v>0.37488512579400007</v>
      </c>
      <c r="F47" s="230">
        <v>0.54913660249051921</v>
      </c>
      <c r="G47" s="230">
        <v>0.43904393686628862</v>
      </c>
      <c r="H47" s="230">
        <v>0.27599370798621958</v>
      </c>
      <c r="I47" s="230">
        <v>0.20123340519655281</v>
      </c>
      <c r="J47" s="230">
        <v>5.1681106029558319E-2</v>
      </c>
      <c r="K47" s="230">
        <v>0.16939444764826</v>
      </c>
      <c r="L47" s="230">
        <v>0.21928895754026231</v>
      </c>
      <c r="M47" s="230">
        <v>0.21630265845038071</v>
      </c>
      <c r="N47" s="230">
        <v>0.22968493762864869</v>
      </c>
      <c r="O47" s="230">
        <v>0.18484204998219739</v>
      </c>
      <c r="P47" s="230">
        <v>0.16864756298373829</v>
      </c>
      <c r="Q47" s="230">
        <v>0.11422930560929</v>
      </c>
      <c r="R47" s="230">
        <v>0.11929124404365291</v>
      </c>
      <c r="S47" s="230">
        <v>0.1164379553557081</v>
      </c>
      <c r="T47" s="230">
        <v>0.16770623153389089</v>
      </c>
      <c r="U47" s="230">
        <v>0.1164531999291967</v>
      </c>
      <c r="V47" s="230">
        <v>0.1168455867966067</v>
      </c>
      <c r="W47" s="230">
        <v>0.1174512584590142</v>
      </c>
      <c r="X47" s="230">
        <v>5.9384120351603807E-2</v>
      </c>
      <c r="Y47" s="230">
        <v>0.1198724768807122</v>
      </c>
      <c r="DA47" s="71" t="s">
        <v>2186</v>
      </c>
    </row>
    <row r="48" spans="1:105" ht="12" customHeight="1" x14ac:dyDescent="0.25">
      <c r="A48" s="59" t="s">
        <v>31</v>
      </c>
      <c r="B48" s="230">
        <v>0.33293408663851409</v>
      </c>
      <c r="C48" s="230">
        <v>0.39298765209005471</v>
      </c>
      <c r="D48" s="230">
        <v>0.78483090405213218</v>
      </c>
      <c r="E48" s="230">
        <v>0.24799608967730299</v>
      </c>
      <c r="F48" s="230">
        <v>0.39741174209951319</v>
      </c>
      <c r="G48" s="230">
        <v>0.32761888560123642</v>
      </c>
      <c r="H48" s="230">
        <v>0.2472234547900802</v>
      </c>
      <c r="I48" s="230">
        <v>0.2527079669541627</v>
      </c>
      <c r="J48" s="230">
        <v>0.2471845011429615</v>
      </c>
      <c r="K48" s="230">
        <v>0.26934081642672031</v>
      </c>
      <c r="L48" s="230">
        <v>0.25826589487549501</v>
      </c>
      <c r="M48" s="230">
        <v>8.5174553888532067E-2</v>
      </c>
      <c r="N48" s="230">
        <v>0.1830287608393093</v>
      </c>
      <c r="O48" s="230">
        <v>0.45946914964159358</v>
      </c>
      <c r="P48" s="230">
        <v>0.71652060644647009</v>
      </c>
      <c r="Q48" s="230">
        <v>0.72720746038380435</v>
      </c>
      <c r="R48" s="230">
        <v>0.73396456522971654</v>
      </c>
      <c r="S48" s="230">
        <v>0.72553830911496986</v>
      </c>
      <c r="T48" s="230">
        <v>0.69939896843180827</v>
      </c>
      <c r="U48" s="230">
        <v>0.73420008290846239</v>
      </c>
      <c r="V48" s="230">
        <v>1.0100086672805639</v>
      </c>
      <c r="W48" s="230">
        <v>0.82974048648011367</v>
      </c>
      <c r="X48" s="230">
        <v>0.94535890611154016</v>
      </c>
      <c r="Y48" s="230">
        <v>1.404658411107534</v>
      </c>
      <c r="DA48" s="71" t="s">
        <v>2187</v>
      </c>
    </row>
    <row r="49" spans="1:105" ht="12" customHeight="1" x14ac:dyDescent="0.25">
      <c r="A49" s="59" t="s">
        <v>159</v>
      </c>
      <c r="B49" s="230">
        <v>7.3148287596336611E-2</v>
      </c>
      <c r="C49" s="230">
        <v>0.13848073260748689</v>
      </c>
      <c r="D49" s="230">
        <v>6.9193098421511848E-2</v>
      </c>
      <c r="E49" s="230">
        <v>7.3078981897143486E-2</v>
      </c>
      <c r="F49" s="230">
        <v>7.0500817149734149E-2</v>
      </c>
      <c r="G49" s="230">
        <v>7.2719110692409619E-2</v>
      </c>
      <c r="H49" s="230">
        <v>0</v>
      </c>
      <c r="I49" s="230">
        <v>7.3237173220781562E-2</v>
      </c>
      <c r="J49" s="230">
        <v>7.1673427994325162E-2</v>
      </c>
      <c r="K49" s="230">
        <v>0</v>
      </c>
      <c r="L49" s="230">
        <v>0</v>
      </c>
      <c r="M49" s="230">
        <v>0.44539514714758438</v>
      </c>
      <c r="N49" s="230">
        <v>0.16102800139103321</v>
      </c>
      <c r="O49" s="230">
        <v>0.24120113476538019</v>
      </c>
      <c r="P49" s="230">
        <v>0.23459070992466671</v>
      </c>
      <c r="Q49" s="230">
        <v>0.3176918710774625</v>
      </c>
      <c r="R49" s="230">
        <v>0.3338100812943493</v>
      </c>
      <c r="S49" s="230">
        <v>0.33025401064323989</v>
      </c>
      <c r="T49" s="230">
        <v>0.31799033344266531</v>
      </c>
      <c r="U49" s="230">
        <v>0.41773912706827782</v>
      </c>
      <c r="V49" s="230">
        <v>0.41752716353603958</v>
      </c>
      <c r="W49" s="230">
        <v>0.50290826242407471</v>
      </c>
      <c r="X49" s="230">
        <v>0.51649385501632061</v>
      </c>
      <c r="Y49" s="230">
        <v>0.42726968244779873</v>
      </c>
      <c r="DA49" s="71" t="s">
        <v>2188</v>
      </c>
    </row>
    <row r="50" spans="1:105" ht="12" customHeight="1" x14ac:dyDescent="0.25">
      <c r="A50" s="59" t="s">
        <v>32</v>
      </c>
      <c r="B50" s="230">
        <v>3.9100053813683888</v>
      </c>
      <c r="C50" s="230">
        <v>4.0950780157116231</v>
      </c>
      <c r="D50" s="230">
        <v>3.0165356806606871</v>
      </c>
      <c r="E50" s="230">
        <v>1.2709036739177311</v>
      </c>
      <c r="F50" s="230">
        <v>3.6210018864313298</v>
      </c>
      <c r="G50" s="230">
        <v>2.3233136371905072</v>
      </c>
      <c r="H50" s="230">
        <v>1.345864617592629</v>
      </c>
      <c r="I50" s="230">
        <v>0.50433843932152167</v>
      </c>
      <c r="J50" s="230">
        <v>0.2114198378300407</v>
      </c>
      <c r="K50" s="230">
        <v>0.61431876717257361</v>
      </c>
      <c r="L50" s="230">
        <v>0.220897885422143</v>
      </c>
      <c r="M50" s="230">
        <v>0.21854684093641441</v>
      </c>
      <c r="N50" s="230">
        <v>0.15654633356915831</v>
      </c>
      <c r="O50" s="230">
        <v>0.1571942234588331</v>
      </c>
      <c r="P50" s="230">
        <v>0.15321181402252901</v>
      </c>
      <c r="Q50" s="230">
        <v>0</v>
      </c>
      <c r="R50" s="230">
        <v>0</v>
      </c>
      <c r="S50" s="230">
        <v>0</v>
      </c>
      <c r="T50" s="230">
        <v>0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2189</v>
      </c>
    </row>
    <row r="51" spans="1:105" ht="12" customHeight="1" x14ac:dyDescent="0.25">
      <c r="A51" s="59" t="s">
        <v>35</v>
      </c>
      <c r="B51" s="230">
        <v>17.83392177842487</v>
      </c>
      <c r="C51" s="230">
        <v>22.902118074695579</v>
      </c>
      <c r="D51" s="230">
        <v>23.84511191513818</v>
      </c>
      <c r="E51" s="230">
        <v>23.295349535349299</v>
      </c>
      <c r="F51" s="230">
        <v>19.77838304897411</v>
      </c>
      <c r="G51" s="230">
        <v>17.834285669648541</v>
      </c>
      <c r="H51" s="230">
        <v>19.570663231144529</v>
      </c>
      <c r="I51" s="230">
        <v>17.68808492115026</v>
      </c>
      <c r="J51" s="230">
        <v>20.08756110755542</v>
      </c>
      <c r="K51" s="230">
        <v>16.45476364343239</v>
      </c>
      <c r="L51" s="230">
        <v>17.101268463354518</v>
      </c>
      <c r="M51" s="230">
        <v>17.063328442666471</v>
      </c>
      <c r="N51" s="230">
        <v>16.261091945776791</v>
      </c>
      <c r="O51" s="230">
        <v>20.982776138881679</v>
      </c>
      <c r="P51" s="230">
        <v>22.296553304107832</v>
      </c>
      <c r="Q51" s="230">
        <v>22.886905102136669</v>
      </c>
      <c r="R51" s="230">
        <v>22.325265197560441</v>
      </c>
      <c r="S51" s="230">
        <v>23.839782460515689</v>
      </c>
      <c r="T51" s="230">
        <v>25.9508013548303</v>
      </c>
      <c r="U51" s="230">
        <v>25.237251694583129</v>
      </c>
      <c r="V51" s="230">
        <v>26.447256765946911</v>
      </c>
      <c r="W51" s="230">
        <v>28.177699683306869</v>
      </c>
      <c r="X51" s="230">
        <v>25.940696322929249</v>
      </c>
      <c r="Y51" s="230">
        <v>24.952902220448529</v>
      </c>
      <c r="DA51" s="71" t="s">
        <v>2190</v>
      </c>
    </row>
    <row r="52" spans="1:105" ht="12" customHeight="1" x14ac:dyDescent="0.25">
      <c r="A52" s="165" t="s">
        <v>2191</v>
      </c>
      <c r="B52" s="346">
        <v>19.467645380656379</v>
      </c>
      <c r="C52" s="346">
        <v>24.11041553632263</v>
      </c>
      <c r="D52" s="346">
        <v>24.252597775442108</v>
      </c>
      <c r="E52" s="346">
        <v>21.85102715954211</v>
      </c>
      <c r="F52" s="346">
        <v>21.018006000746581</v>
      </c>
      <c r="G52" s="346">
        <v>18.16109941258636</v>
      </c>
      <c r="H52" s="346">
        <v>18.568043514840991</v>
      </c>
      <c r="I52" s="346">
        <v>16.25502859334215</v>
      </c>
      <c r="J52" s="346">
        <v>17.89035003030958</v>
      </c>
      <c r="K52" s="346">
        <v>15.35180312418208</v>
      </c>
      <c r="L52" s="346">
        <v>15.46024776898614</v>
      </c>
      <c r="M52" s="346">
        <v>15.631819872659889</v>
      </c>
      <c r="N52" s="346">
        <v>14.67039239839287</v>
      </c>
      <c r="O52" s="346">
        <v>19.18934203344865</v>
      </c>
      <c r="P52" s="346">
        <v>20.53381621526653</v>
      </c>
      <c r="Q52" s="346">
        <v>20.96996545125133</v>
      </c>
      <c r="R52" s="346">
        <v>20.544779312867579</v>
      </c>
      <c r="S52" s="346">
        <v>21.83416261908204</v>
      </c>
      <c r="T52" s="346">
        <v>23.590725648618541</v>
      </c>
      <c r="U52" s="346">
        <v>23.149095833381331</v>
      </c>
      <c r="V52" s="346">
        <v>24.492786488474259</v>
      </c>
      <c r="W52" s="346">
        <v>25.96219855493985</v>
      </c>
      <c r="X52" s="346">
        <v>24.12583555294324</v>
      </c>
      <c r="Y52" s="346">
        <v>23.612171643734658</v>
      </c>
      <c r="DA52" s="167" t="s">
        <v>2192</v>
      </c>
    </row>
    <row r="53" spans="1:105" ht="12" customHeight="1" x14ac:dyDescent="0.25">
      <c r="A53" s="64" t="s">
        <v>28</v>
      </c>
      <c r="B53" s="229">
        <v>0.18177821844132511</v>
      </c>
      <c r="C53" s="229">
        <v>0.39831455240538122</v>
      </c>
      <c r="D53" s="229">
        <v>0.38921857495097478</v>
      </c>
      <c r="E53" s="229">
        <v>0.26599717203940709</v>
      </c>
      <c r="F53" s="229">
        <v>0.4036680743377844</v>
      </c>
      <c r="G53" s="229">
        <v>0.31187184005954027</v>
      </c>
      <c r="H53" s="229">
        <v>0.1944366424244813</v>
      </c>
      <c r="I53" s="229">
        <v>0.13880267375721569</v>
      </c>
      <c r="J53" s="229">
        <v>3.6516595963963318E-2</v>
      </c>
      <c r="K53" s="229">
        <v>0.1087762171152838</v>
      </c>
      <c r="L53" s="229">
        <v>0.1495953773866332</v>
      </c>
      <c r="M53" s="229">
        <v>0.14945854505979561</v>
      </c>
      <c r="N53" s="229">
        <v>0.1562579395230477</v>
      </c>
      <c r="O53" s="229">
        <v>0.1203654037443664</v>
      </c>
      <c r="P53" s="229">
        <v>0.1113243568064485</v>
      </c>
      <c r="Q53" s="229">
        <v>7.4507991540014459E-2</v>
      </c>
      <c r="R53" s="229">
        <v>7.6039575622752667E-2</v>
      </c>
      <c r="S53" s="229">
        <v>7.4951673626864501E-2</v>
      </c>
      <c r="T53" s="229">
        <v>0.1120595692620211</v>
      </c>
      <c r="U53" s="229">
        <v>7.4349422148867084E-2</v>
      </c>
      <c r="V53" s="229">
        <v>7.399913901331398E-2</v>
      </c>
      <c r="W53" s="229">
        <v>7.3781062414885995E-2</v>
      </c>
      <c r="X53" s="229">
        <v>3.6381881368221007E-2</v>
      </c>
      <c r="Y53" s="229">
        <v>7.4032553176061541E-2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0.23105753859777689</v>
      </c>
      <c r="C55" s="229">
        <v>0.29341312842106632</v>
      </c>
      <c r="D55" s="229">
        <v>0.58715715238625921</v>
      </c>
      <c r="E55" s="229">
        <v>0.1759639259927383</v>
      </c>
      <c r="F55" s="229">
        <v>0.29213574896476591</v>
      </c>
      <c r="G55" s="229">
        <v>0.23272182146506029</v>
      </c>
      <c r="H55" s="229">
        <v>0.17416809545659601</v>
      </c>
      <c r="I55" s="229">
        <v>0.17430774705982449</v>
      </c>
      <c r="J55" s="229">
        <v>0.17465447724026761</v>
      </c>
      <c r="K55" s="229">
        <v>0.17295652562636779</v>
      </c>
      <c r="L55" s="229">
        <v>0.17618481314957479</v>
      </c>
      <c r="M55" s="229">
        <v>5.8853021000744681E-2</v>
      </c>
      <c r="N55" s="229">
        <v>0.1245170769031738</v>
      </c>
      <c r="O55" s="229">
        <v>0.29919701556013673</v>
      </c>
      <c r="P55" s="229">
        <v>0.4729756792211165</v>
      </c>
      <c r="Q55" s="229">
        <v>0.47433333343930723</v>
      </c>
      <c r="R55" s="229">
        <v>0.46784954343994289</v>
      </c>
      <c r="S55" s="229">
        <v>0.46703250999594648</v>
      </c>
      <c r="T55" s="229">
        <v>0.46733115655831808</v>
      </c>
      <c r="U55" s="229">
        <v>0.4687492652763815</v>
      </c>
      <c r="V55" s="229">
        <v>0.63964565392483419</v>
      </c>
      <c r="W55" s="229">
        <v>0.52123012919874467</v>
      </c>
      <c r="X55" s="229">
        <v>0.57917731826118291</v>
      </c>
      <c r="Y55" s="229">
        <v>0.86750896636601404</v>
      </c>
      <c r="DA55" s="73" t="s">
        <v>2195</v>
      </c>
    </row>
    <row r="56" spans="1:105" ht="12" customHeight="1" x14ac:dyDescent="0.25">
      <c r="A56" s="64" t="s">
        <v>159</v>
      </c>
      <c r="B56" s="229">
        <v>5.076519336093914E-2</v>
      </c>
      <c r="C56" s="229">
        <v>0.10339272688163979</v>
      </c>
      <c r="D56" s="229">
        <v>5.1765574500438373E-2</v>
      </c>
      <c r="E56" s="229">
        <v>5.1852690818255727E-2</v>
      </c>
      <c r="F56" s="229">
        <v>5.1824862828306478E-2</v>
      </c>
      <c r="G56" s="229">
        <v>5.1655519994214423E-2</v>
      </c>
      <c r="H56" s="229">
        <v>0</v>
      </c>
      <c r="I56" s="229">
        <v>5.0516043554179137E-2</v>
      </c>
      <c r="J56" s="229">
        <v>5.0642678001590703E-2</v>
      </c>
      <c r="K56" s="229">
        <v>0</v>
      </c>
      <c r="L56" s="229">
        <v>0</v>
      </c>
      <c r="M56" s="229">
        <v>0.30775447304380738</v>
      </c>
      <c r="N56" s="229">
        <v>0.1095496464098081</v>
      </c>
      <c r="O56" s="229">
        <v>0.15706529965681759</v>
      </c>
      <c r="P56" s="229">
        <v>0.1548534673913422</v>
      </c>
      <c r="Q56" s="229">
        <v>0.20721988211618669</v>
      </c>
      <c r="R56" s="229">
        <v>0.2127798827458823</v>
      </c>
      <c r="S56" s="229">
        <v>0.2125860999884148</v>
      </c>
      <c r="T56" s="229">
        <v>0.2124778517122092</v>
      </c>
      <c r="U56" s="229">
        <v>0.26670510321212493</v>
      </c>
      <c r="V56" s="229">
        <v>0.26442291457802292</v>
      </c>
      <c r="W56" s="229">
        <v>0.3159191854195475</v>
      </c>
      <c r="X56" s="229">
        <v>0.31643170008009441</v>
      </c>
      <c r="Y56" s="229">
        <v>0.26387930164997869</v>
      </c>
      <c r="DA56" s="73" t="s">
        <v>2196</v>
      </c>
    </row>
    <row r="57" spans="1:105" ht="12" customHeight="1" x14ac:dyDescent="0.25">
      <c r="A57" s="64" t="s">
        <v>32</v>
      </c>
      <c r="B57" s="229">
        <v>2.7135587961107599</v>
      </c>
      <c r="C57" s="229">
        <v>3.0574743133225488</v>
      </c>
      <c r="D57" s="229">
        <v>2.2567670197281431</v>
      </c>
      <c r="E57" s="229">
        <v>0.90176099273240284</v>
      </c>
      <c r="F57" s="229">
        <v>2.661783701978699</v>
      </c>
      <c r="G57" s="229">
        <v>1.6503498584623379</v>
      </c>
      <c r="H57" s="229">
        <v>0.9481571131168155</v>
      </c>
      <c r="I57" s="229">
        <v>0.34787228188080033</v>
      </c>
      <c r="J57" s="229">
        <v>0.14938404747744191</v>
      </c>
      <c r="K57" s="229">
        <v>0.39448324619655101</v>
      </c>
      <c r="L57" s="229">
        <v>0.15069296194527931</v>
      </c>
      <c r="M57" s="229">
        <v>0.15100920676508481</v>
      </c>
      <c r="N57" s="229">
        <v>0.1065007038596217</v>
      </c>
      <c r="O57" s="229">
        <v>0.1023616984053515</v>
      </c>
      <c r="P57" s="229">
        <v>0.1011352097204741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12.376810410951339</v>
      </c>
      <c r="C59" s="229">
        <v>17.099219469178681</v>
      </c>
      <c r="D59" s="229">
        <v>17.839292436290439</v>
      </c>
      <c r="E59" s="229">
        <v>16.529055627236101</v>
      </c>
      <c r="F59" s="229">
        <v>14.53900862314546</v>
      </c>
      <c r="G59" s="229">
        <v>12.66846213078373</v>
      </c>
      <c r="H59" s="229">
        <v>13.787466665269021</v>
      </c>
      <c r="I59" s="229">
        <v>12.200526439943211</v>
      </c>
      <c r="J59" s="229">
        <v>14.193375668982251</v>
      </c>
      <c r="K59" s="229">
        <v>10.566384952447191</v>
      </c>
      <c r="L59" s="229">
        <v>11.66620854174081</v>
      </c>
      <c r="M59" s="229">
        <v>11.790239940594081</v>
      </c>
      <c r="N59" s="229">
        <v>11.062652815092459</v>
      </c>
      <c r="O59" s="229">
        <v>13.66355935717764</v>
      </c>
      <c r="P59" s="229">
        <v>14.71796812041592</v>
      </c>
      <c r="Q59" s="229">
        <v>14.92836993651853</v>
      </c>
      <c r="R59" s="229">
        <v>14.230748492040981</v>
      </c>
      <c r="S59" s="229">
        <v>15.3457829868053</v>
      </c>
      <c r="T59" s="229">
        <v>17.34005704635301</v>
      </c>
      <c r="U59" s="229">
        <v>16.11269661339152</v>
      </c>
      <c r="V59" s="229">
        <v>16.74923532500031</v>
      </c>
      <c r="W59" s="229">
        <v>17.700794749402011</v>
      </c>
      <c r="X59" s="229">
        <v>15.89265498321674</v>
      </c>
      <c r="Y59" s="229">
        <v>15.41076908230349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1.441796011090192</v>
      </c>
      <c r="C61" s="229">
        <v>0.92834531686039556</v>
      </c>
      <c r="D61" s="229">
        <v>1.2637575751638781</v>
      </c>
      <c r="E61" s="229">
        <v>1.4131825888385321</v>
      </c>
      <c r="F61" s="229">
        <v>1.3050925249464289</v>
      </c>
      <c r="G61" s="229">
        <v>1.754958472249301</v>
      </c>
      <c r="H61" s="229">
        <v>2.0045304638042878</v>
      </c>
      <c r="I61" s="229">
        <v>1.848747547703407</v>
      </c>
      <c r="J61" s="229">
        <v>1.8249011215987749</v>
      </c>
      <c r="K61" s="229">
        <v>2.7246330162083869</v>
      </c>
      <c r="L61" s="229">
        <v>2.244562740375601</v>
      </c>
      <c r="M61" s="229">
        <v>2.1778019035809741</v>
      </c>
      <c r="N61" s="229">
        <v>2.4337317975707582</v>
      </c>
      <c r="O61" s="229">
        <v>3.13952763885306</v>
      </c>
      <c r="P61" s="229">
        <v>3.320747887331148</v>
      </c>
      <c r="Q61" s="229">
        <v>3.223776999325731</v>
      </c>
      <c r="R61" s="229">
        <v>3.233316714304733</v>
      </c>
      <c r="S61" s="229">
        <v>3.6752338529086122</v>
      </c>
      <c r="T61" s="229">
        <v>4.0313107247632862</v>
      </c>
      <c r="U61" s="229">
        <v>5.0900073480338346</v>
      </c>
      <c r="V61" s="229">
        <v>5.0804733557346173</v>
      </c>
      <c r="W61" s="229">
        <v>5.4381411338691423</v>
      </c>
      <c r="X61" s="229">
        <v>5.4778794546880478</v>
      </c>
      <c r="Y61" s="229">
        <v>5.043911124783329</v>
      </c>
      <c r="DA61" s="73" t="s">
        <v>2201</v>
      </c>
    </row>
    <row r="62" spans="1:105" ht="12" customHeight="1" x14ac:dyDescent="0.25">
      <c r="A62" s="64" t="s">
        <v>39</v>
      </c>
      <c r="B62" s="229">
        <v>2.4718792121040458</v>
      </c>
      <c r="C62" s="229">
        <v>2.2302560292529199</v>
      </c>
      <c r="D62" s="229">
        <v>1.864639442421975</v>
      </c>
      <c r="E62" s="229">
        <v>2.5132141618846839</v>
      </c>
      <c r="F62" s="229">
        <v>1.7644924645451421</v>
      </c>
      <c r="G62" s="229">
        <v>1.491079769572172</v>
      </c>
      <c r="H62" s="229">
        <v>1.4592845347697929</v>
      </c>
      <c r="I62" s="229">
        <v>1.4942558594435149</v>
      </c>
      <c r="J62" s="229">
        <v>1.460875441045292</v>
      </c>
      <c r="K62" s="229">
        <v>1.3845691665883</v>
      </c>
      <c r="L62" s="229">
        <v>1.073003334388243</v>
      </c>
      <c r="M62" s="229">
        <v>0.99670278261540379</v>
      </c>
      <c r="N62" s="229">
        <v>0.67718241903399756</v>
      </c>
      <c r="O62" s="229">
        <v>1.707265620051275</v>
      </c>
      <c r="P62" s="229">
        <v>1.654811494380084</v>
      </c>
      <c r="Q62" s="229">
        <v>2.061757308311559</v>
      </c>
      <c r="R62" s="229">
        <v>2.32404510471329</v>
      </c>
      <c r="S62" s="229">
        <v>2.058575495756906</v>
      </c>
      <c r="T62" s="229">
        <v>1.427489299969696</v>
      </c>
      <c r="U62" s="229">
        <v>1.136588081318608</v>
      </c>
      <c r="V62" s="229">
        <v>1.6850101002231681</v>
      </c>
      <c r="W62" s="229">
        <v>1.9123322946355159</v>
      </c>
      <c r="X62" s="229">
        <v>1.823310215328956</v>
      </c>
      <c r="Y62" s="229">
        <v>1.9520706154557921</v>
      </c>
      <c r="DA62" s="73" t="s">
        <v>2202</v>
      </c>
    </row>
    <row r="63" spans="1:105" ht="12" customHeight="1" x14ac:dyDescent="0.25">
      <c r="A63" s="166" t="s">
        <v>2203</v>
      </c>
      <c r="B63" s="347">
        <v>1.5490058247088869</v>
      </c>
      <c r="C63" s="347">
        <v>1.9731541197298781</v>
      </c>
      <c r="D63" s="347">
        <v>1.992899761132952</v>
      </c>
      <c r="E63" s="347">
        <v>2.1241408243786699</v>
      </c>
      <c r="F63" s="347">
        <v>1.9048207904768499</v>
      </c>
      <c r="G63" s="347">
        <v>1.710300858103097</v>
      </c>
      <c r="H63" s="347">
        <v>1.73262178091778</v>
      </c>
      <c r="I63" s="347">
        <v>1.629789841238614</v>
      </c>
      <c r="J63" s="347">
        <v>1.7310473224913521</v>
      </c>
      <c r="K63" s="347">
        <v>1.6429644408298749</v>
      </c>
      <c r="L63" s="347">
        <v>1.807766654336022</v>
      </c>
      <c r="M63" s="347">
        <v>1.8278253199894801</v>
      </c>
      <c r="N63" s="347">
        <v>2.8436179577360821</v>
      </c>
      <c r="O63" s="347">
        <v>2.834120099413556</v>
      </c>
      <c r="P63" s="347">
        <v>2.6957638485433919</v>
      </c>
      <c r="Q63" s="347">
        <v>2.8665820626519292</v>
      </c>
      <c r="R63" s="347">
        <v>2.9870503881769128</v>
      </c>
      <c r="S63" s="347">
        <v>3.107696428227587</v>
      </c>
      <c r="T63" s="347">
        <v>3.2270508439281769</v>
      </c>
      <c r="U63" s="347">
        <v>3.4229697667117769</v>
      </c>
      <c r="V63" s="347">
        <v>3.4404984499551512</v>
      </c>
      <c r="W63" s="347">
        <v>3.563973644584232</v>
      </c>
      <c r="X63" s="347">
        <v>3.411579463902993</v>
      </c>
      <c r="Y63" s="347">
        <v>3.3085470617599841</v>
      </c>
      <c r="DA63" s="168" t="s">
        <v>2204</v>
      </c>
    </row>
    <row r="64" spans="1:105" ht="12" customHeight="1" x14ac:dyDescent="0.25">
      <c r="A64" s="60" t="s">
        <v>2205</v>
      </c>
      <c r="B64" s="262">
        <v>3.098011649417773</v>
      </c>
      <c r="C64" s="262">
        <v>3.9463082394597571</v>
      </c>
      <c r="D64" s="262">
        <v>3.9857995222659039</v>
      </c>
      <c r="E64" s="262">
        <v>4.2482816487573398</v>
      </c>
      <c r="F64" s="262">
        <v>3.8096415809536999</v>
      </c>
      <c r="G64" s="262">
        <v>3.4206017162061939</v>
      </c>
      <c r="H64" s="262">
        <v>3.4652435618355608</v>
      </c>
      <c r="I64" s="262">
        <v>3.2595796824772281</v>
      </c>
      <c r="J64" s="262">
        <v>3.4620946449827041</v>
      </c>
      <c r="K64" s="262">
        <v>3.2859288816597489</v>
      </c>
      <c r="L64" s="262">
        <v>3.615533308672044</v>
      </c>
      <c r="M64" s="262">
        <v>3.6556506399789601</v>
      </c>
      <c r="N64" s="262">
        <v>5.6872359154721641</v>
      </c>
      <c r="O64" s="262">
        <v>5.6682401988271121</v>
      </c>
      <c r="P64" s="262">
        <v>5.3915276970867838</v>
      </c>
      <c r="Q64" s="262">
        <v>5.7331641253038574</v>
      </c>
      <c r="R64" s="262">
        <v>5.9741007763538274</v>
      </c>
      <c r="S64" s="262">
        <v>6.2153928564551739</v>
      </c>
      <c r="T64" s="262">
        <v>6.4541016878563546</v>
      </c>
      <c r="U64" s="262">
        <v>6.8459395334235538</v>
      </c>
      <c r="V64" s="262">
        <v>6.8809968999103024</v>
      </c>
      <c r="W64" s="262">
        <v>7.127947289168465</v>
      </c>
      <c r="X64" s="262">
        <v>6.823158927805987</v>
      </c>
      <c r="Y64" s="262">
        <v>6.6170941235199683</v>
      </c>
      <c r="DA64" s="72" t="s">
        <v>2206</v>
      </c>
    </row>
    <row r="65" spans="1:105" ht="12" customHeight="1" x14ac:dyDescent="0.25">
      <c r="A65" s="101" t="s">
        <v>2207</v>
      </c>
      <c r="B65" s="278">
        <v>0.61960232988355457</v>
      </c>
      <c r="C65" s="278">
        <v>0.78926164789195141</v>
      </c>
      <c r="D65" s="278">
        <v>0.79715990445318097</v>
      </c>
      <c r="E65" s="278">
        <v>0.84965632975146799</v>
      </c>
      <c r="F65" s="278">
        <v>0.7619283161907402</v>
      </c>
      <c r="G65" s="278">
        <v>0.68412034324123905</v>
      </c>
      <c r="H65" s="278">
        <v>0.69304871236711207</v>
      </c>
      <c r="I65" s="278">
        <v>0.65191593649544577</v>
      </c>
      <c r="J65" s="278">
        <v>0.69241892899654089</v>
      </c>
      <c r="K65" s="278">
        <v>0.65718577633194997</v>
      </c>
      <c r="L65" s="278">
        <v>0.72310666173440874</v>
      </c>
      <c r="M65" s="278">
        <v>0.73113012799579213</v>
      </c>
      <c r="N65" s="278">
        <v>1.137447183094433</v>
      </c>
      <c r="O65" s="278">
        <v>1.1336480397654229</v>
      </c>
      <c r="P65" s="278">
        <v>1.0783055394173571</v>
      </c>
      <c r="Q65" s="278">
        <v>1.146632825060772</v>
      </c>
      <c r="R65" s="278">
        <v>1.1948201552707649</v>
      </c>
      <c r="S65" s="278">
        <v>1.2430785712910351</v>
      </c>
      <c r="T65" s="278">
        <v>1.290820337571271</v>
      </c>
      <c r="U65" s="278">
        <v>1.369187906684711</v>
      </c>
      <c r="V65" s="278">
        <v>1.3761993799820611</v>
      </c>
      <c r="W65" s="278">
        <v>1.425589457833693</v>
      </c>
      <c r="X65" s="278">
        <v>1.364631785561198</v>
      </c>
      <c r="Y65" s="278">
        <v>1.3234188247039931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32.815654856810042</v>
      </c>
      <c r="C66" s="261">
        <f t="shared" si="3"/>
        <v>41.490029409266498</v>
      </c>
      <c r="D66" s="261">
        <f t="shared" si="3"/>
        <v>41.854910524062689</v>
      </c>
      <c r="E66" s="261">
        <f t="shared" si="3"/>
        <v>41.947731763089422</v>
      </c>
      <c r="F66" s="261">
        <f t="shared" si="3"/>
        <v>38.555780940968127</v>
      </c>
      <c r="G66" s="261">
        <f t="shared" si="3"/>
        <v>34.125552269107857</v>
      </c>
      <c r="H66" s="261">
        <f t="shared" si="3"/>
        <v>34.687934986342128</v>
      </c>
      <c r="I66" s="261">
        <f t="shared" si="3"/>
        <v>31.827795456217743</v>
      </c>
      <c r="J66" s="261">
        <f t="shared" si="3"/>
        <v>34.24563979562074</v>
      </c>
      <c r="K66" s="261">
        <f t="shared" si="3"/>
        <v>31.340728676854638</v>
      </c>
      <c r="L66" s="261">
        <f t="shared" si="3"/>
        <v>33.631698796874197</v>
      </c>
      <c r="M66" s="261">
        <f t="shared" si="3"/>
        <v>34.016891182381165</v>
      </c>
      <c r="N66" s="261">
        <f t="shared" si="3"/>
        <v>46.661994571386884</v>
      </c>
      <c r="O66" s="261">
        <f t="shared" si="3"/>
        <v>49.411193088755027</v>
      </c>
      <c r="P66" s="261">
        <f t="shared" si="3"/>
        <v>48.479353994454229</v>
      </c>
      <c r="Q66" s="261">
        <f t="shared" si="3"/>
        <v>50.98164684267919</v>
      </c>
      <c r="R66" s="261">
        <f t="shared" si="3"/>
        <v>52.256928757422827</v>
      </c>
      <c r="S66" s="261">
        <f t="shared" si="3"/>
        <v>54.6762191195768</v>
      </c>
      <c r="T66" s="261">
        <f t="shared" si="3"/>
        <v>57.417420356254588</v>
      </c>
      <c r="U66" s="261">
        <f t="shared" si="3"/>
        <v>59.633914985016517</v>
      </c>
      <c r="V66" s="261">
        <f t="shared" si="3"/>
        <v>60.710140960856215</v>
      </c>
      <c r="W66" s="261">
        <f t="shared" si="3"/>
        <v>63.256181270071309</v>
      </c>
      <c r="X66" s="261">
        <f t="shared" si="3"/>
        <v>60.051524071754905</v>
      </c>
      <c r="Y66" s="261">
        <f t="shared" si="3"/>
        <v>58.382456277331926</v>
      </c>
      <c r="DA66" s="70"/>
    </row>
    <row r="67" spans="1:105" ht="12" customHeight="1" x14ac:dyDescent="0.25">
      <c r="A67" s="165" t="s">
        <v>2210</v>
      </c>
      <c r="B67" s="346">
        <v>8.9561053374231321</v>
      </c>
      <c r="C67" s="346">
        <v>11.22683358768986</v>
      </c>
      <c r="D67" s="346">
        <v>11.307532428104659</v>
      </c>
      <c r="E67" s="346">
        <v>10.14189620877104</v>
      </c>
      <c r="F67" s="346">
        <v>9.7658677488030587</v>
      </c>
      <c r="G67" s="346">
        <v>8.40950303304027</v>
      </c>
      <c r="H67" s="346">
        <v>8.6042606088745721</v>
      </c>
      <c r="I67" s="346">
        <v>7.5203091569687572</v>
      </c>
      <c r="J67" s="346">
        <v>8.3101439011067288</v>
      </c>
      <c r="K67" s="346">
        <v>7.0316377244044883</v>
      </c>
      <c r="L67" s="346">
        <v>7.1538536382480711</v>
      </c>
      <c r="M67" s="346">
        <v>7.2452471901768138</v>
      </c>
      <c r="N67" s="346">
        <v>6.8297915166497694</v>
      </c>
      <c r="O67" s="346">
        <v>8.8515872258554307</v>
      </c>
      <c r="P67" s="346">
        <v>9.4700783357964831</v>
      </c>
      <c r="Q67" s="346">
        <v>9.6634653718756987</v>
      </c>
      <c r="R67" s="346">
        <v>9.4484380205682736</v>
      </c>
      <c r="S67" s="346">
        <v>10.052136477963661</v>
      </c>
      <c r="T67" s="346">
        <v>10.906582540286291</v>
      </c>
      <c r="U67" s="346">
        <v>10.65230722536494</v>
      </c>
      <c r="V67" s="346">
        <v>11.246927811744881</v>
      </c>
      <c r="W67" s="346">
        <v>11.9065847181108</v>
      </c>
      <c r="X67" s="346">
        <v>11.03441368845707</v>
      </c>
      <c r="Y67" s="346">
        <v>10.805211233975969</v>
      </c>
      <c r="DA67" s="167" t="s">
        <v>2211</v>
      </c>
    </row>
    <row r="68" spans="1:105" ht="12" customHeight="1" x14ac:dyDescent="0.25">
      <c r="A68" s="165" t="s">
        <v>2212</v>
      </c>
      <c r="B68" s="346">
        <v>3.667035694971287</v>
      </c>
      <c r="C68" s="346">
        <v>4.5415741176452604</v>
      </c>
      <c r="D68" s="346">
        <v>4.5683563676733048</v>
      </c>
      <c r="E68" s="346">
        <v>4.1159829552600096</v>
      </c>
      <c r="F68" s="346">
        <v>3.959070382412099</v>
      </c>
      <c r="G68" s="346">
        <v>3.420927313174162</v>
      </c>
      <c r="H68" s="346">
        <v>3.4975816039035661</v>
      </c>
      <c r="I68" s="346">
        <v>3.0618890425132022</v>
      </c>
      <c r="J68" s="346">
        <v>3.3699274295319981</v>
      </c>
      <c r="K68" s="346">
        <v>2.8917523890426078</v>
      </c>
      <c r="L68" s="346">
        <v>2.912179635155284</v>
      </c>
      <c r="M68" s="346">
        <v>2.944497926152001</v>
      </c>
      <c r="N68" s="346">
        <v>2.7633980141017029</v>
      </c>
      <c r="O68" s="346">
        <v>3.6146129038075032</v>
      </c>
      <c r="P68" s="346">
        <v>3.8678656582773532</v>
      </c>
      <c r="Q68" s="346">
        <v>3.9500211930334901</v>
      </c>
      <c r="R68" s="346">
        <v>3.869930729293614</v>
      </c>
      <c r="S68" s="346">
        <v>4.1128062551179463</v>
      </c>
      <c r="T68" s="346">
        <v>4.4436823936455987</v>
      </c>
      <c r="U68" s="346">
        <v>4.3604945060108884</v>
      </c>
      <c r="V68" s="346">
        <v>4.6135996709591414</v>
      </c>
      <c r="W68" s="346">
        <v>4.8903864314014127</v>
      </c>
      <c r="X68" s="346">
        <v>4.5444787191139637</v>
      </c>
      <c r="Y68" s="346">
        <v>4.4477220824763357</v>
      </c>
      <c r="DA68" s="167" t="s">
        <v>2213</v>
      </c>
    </row>
    <row r="69" spans="1:105" ht="12" customHeight="1" x14ac:dyDescent="0.25">
      <c r="A69" s="64" t="s">
        <v>28</v>
      </c>
      <c r="B69" s="229">
        <v>3.4240772448781473E-2</v>
      </c>
      <c r="C69" s="229">
        <v>7.5028779954476224E-2</v>
      </c>
      <c r="D69" s="229">
        <v>7.331541024007282E-2</v>
      </c>
      <c r="E69" s="229">
        <v>5.010473046725674E-2</v>
      </c>
      <c r="F69" s="229">
        <v>7.6037199598253016E-2</v>
      </c>
      <c r="G69" s="229">
        <v>5.8745942171880172E-2</v>
      </c>
      <c r="H69" s="229">
        <v>3.6625184722616957E-2</v>
      </c>
      <c r="I69" s="229">
        <v>2.6145655998589101E-2</v>
      </c>
      <c r="J69" s="229">
        <v>6.8784723699432289E-3</v>
      </c>
      <c r="K69" s="229">
        <v>2.048970294692325E-2</v>
      </c>
      <c r="L69" s="229">
        <v>2.817863064346551E-2</v>
      </c>
      <c r="M69" s="229">
        <v>2.8152856133147091E-2</v>
      </c>
      <c r="N69" s="229">
        <v>2.9433628497416181E-2</v>
      </c>
      <c r="O69" s="229">
        <v>2.267270763051777E-2</v>
      </c>
      <c r="P69" s="229">
        <v>2.0969684938610789E-2</v>
      </c>
      <c r="Q69" s="229">
        <v>1.403474632886699E-2</v>
      </c>
      <c r="R69" s="229">
        <v>1.4323244161626539E-2</v>
      </c>
      <c r="S69" s="229">
        <v>1.4118320793980021E-2</v>
      </c>
      <c r="T69" s="229">
        <v>2.110817371140563E-2</v>
      </c>
      <c r="U69" s="229">
        <v>1.4004877302279671E-2</v>
      </c>
      <c r="V69" s="229">
        <v>1.393889599142757E-2</v>
      </c>
      <c r="W69" s="229">
        <v>1.389781785100346E-2</v>
      </c>
      <c r="X69" s="229">
        <v>6.8530967674211331E-3</v>
      </c>
      <c r="Y69" s="229">
        <v>1.3945190071945109E-2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4.3523303669387357E-2</v>
      </c>
      <c r="C71" s="229">
        <v>5.5268954938040203E-2</v>
      </c>
      <c r="D71" s="229">
        <v>0.11060023923065269</v>
      </c>
      <c r="E71" s="229">
        <v>3.3145559466776178E-2</v>
      </c>
      <c r="F71" s="229">
        <v>5.5028340525219058E-2</v>
      </c>
      <c r="G71" s="229">
        <v>4.3836797395080611E-2</v>
      </c>
      <c r="H71" s="229">
        <v>3.2807286678804767E-2</v>
      </c>
      <c r="I71" s="229">
        <v>3.2833592243955871E-2</v>
      </c>
      <c r="J71" s="229">
        <v>3.2898904300105808E-2</v>
      </c>
      <c r="K71" s="229">
        <v>3.2579068539038802E-2</v>
      </c>
      <c r="L71" s="229">
        <v>3.3187167019864502E-2</v>
      </c>
      <c r="M71" s="229">
        <v>1.108588761232864E-2</v>
      </c>
      <c r="N71" s="229">
        <v>2.3454740247689249E-2</v>
      </c>
      <c r="O71" s="229">
        <v>5.6358440604125468E-2</v>
      </c>
      <c r="P71" s="229">
        <v>8.9092371709240767E-2</v>
      </c>
      <c r="Q71" s="229">
        <v>8.9348107129841772E-2</v>
      </c>
      <c r="R71" s="229">
        <v>8.812678380586178E-2</v>
      </c>
      <c r="S71" s="229">
        <v>8.7972882769319569E-2</v>
      </c>
      <c r="T71" s="229">
        <v>8.8029137523450485E-2</v>
      </c>
      <c r="U71" s="229">
        <v>8.8296260495274045E-2</v>
      </c>
      <c r="V71" s="229">
        <v>0.1204872699913815</v>
      </c>
      <c r="W71" s="229">
        <v>9.8181852591453317E-2</v>
      </c>
      <c r="X71" s="229">
        <v>0.1090971125810538</v>
      </c>
      <c r="Y71" s="229">
        <v>0.16340889117143759</v>
      </c>
      <c r="DA71" s="73" t="s">
        <v>2216</v>
      </c>
    </row>
    <row r="72" spans="1:105" ht="12" customHeight="1" x14ac:dyDescent="0.25">
      <c r="A72" s="64" t="s">
        <v>159</v>
      </c>
      <c r="B72" s="229">
        <v>9.5624186940273196E-3</v>
      </c>
      <c r="C72" s="229">
        <v>1.947563830457481E-2</v>
      </c>
      <c r="D72" s="229">
        <v>9.7508561385867259E-3</v>
      </c>
      <c r="E72" s="229">
        <v>9.7672658605024651E-3</v>
      </c>
      <c r="F72" s="229">
        <v>9.7620240230605008E-3</v>
      </c>
      <c r="G72" s="229">
        <v>9.7301256498797256E-3</v>
      </c>
      <c r="H72" s="229">
        <v>0</v>
      </c>
      <c r="I72" s="229">
        <v>9.515487428488038E-3</v>
      </c>
      <c r="J72" s="229">
        <v>9.5393410086098817E-3</v>
      </c>
      <c r="K72" s="229">
        <v>0</v>
      </c>
      <c r="L72" s="229">
        <v>0</v>
      </c>
      <c r="M72" s="229">
        <v>5.7970371653681158E-2</v>
      </c>
      <c r="N72" s="229">
        <v>2.063539045946524E-2</v>
      </c>
      <c r="O72" s="229">
        <v>2.9585707414580609E-2</v>
      </c>
      <c r="P72" s="229">
        <v>2.9169074190058909E-2</v>
      </c>
      <c r="Q72" s="229">
        <v>3.9033107988644587E-2</v>
      </c>
      <c r="R72" s="229">
        <v>4.0080421126648183E-2</v>
      </c>
      <c r="S72" s="229">
        <v>4.0043919111391151E-2</v>
      </c>
      <c r="T72" s="229">
        <v>4.0023528854377363E-2</v>
      </c>
      <c r="U72" s="229">
        <v>5.0238080383447348E-2</v>
      </c>
      <c r="V72" s="229">
        <v>4.9808194435749457E-2</v>
      </c>
      <c r="W72" s="229">
        <v>5.9508323015316437E-2</v>
      </c>
      <c r="X72" s="229">
        <v>5.9604863172981783E-2</v>
      </c>
      <c r="Y72" s="229">
        <v>4.970579643268299E-2</v>
      </c>
      <c r="DA72" s="73" t="s">
        <v>2217</v>
      </c>
    </row>
    <row r="73" spans="1:105" ht="12" customHeight="1" x14ac:dyDescent="0.25">
      <c r="A73" s="64" t="s">
        <v>32</v>
      </c>
      <c r="B73" s="229">
        <v>0.51114126907349522</v>
      </c>
      <c r="C73" s="229">
        <v>0.57592313935161576</v>
      </c>
      <c r="D73" s="229">
        <v>0.42509738875765568</v>
      </c>
      <c r="E73" s="229">
        <v>0.1698607964149679</v>
      </c>
      <c r="F73" s="229">
        <v>0.50138861976330062</v>
      </c>
      <c r="G73" s="229">
        <v>0.31086922541672829</v>
      </c>
      <c r="H73" s="229">
        <v>0.1786002318336383</v>
      </c>
      <c r="I73" s="229">
        <v>6.5527188830732483E-2</v>
      </c>
      <c r="J73" s="229">
        <v>2.813882334755138E-2</v>
      </c>
      <c r="K73" s="229">
        <v>7.4307093466386323E-2</v>
      </c>
      <c r="L73" s="229">
        <v>2.8385377873349001E-2</v>
      </c>
      <c r="M73" s="229">
        <v>2.844494753469741E-2</v>
      </c>
      <c r="N73" s="229">
        <v>2.0061074411230669E-2</v>
      </c>
      <c r="O73" s="229">
        <v>1.9281427954470631E-2</v>
      </c>
      <c r="P73" s="229">
        <v>1.9050399614936941E-2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2.3313659499852961</v>
      </c>
      <c r="C75" s="229">
        <v>3.2209056063826882</v>
      </c>
      <c r="D75" s="229">
        <v>3.3603099325976449</v>
      </c>
      <c r="E75" s="229">
        <v>3.1135063231358848</v>
      </c>
      <c r="F75" s="229">
        <v>2.7386498237503911</v>
      </c>
      <c r="G75" s="229">
        <v>2.3863031160479058</v>
      </c>
      <c r="H75" s="229">
        <v>2.5970851336240801</v>
      </c>
      <c r="I75" s="229">
        <v>2.298160105030854</v>
      </c>
      <c r="J75" s="229">
        <v>2.6735444473429162</v>
      </c>
      <c r="K75" s="229">
        <v>1.9903439799623519</v>
      </c>
      <c r="L75" s="229">
        <v>2.197512966311288</v>
      </c>
      <c r="M75" s="229">
        <v>2.2208762214969462</v>
      </c>
      <c r="N75" s="229">
        <v>2.0838237989647852</v>
      </c>
      <c r="O75" s="229">
        <v>2.5737452528755669</v>
      </c>
      <c r="P75" s="229">
        <v>2.772359645950921</v>
      </c>
      <c r="Q75" s="229">
        <v>2.8119921210062602</v>
      </c>
      <c r="R75" s="229">
        <v>2.680584203486942</v>
      </c>
      <c r="S75" s="229">
        <v>2.8906184019467038</v>
      </c>
      <c r="T75" s="229">
        <v>3.266271133385056</v>
      </c>
      <c r="U75" s="229">
        <v>3.0350785864560201</v>
      </c>
      <c r="V75" s="229">
        <v>3.154980615235516</v>
      </c>
      <c r="W75" s="229">
        <v>3.3342217256491331</v>
      </c>
      <c r="X75" s="229">
        <v>2.9936303015477521</v>
      </c>
      <c r="Y75" s="229">
        <v>2.9028595501291892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0.27158484419427442</v>
      </c>
      <c r="C77" s="229">
        <v>0.17486836993492219</v>
      </c>
      <c r="D77" s="229">
        <v>0.2380485183134175</v>
      </c>
      <c r="E77" s="229">
        <v>0.26619505828537438</v>
      </c>
      <c r="F77" s="229">
        <v>0.24583460303700039</v>
      </c>
      <c r="G77" s="229">
        <v>0.33057389504972989</v>
      </c>
      <c r="H77" s="229">
        <v>0.37758468570274673</v>
      </c>
      <c r="I77" s="229">
        <v>0.34824053530147281</v>
      </c>
      <c r="J77" s="229">
        <v>0.34374868772497708</v>
      </c>
      <c r="K77" s="229">
        <v>0.51322727175116434</v>
      </c>
      <c r="L77" s="229">
        <v>0.42279852173280003</v>
      </c>
      <c r="M77" s="229">
        <v>0.41022307325070961</v>
      </c>
      <c r="N77" s="229">
        <v>0.45843147433465792</v>
      </c>
      <c r="O77" s="229">
        <v>0.59137916742938534</v>
      </c>
      <c r="P77" s="229">
        <v>0.62551483750282011</v>
      </c>
      <c r="Q77" s="229">
        <v>0.60724885305858634</v>
      </c>
      <c r="R77" s="229">
        <v>0.60904580768066974</v>
      </c>
      <c r="S77" s="229">
        <v>0.69228781716838128</v>
      </c>
      <c r="T77" s="229">
        <v>0.75936046893048026</v>
      </c>
      <c r="U77" s="229">
        <v>0.95878254755207992</v>
      </c>
      <c r="V77" s="229">
        <v>0.95698667088629918</v>
      </c>
      <c r="W77" s="229">
        <v>1.0243589947454339</v>
      </c>
      <c r="X77" s="229">
        <v>1.0318443294149231</v>
      </c>
      <c r="Y77" s="229">
        <v>0.95009960245226166</v>
      </c>
      <c r="DA77" s="73" t="s">
        <v>2222</v>
      </c>
    </row>
    <row r="78" spans="1:105" ht="12" customHeight="1" x14ac:dyDescent="0.25">
      <c r="A78" s="64" t="s">
        <v>39</v>
      </c>
      <c r="B78" s="229">
        <v>0.46561713690602519</v>
      </c>
      <c r="C78" s="229">
        <v>0.42010362877894342</v>
      </c>
      <c r="D78" s="229">
        <v>0.35123402239527501</v>
      </c>
      <c r="E78" s="229">
        <v>0.47340322162924803</v>
      </c>
      <c r="F78" s="229">
        <v>0.33236977171487442</v>
      </c>
      <c r="G78" s="229">
        <v>0.28086821144295759</v>
      </c>
      <c r="H78" s="229">
        <v>0.27487908134167838</v>
      </c>
      <c r="I78" s="229">
        <v>0.28146647767911098</v>
      </c>
      <c r="J78" s="229">
        <v>0.27517875343789439</v>
      </c>
      <c r="K78" s="229">
        <v>0.26080527237674339</v>
      </c>
      <c r="L78" s="229">
        <v>0.20211697157451661</v>
      </c>
      <c r="M78" s="229">
        <v>0.18774456847049151</v>
      </c>
      <c r="N78" s="229">
        <v>0.1275579071864594</v>
      </c>
      <c r="O78" s="229">
        <v>0.32159019989885518</v>
      </c>
      <c r="P78" s="229">
        <v>0.31170964437076371</v>
      </c>
      <c r="Q78" s="229">
        <v>0.38836425752129078</v>
      </c>
      <c r="R78" s="229">
        <v>0.43777026903186628</v>
      </c>
      <c r="S78" s="229">
        <v>0.3877649133281707</v>
      </c>
      <c r="T78" s="229">
        <v>0.26888995124082921</v>
      </c>
      <c r="U78" s="229">
        <v>0.2140941538217877</v>
      </c>
      <c r="V78" s="229">
        <v>0.31739802441876841</v>
      </c>
      <c r="W78" s="229">
        <v>0.36021771754907222</v>
      </c>
      <c r="X78" s="229">
        <v>0.34344901562983099</v>
      </c>
      <c r="Y78" s="229">
        <v>0.36770305221881971</v>
      </c>
      <c r="DA78" s="73" t="s">
        <v>2223</v>
      </c>
    </row>
    <row r="79" spans="1:105" ht="12" customHeight="1" x14ac:dyDescent="0.25">
      <c r="A79" s="165" t="s">
        <v>2224</v>
      </c>
      <c r="B79" s="346">
        <v>20.19251382441562</v>
      </c>
      <c r="C79" s="346">
        <v>25.72162170393138</v>
      </c>
      <c r="D79" s="346">
        <v>25.979021728284721</v>
      </c>
      <c r="E79" s="346">
        <v>27.689852599058369</v>
      </c>
      <c r="F79" s="346">
        <v>24.830842809752969</v>
      </c>
      <c r="G79" s="346">
        <v>22.295121922893429</v>
      </c>
      <c r="H79" s="346">
        <v>22.58609277356399</v>
      </c>
      <c r="I79" s="346">
        <v>21.245597256735781</v>
      </c>
      <c r="J79" s="346">
        <v>22.565568464982011</v>
      </c>
      <c r="K79" s="346">
        <v>21.41733856340754</v>
      </c>
      <c r="L79" s="346">
        <v>23.565665523470841</v>
      </c>
      <c r="M79" s="346">
        <v>23.82714606605235</v>
      </c>
      <c r="N79" s="346">
        <v>37.068805040635411</v>
      </c>
      <c r="O79" s="346">
        <v>36.94499295909209</v>
      </c>
      <c r="P79" s="346">
        <v>35.14141000038039</v>
      </c>
      <c r="Q79" s="346">
        <v>37.368160277770002</v>
      </c>
      <c r="R79" s="346">
        <v>38.938560007560937</v>
      </c>
      <c r="S79" s="346">
        <v>40.511276386495197</v>
      </c>
      <c r="T79" s="346">
        <v>42.067155422322699</v>
      </c>
      <c r="U79" s="346">
        <v>44.621113253640686</v>
      </c>
      <c r="V79" s="346">
        <v>44.849613478152193</v>
      </c>
      <c r="W79" s="346">
        <v>46.459210120559099</v>
      </c>
      <c r="X79" s="346">
        <v>44.472631664183872</v>
      </c>
      <c r="Y79" s="346">
        <v>43.129522960879619</v>
      </c>
      <c r="DA79" s="167" t="s">
        <v>2225</v>
      </c>
    </row>
    <row r="80" spans="1:105" ht="12" customHeight="1" x14ac:dyDescent="0.25">
      <c r="A80" s="132" t="s">
        <v>2226</v>
      </c>
      <c r="B80" s="316">
        <v>27.676657756430149</v>
      </c>
      <c r="C80" s="316">
        <v>35.255071608731527</v>
      </c>
      <c r="D80" s="316">
        <v>35.60787425839024</v>
      </c>
      <c r="E80" s="316">
        <v>37.952806687372153</v>
      </c>
      <c r="F80" s="316">
        <v>34.034134839530601</v>
      </c>
      <c r="G80" s="316">
        <v>30.558575542570509</v>
      </c>
      <c r="H80" s="316">
        <v>30.957391693998321</v>
      </c>
      <c r="I80" s="316">
        <v>29.120055542299191</v>
      </c>
      <c r="J80" s="316">
        <v>30.92926026522969</v>
      </c>
      <c r="K80" s="316">
        <v>29.355450966996091</v>
      </c>
      <c r="L80" s="316">
        <v>32.300032832315409</v>
      </c>
      <c r="M80" s="316">
        <v>32.658428401580458</v>
      </c>
      <c r="N80" s="316">
        <v>50.807969699591858</v>
      </c>
      <c r="O80" s="316">
        <v>50.638267965732332</v>
      </c>
      <c r="P80" s="316">
        <v>48.166205858079508</v>
      </c>
      <c r="Q80" s="316">
        <v>51.218277822582998</v>
      </c>
      <c r="R80" s="316">
        <v>53.370729777805188</v>
      </c>
      <c r="S80" s="316">
        <v>55.526357023931638</v>
      </c>
      <c r="T80" s="316">
        <v>57.658906341933559</v>
      </c>
      <c r="U80" s="316">
        <v>61.159461915963888</v>
      </c>
      <c r="V80" s="316">
        <v>61.4726533574092</v>
      </c>
      <c r="W80" s="316">
        <v>63.67883015070818</v>
      </c>
      <c r="X80" s="316">
        <v>60.955947179252028</v>
      </c>
      <c r="Y80" s="316">
        <v>59.115029290856803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1.0000000000000004</v>
      </c>
      <c r="C84" s="232">
        <f t="shared" si="4"/>
        <v>1</v>
      </c>
      <c r="D84" s="232">
        <f t="shared" si="4"/>
        <v>0.99999999999999978</v>
      </c>
      <c r="E84" s="232">
        <f t="shared" si="4"/>
        <v>1</v>
      </c>
      <c r="F84" s="232">
        <f t="shared" si="4"/>
        <v>1</v>
      </c>
      <c r="G84" s="232">
        <f t="shared" si="4"/>
        <v>1</v>
      </c>
      <c r="H84" s="232">
        <f t="shared" si="4"/>
        <v>1.0000000000000002</v>
      </c>
      <c r="I84" s="232">
        <f t="shared" si="4"/>
        <v>0.99999999999999989</v>
      </c>
      <c r="J84" s="232">
        <f t="shared" si="4"/>
        <v>1</v>
      </c>
      <c r="K84" s="232">
        <f t="shared" si="4"/>
        <v>0.99999999999999989</v>
      </c>
      <c r="L84" s="232">
        <f t="shared" si="4"/>
        <v>0.99999999999999967</v>
      </c>
      <c r="M84" s="232">
        <f t="shared" si="4"/>
        <v>1.0000000000000002</v>
      </c>
      <c r="N84" s="232">
        <f t="shared" si="4"/>
        <v>1</v>
      </c>
      <c r="O84" s="232">
        <f t="shared" si="4"/>
        <v>0.99999999999999989</v>
      </c>
      <c r="P84" s="232">
        <f t="shared" si="4"/>
        <v>0.99999999999999989</v>
      </c>
      <c r="Q84" s="232">
        <f t="shared" si="4"/>
        <v>0.99999999999999978</v>
      </c>
      <c r="R84" s="232">
        <f t="shared" si="4"/>
        <v>0.99999999999999978</v>
      </c>
      <c r="S84" s="232">
        <f t="shared" si="4"/>
        <v>0.99999999999999978</v>
      </c>
      <c r="T84" s="232">
        <f t="shared" si="4"/>
        <v>1.0000000000000002</v>
      </c>
      <c r="U84" s="232">
        <f t="shared" si="4"/>
        <v>0.99999999999999989</v>
      </c>
      <c r="V84" s="232">
        <f t="shared" si="4"/>
        <v>1</v>
      </c>
      <c r="W84" s="232">
        <f t="shared" si="4"/>
        <v>1.0000000000000002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1.0315140163302346E-2</v>
      </c>
      <c r="C85" s="299">
        <f t="shared" si="5"/>
        <v>1.0524343295271013E-2</v>
      </c>
      <c r="D85" s="299">
        <f t="shared" si="5"/>
        <v>1.0557474377845459E-2</v>
      </c>
      <c r="E85" s="299">
        <f t="shared" si="5"/>
        <v>1.207167420991986E-2</v>
      </c>
      <c r="F85" s="299">
        <f t="shared" si="5"/>
        <v>1.1421652400984117E-2</v>
      </c>
      <c r="G85" s="299">
        <f t="shared" si="5"/>
        <v>1.1780919926775074E-2</v>
      </c>
      <c r="H85" s="299">
        <f t="shared" si="5"/>
        <v>1.1698516060196926E-2</v>
      </c>
      <c r="I85" s="299">
        <f t="shared" si="5"/>
        <v>1.237053895466309E-2</v>
      </c>
      <c r="J85" s="299">
        <f t="shared" si="5"/>
        <v>1.202889406290791E-2</v>
      </c>
      <c r="K85" s="299">
        <f t="shared" si="5"/>
        <v>1.3017817375432023E-2</v>
      </c>
      <c r="L85" s="299">
        <f t="shared" si="5"/>
        <v>1.3864108472169104E-2</v>
      </c>
      <c r="M85" s="299">
        <f t="shared" si="5"/>
        <v>1.385985151239346E-2</v>
      </c>
      <c r="N85" s="299">
        <f t="shared" si="5"/>
        <v>1.9100038571195917E-2</v>
      </c>
      <c r="O85" s="299">
        <f t="shared" si="5"/>
        <v>1.6256057712792694E-2</v>
      </c>
      <c r="P85" s="299">
        <f t="shared" si="5"/>
        <v>1.5036525253503543E-2</v>
      </c>
      <c r="Q85" s="299">
        <f t="shared" si="5"/>
        <v>1.5454265196040508E-2</v>
      </c>
      <c r="R85" s="299">
        <f t="shared" si="5"/>
        <v>1.6095632397456247E-2</v>
      </c>
      <c r="S85" s="299">
        <f t="shared" si="5"/>
        <v>1.5862851493800862E-2</v>
      </c>
      <c r="T85" s="299">
        <f t="shared" si="5"/>
        <v>1.5455576571195189E-2</v>
      </c>
      <c r="U85" s="299">
        <f t="shared" si="5"/>
        <v>1.6270368010711148E-2</v>
      </c>
      <c r="V85" s="299">
        <f t="shared" si="5"/>
        <v>1.5738268103393353E-2</v>
      </c>
      <c r="W85" s="299">
        <f t="shared" si="5"/>
        <v>1.5502421347570659E-2</v>
      </c>
      <c r="X85" s="299">
        <f t="shared" si="5"/>
        <v>1.5793963509461457E-2</v>
      </c>
      <c r="Y85" s="299">
        <f t="shared" si="5"/>
        <v>1.5680607171333263E-2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1.2034330190519403E-2</v>
      </c>
      <c r="C86" s="233">
        <f t="shared" si="6"/>
        <v>1.2278400511149513E-2</v>
      </c>
      <c r="D86" s="233">
        <f t="shared" si="6"/>
        <v>1.23170534408197E-2</v>
      </c>
      <c r="E86" s="233">
        <f t="shared" si="6"/>
        <v>1.4083619911573168E-2</v>
      </c>
      <c r="F86" s="233">
        <f t="shared" si="6"/>
        <v>1.3325261134481471E-2</v>
      </c>
      <c r="G86" s="233">
        <f t="shared" si="6"/>
        <v>1.3744406581237581E-2</v>
      </c>
      <c r="H86" s="233">
        <f t="shared" si="6"/>
        <v>1.3648268736896412E-2</v>
      </c>
      <c r="I86" s="233">
        <f t="shared" si="6"/>
        <v>1.4432295447106938E-2</v>
      </c>
      <c r="J86" s="233">
        <f t="shared" si="6"/>
        <v>1.4033709740059233E-2</v>
      </c>
      <c r="K86" s="233">
        <f t="shared" si="6"/>
        <v>1.5187453604670704E-2</v>
      </c>
      <c r="L86" s="233">
        <f t="shared" si="6"/>
        <v>1.6174793217530618E-2</v>
      </c>
      <c r="M86" s="233">
        <f t="shared" si="6"/>
        <v>1.6169826764459039E-2</v>
      </c>
      <c r="N86" s="233">
        <f t="shared" si="6"/>
        <v>2.2283378333061897E-2</v>
      </c>
      <c r="O86" s="233">
        <f t="shared" si="6"/>
        <v>1.896540066492482E-2</v>
      </c>
      <c r="P86" s="233">
        <f t="shared" si="6"/>
        <v>1.7542612795754135E-2</v>
      </c>
      <c r="Q86" s="233">
        <f t="shared" si="6"/>
        <v>1.8029976062047256E-2</v>
      </c>
      <c r="R86" s="233">
        <f t="shared" si="6"/>
        <v>1.8778237797032291E-2</v>
      </c>
      <c r="S86" s="233">
        <f t="shared" si="6"/>
        <v>1.8506660076101009E-2</v>
      </c>
      <c r="T86" s="233">
        <f t="shared" si="6"/>
        <v>1.8031505999727721E-2</v>
      </c>
      <c r="U86" s="233">
        <f t="shared" si="6"/>
        <v>1.8982096012496338E-2</v>
      </c>
      <c r="V86" s="233">
        <f t="shared" si="6"/>
        <v>1.8361312787292243E-2</v>
      </c>
      <c r="W86" s="233">
        <f t="shared" si="6"/>
        <v>1.8086158238832441E-2</v>
      </c>
      <c r="X86" s="233">
        <f t="shared" si="6"/>
        <v>1.842629076103838E-2</v>
      </c>
      <c r="Y86" s="233">
        <f t="shared" si="6"/>
        <v>1.8294041699888814E-2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2.7507040435472915E-2</v>
      </c>
      <c r="C87" s="233">
        <f t="shared" si="7"/>
        <v>2.8064915454056028E-2</v>
      </c>
      <c r="D87" s="233">
        <f t="shared" si="7"/>
        <v>2.8153265007587885E-2</v>
      </c>
      <c r="E87" s="233">
        <f t="shared" si="7"/>
        <v>3.2191131226452958E-2</v>
      </c>
      <c r="F87" s="233">
        <f t="shared" si="7"/>
        <v>3.0457739735957643E-2</v>
      </c>
      <c r="G87" s="233">
        <f t="shared" si="7"/>
        <v>3.1415786471400184E-2</v>
      </c>
      <c r="H87" s="233">
        <f t="shared" si="7"/>
        <v>3.1196042827191812E-2</v>
      </c>
      <c r="I87" s="233">
        <f t="shared" si="7"/>
        <v>3.298810387910156E-2</v>
      </c>
      <c r="J87" s="233">
        <f t="shared" si="7"/>
        <v>3.2077050834421104E-2</v>
      </c>
      <c r="K87" s="233">
        <f t="shared" si="7"/>
        <v>3.4714179667818743E-2</v>
      </c>
      <c r="L87" s="233">
        <f t="shared" si="7"/>
        <v>3.6970955925784255E-2</v>
      </c>
      <c r="M87" s="233">
        <f t="shared" si="7"/>
        <v>3.6959604033049223E-2</v>
      </c>
      <c r="N87" s="233">
        <f t="shared" si="7"/>
        <v>5.0933436189855776E-2</v>
      </c>
      <c r="O87" s="233">
        <f t="shared" si="7"/>
        <v>4.3349487234113859E-2</v>
      </c>
      <c r="P87" s="233">
        <f t="shared" si="7"/>
        <v>4.0097400676009448E-2</v>
      </c>
      <c r="Q87" s="233">
        <f t="shared" si="7"/>
        <v>4.121137385610802E-2</v>
      </c>
      <c r="R87" s="233">
        <f t="shared" si="7"/>
        <v>4.2921686393216654E-2</v>
      </c>
      <c r="S87" s="233">
        <f t="shared" si="7"/>
        <v>4.2300937316802303E-2</v>
      </c>
      <c r="T87" s="233">
        <f t="shared" si="7"/>
        <v>4.121487085652048E-2</v>
      </c>
      <c r="U87" s="233">
        <f t="shared" si="7"/>
        <v>4.3387648028563049E-2</v>
      </c>
      <c r="V87" s="233">
        <f t="shared" si="7"/>
        <v>4.1968714942382274E-2</v>
      </c>
      <c r="W87" s="233">
        <f t="shared" si="7"/>
        <v>4.1339790260188441E-2</v>
      </c>
      <c r="X87" s="233">
        <f t="shared" si="7"/>
        <v>4.2117236025230577E-2</v>
      </c>
      <c r="Y87" s="233">
        <f t="shared" si="7"/>
        <v>4.1814952456888703E-2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2.0630280326604692E-2</v>
      </c>
      <c r="C88" s="233">
        <f t="shared" si="8"/>
        <v>2.1048686590542025E-2</v>
      </c>
      <c r="D88" s="233">
        <f t="shared" si="8"/>
        <v>2.1114948755690921E-2</v>
      </c>
      <c r="E88" s="233">
        <f t="shared" si="8"/>
        <v>2.4143348419839714E-2</v>
      </c>
      <c r="F88" s="233">
        <f t="shared" si="8"/>
        <v>2.2843304801968237E-2</v>
      </c>
      <c r="G88" s="233">
        <f t="shared" si="8"/>
        <v>2.3561839853550152E-2</v>
      </c>
      <c r="H88" s="233">
        <f t="shared" si="8"/>
        <v>2.339703212039386E-2</v>
      </c>
      <c r="I88" s="233">
        <f t="shared" si="8"/>
        <v>2.4741077909326184E-2</v>
      </c>
      <c r="J88" s="233">
        <f t="shared" si="8"/>
        <v>2.4057788125815813E-2</v>
      </c>
      <c r="K88" s="233">
        <f t="shared" si="8"/>
        <v>2.603563475086404E-2</v>
      </c>
      <c r="L88" s="233">
        <f t="shared" si="8"/>
        <v>2.7728216944338201E-2</v>
      </c>
      <c r="M88" s="233">
        <f t="shared" si="8"/>
        <v>2.7719703024786921E-2</v>
      </c>
      <c r="N88" s="233">
        <f t="shared" si="8"/>
        <v>3.8200077142391833E-2</v>
      </c>
      <c r="O88" s="233">
        <f t="shared" si="8"/>
        <v>3.2512115425585394E-2</v>
      </c>
      <c r="P88" s="233">
        <f t="shared" si="8"/>
        <v>3.0073050507007086E-2</v>
      </c>
      <c r="Q88" s="233">
        <f t="shared" si="8"/>
        <v>3.090853039208101E-2</v>
      </c>
      <c r="R88" s="233">
        <f t="shared" si="8"/>
        <v>3.2191264794912487E-2</v>
      </c>
      <c r="S88" s="233">
        <f t="shared" si="8"/>
        <v>3.1725702987601717E-2</v>
      </c>
      <c r="T88" s="233">
        <f t="shared" si="8"/>
        <v>3.0911153142390364E-2</v>
      </c>
      <c r="U88" s="233">
        <f t="shared" si="8"/>
        <v>3.2540736021422295E-2</v>
      </c>
      <c r="V88" s="233">
        <f t="shared" si="8"/>
        <v>3.1476536206786719E-2</v>
      </c>
      <c r="W88" s="233">
        <f t="shared" si="8"/>
        <v>3.1004842695141328E-2</v>
      </c>
      <c r="X88" s="233">
        <f t="shared" si="8"/>
        <v>3.1587927018922914E-2</v>
      </c>
      <c r="Y88" s="233">
        <f t="shared" si="8"/>
        <v>3.1361214342666525E-2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2.0115507088671238E-2</v>
      </c>
      <c r="C89" s="300">
        <f t="shared" si="9"/>
        <v>2.0325204164118926E-2</v>
      </c>
      <c r="D89" s="300">
        <f t="shared" si="9"/>
        <v>2.0373942422081539E-2</v>
      </c>
      <c r="E89" s="300">
        <f t="shared" si="9"/>
        <v>1.9917261050742843E-2</v>
      </c>
      <c r="F89" s="300">
        <f t="shared" si="9"/>
        <v>1.9984214400303242E-2</v>
      </c>
      <c r="G89" s="300">
        <f t="shared" si="9"/>
        <v>1.9871995015923481E-2</v>
      </c>
      <c r="H89" s="300">
        <f t="shared" si="9"/>
        <v>1.9967826836717245E-2</v>
      </c>
      <c r="I89" s="300">
        <f t="shared" si="9"/>
        <v>1.9815650565369811E-2</v>
      </c>
      <c r="J89" s="300">
        <f t="shared" si="9"/>
        <v>1.9986495930142293E-2</v>
      </c>
      <c r="K89" s="300">
        <f t="shared" si="9"/>
        <v>1.9545744963788855E-2</v>
      </c>
      <c r="L89" s="300">
        <f t="shared" si="9"/>
        <v>1.9649650402903049E-2</v>
      </c>
      <c r="M89" s="300">
        <f t="shared" si="9"/>
        <v>1.9681144758452361E-2</v>
      </c>
      <c r="N89" s="300">
        <f t="shared" si="9"/>
        <v>2.1544747230809864E-2</v>
      </c>
      <c r="O89" s="300">
        <f t="shared" si="9"/>
        <v>2.032838614866431E-2</v>
      </c>
      <c r="P89" s="300">
        <f t="shared" si="9"/>
        <v>2.0116564096599926E-2</v>
      </c>
      <c r="Q89" s="300">
        <f t="shared" si="9"/>
        <v>2.0173913766604917E-2</v>
      </c>
      <c r="R89" s="300">
        <f t="shared" si="9"/>
        <v>2.0343202433768082E-2</v>
      </c>
      <c r="S89" s="300">
        <f t="shared" si="9"/>
        <v>2.0932980330405564E-2</v>
      </c>
      <c r="T89" s="300">
        <f t="shared" si="9"/>
        <v>2.0205400110787107E-2</v>
      </c>
      <c r="U89" s="300">
        <f t="shared" si="9"/>
        <v>2.0399732133409124E-2</v>
      </c>
      <c r="V89" s="300">
        <f t="shared" si="9"/>
        <v>2.039388551371853E-2</v>
      </c>
      <c r="W89" s="300">
        <f t="shared" si="9"/>
        <v>2.0379887400600216E-2</v>
      </c>
      <c r="X89" s="300">
        <f t="shared" si="9"/>
        <v>2.1590614646297579E-2</v>
      </c>
      <c r="Y89" s="300">
        <f t="shared" si="9"/>
        <v>2.2662703087705294E-2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6.2389450575384225E-2</v>
      </c>
      <c r="C90" s="301">
        <f t="shared" si="10"/>
        <v>6.2837758155129042E-2</v>
      </c>
      <c r="D90" s="301">
        <f t="shared" si="10"/>
        <v>6.2816089522734042E-2</v>
      </c>
      <c r="E90" s="301">
        <f t="shared" si="10"/>
        <v>6.103383080734192E-2</v>
      </c>
      <c r="F90" s="301">
        <f t="shared" si="10"/>
        <v>6.1830083519328838E-2</v>
      </c>
      <c r="G90" s="301">
        <f t="shared" si="10"/>
        <v>6.1253150463985162E-2</v>
      </c>
      <c r="H90" s="301">
        <f t="shared" si="10"/>
        <v>6.1238365812488357E-2</v>
      </c>
      <c r="I90" s="301">
        <f t="shared" si="10"/>
        <v>6.063577935108367E-2</v>
      </c>
      <c r="J90" s="301">
        <f t="shared" si="10"/>
        <v>6.1023140780889162E-2</v>
      </c>
      <c r="K90" s="301">
        <f t="shared" si="10"/>
        <v>5.9873542027042183E-2</v>
      </c>
      <c r="L90" s="301">
        <f t="shared" si="10"/>
        <v>6.0145551560217794E-2</v>
      </c>
      <c r="M90" s="301">
        <f t="shared" si="10"/>
        <v>6.0216521657411357E-2</v>
      </c>
      <c r="N90" s="301">
        <f t="shared" si="10"/>
        <v>6.597297372407103E-2</v>
      </c>
      <c r="O90" s="301">
        <f t="shared" si="10"/>
        <v>6.1213144565273964E-2</v>
      </c>
      <c r="P90" s="301">
        <f t="shared" si="10"/>
        <v>6.0265575379174721E-2</v>
      </c>
      <c r="Q90" s="301">
        <f t="shared" si="10"/>
        <v>6.0487961027718397E-2</v>
      </c>
      <c r="R90" s="301">
        <f t="shared" si="10"/>
        <v>6.1011152950117553E-2</v>
      </c>
      <c r="S90" s="301">
        <f t="shared" si="10"/>
        <v>6.0766208660047873E-2</v>
      </c>
      <c r="T90" s="301">
        <f t="shared" si="10"/>
        <v>6.0553925784189944E-2</v>
      </c>
      <c r="U90" s="301">
        <f t="shared" si="10"/>
        <v>6.1204247951142314E-2</v>
      </c>
      <c r="V90" s="301">
        <f t="shared" si="10"/>
        <v>6.0641967988738291E-2</v>
      </c>
      <c r="W90" s="301">
        <f t="shared" si="10"/>
        <v>6.0416375005788045E-2</v>
      </c>
      <c r="X90" s="301">
        <f t="shared" si="10"/>
        <v>6.0577984744740257E-2</v>
      </c>
      <c r="Y90" s="301">
        <f t="shared" si="10"/>
        <v>6.0436818186743041E-2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5.5313863741091436E-2</v>
      </c>
      <c r="C91" s="302">
        <f t="shared" si="11"/>
        <v>5.572687650019182E-2</v>
      </c>
      <c r="D91" s="302">
        <f t="shared" si="11"/>
        <v>5.5649205511616888E-2</v>
      </c>
      <c r="E91" s="302">
        <f t="shared" si="11"/>
        <v>4.9732887092244257E-2</v>
      </c>
      <c r="F91" s="302">
        <f t="shared" si="11"/>
        <v>5.2565685785653161E-2</v>
      </c>
      <c r="G91" s="302">
        <f t="shared" si="11"/>
        <v>5.0782134489922658E-2</v>
      </c>
      <c r="H91" s="302">
        <f t="shared" si="11"/>
        <v>5.0935584316748203E-2</v>
      </c>
      <c r="I91" s="302">
        <f t="shared" si="11"/>
        <v>4.8173734134176603E-2</v>
      </c>
      <c r="J91" s="302">
        <f t="shared" si="11"/>
        <v>4.9816838850068407E-2</v>
      </c>
      <c r="K91" s="302">
        <f t="shared" si="11"/>
        <v>4.4454571268976346E-2</v>
      </c>
      <c r="L91" s="302">
        <f t="shared" si="11"/>
        <v>4.2204468741196356E-2</v>
      </c>
      <c r="M91" s="302">
        <f t="shared" si="11"/>
        <v>4.2460714160511212E-2</v>
      </c>
      <c r="N91" s="302">
        <f t="shared" si="11"/>
        <v>2.0595027134642667E-2</v>
      </c>
      <c r="O91" s="302">
        <f t="shared" si="11"/>
        <v>3.1246937930729451E-2</v>
      </c>
      <c r="P91" s="302">
        <f t="shared" si="11"/>
        <v>3.6683061683866584E-2</v>
      </c>
      <c r="Q91" s="302">
        <f t="shared" si="11"/>
        <v>3.4683577143670888E-2</v>
      </c>
      <c r="R91" s="302">
        <f t="shared" si="11"/>
        <v>3.1503986682378589E-2</v>
      </c>
      <c r="S91" s="302">
        <f t="shared" si="11"/>
        <v>3.2626810353356357E-2</v>
      </c>
      <c r="T91" s="302">
        <f t="shared" si="11"/>
        <v>3.5149166503401566E-2</v>
      </c>
      <c r="U91" s="302">
        <f t="shared" si="11"/>
        <v>3.0795906593065549E-2</v>
      </c>
      <c r="V91" s="302">
        <f t="shared" si="11"/>
        <v>3.288032992944024E-2</v>
      </c>
      <c r="W91" s="302">
        <f t="shared" si="11"/>
        <v>3.3721941661588969E-2</v>
      </c>
      <c r="X91" s="302">
        <f t="shared" si="11"/>
        <v>3.1887870871454831E-2</v>
      </c>
      <c r="Y91" s="302">
        <f t="shared" si="11"/>
        <v>3.2421659217719535E-2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6.2503756212285919E-3</v>
      </c>
      <c r="C92" s="302">
        <f t="shared" si="12"/>
        <v>6.2689341913155444E-3</v>
      </c>
      <c r="D92" s="302">
        <f t="shared" si="12"/>
        <v>6.3222860608895129E-3</v>
      </c>
      <c r="E92" s="302">
        <f t="shared" si="12"/>
        <v>1.0335209778304084E-2</v>
      </c>
      <c r="F92" s="302">
        <f t="shared" si="12"/>
        <v>8.350665541596955E-3</v>
      </c>
      <c r="G92" s="302">
        <f t="shared" si="12"/>
        <v>9.5285423799205023E-3</v>
      </c>
      <c r="H92" s="302">
        <f t="shared" si="12"/>
        <v>9.3669002109244091E-3</v>
      </c>
      <c r="I92" s="302">
        <f t="shared" si="12"/>
        <v>1.1472402100534016E-2</v>
      </c>
      <c r="J92" s="302">
        <f t="shared" si="12"/>
        <v>1.0243990405788122E-2</v>
      </c>
      <c r="K92" s="302">
        <f t="shared" si="12"/>
        <v>1.4377545368031271E-2</v>
      </c>
      <c r="L92" s="302">
        <f t="shared" si="12"/>
        <v>1.6831954141247912E-2</v>
      </c>
      <c r="M92" s="302">
        <f t="shared" si="12"/>
        <v>1.6647019375908671E-2</v>
      </c>
      <c r="N92" s="302">
        <f t="shared" si="12"/>
        <v>4.3849943503732683E-2</v>
      </c>
      <c r="O92" s="302">
        <f t="shared" si="12"/>
        <v>2.8665722017521104E-2</v>
      </c>
      <c r="P92" s="302">
        <f t="shared" si="12"/>
        <v>2.2379591675027854E-2</v>
      </c>
      <c r="Q92" s="302">
        <f t="shared" si="12"/>
        <v>2.4568042668364272E-2</v>
      </c>
      <c r="R92" s="302">
        <f t="shared" si="12"/>
        <v>2.8219515675942469E-2</v>
      </c>
      <c r="S92" s="302">
        <f t="shared" si="12"/>
        <v>2.6870370187187447E-2</v>
      </c>
      <c r="T92" s="302">
        <f t="shared" si="12"/>
        <v>2.4168313155092748E-2</v>
      </c>
      <c r="U92" s="302">
        <f t="shared" si="12"/>
        <v>2.910671191721987E-2</v>
      </c>
      <c r="V92" s="302">
        <f t="shared" si="12"/>
        <v>2.6502576611026587E-2</v>
      </c>
      <c r="W92" s="302">
        <f t="shared" si="12"/>
        <v>2.5454239636393417E-2</v>
      </c>
      <c r="X92" s="302">
        <f t="shared" si="12"/>
        <v>2.7426596792528509E-2</v>
      </c>
      <c r="Y92" s="302">
        <f t="shared" si="12"/>
        <v>2.6760710395316845E-2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8.2521121306418734E-4</v>
      </c>
      <c r="C93" s="302">
        <f t="shared" si="13"/>
        <v>8.4194746362168109E-4</v>
      </c>
      <c r="D93" s="302">
        <f t="shared" si="13"/>
        <v>8.4459795022763669E-4</v>
      </c>
      <c r="E93" s="302">
        <f t="shared" si="13"/>
        <v>9.6573393679358853E-4</v>
      </c>
      <c r="F93" s="302">
        <f t="shared" si="13"/>
        <v>9.1373219207872933E-4</v>
      </c>
      <c r="G93" s="302">
        <f t="shared" si="13"/>
        <v>9.4247359414200533E-4</v>
      </c>
      <c r="H93" s="302">
        <f t="shared" si="13"/>
        <v>9.3588128481575383E-4</v>
      </c>
      <c r="I93" s="302">
        <f t="shared" si="13"/>
        <v>9.8964311637304674E-4</v>
      </c>
      <c r="J93" s="302">
        <f t="shared" si="13"/>
        <v>9.623115250326327E-4</v>
      </c>
      <c r="K93" s="302">
        <f t="shared" si="13"/>
        <v>1.0414253900345621E-3</v>
      </c>
      <c r="L93" s="302">
        <f t="shared" si="13"/>
        <v>1.1091286777735281E-3</v>
      </c>
      <c r="M93" s="302">
        <f t="shared" si="13"/>
        <v>1.1087881209914769E-3</v>
      </c>
      <c r="N93" s="302">
        <f t="shared" si="13"/>
        <v>1.5280030856956728E-3</v>
      </c>
      <c r="O93" s="302">
        <f t="shared" si="13"/>
        <v>1.3004846170234156E-3</v>
      </c>
      <c r="P93" s="302">
        <f t="shared" si="13"/>
        <v>1.2029220202802837E-3</v>
      </c>
      <c r="Q93" s="302">
        <f t="shared" si="13"/>
        <v>1.2363412156832405E-3</v>
      </c>
      <c r="R93" s="302">
        <f t="shared" si="13"/>
        <v>1.2876505917964996E-3</v>
      </c>
      <c r="S93" s="302">
        <f t="shared" si="13"/>
        <v>1.2690281195040689E-3</v>
      </c>
      <c r="T93" s="302">
        <f t="shared" si="13"/>
        <v>1.2364461256956143E-3</v>
      </c>
      <c r="U93" s="302">
        <f t="shared" si="13"/>
        <v>1.3016294408568915E-3</v>
      </c>
      <c r="V93" s="302">
        <f t="shared" si="13"/>
        <v>1.2590614482714685E-3</v>
      </c>
      <c r="W93" s="302">
        <f t="shared" si="13"/>
        <v>1.2401937078056532E-3</v>
      </c>
      <c r="X93" s="302">
        <f t="shared" si="13"/>
        <v>1.2635170807569172E-3</v>
      </c>
      <c r="Y93" s="302">
        <f t="shared" si="13"/>
        <v>1.2544485737066612E-3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5.1991208812820176E-2</v>
      </c>
      <c r="C94" s="301">
        <f t="shared" si="14"/>
        <v>5.2364798462607554E-2</v>
      </c>
      <c r="D94" s="301">
        <f t="shared" si="14"/>
        <v>5.2346741268945028E-2</v>
      </c>
      <c r="E94" s="301">
        <f t="shared" si="14"/>
        <v>5.0861525672784937E-2</v>
      </c>
      <c r="F94" s="301">
        <f t="shared" si="14"/>
        <v>5.1525069599440747E-2</v>
      </c>
      <c r="G94" s="301">
        <f t="shared" si="14"/>
        <v>5.1044292053320998E-2</v>
      </c>
      <c r="H94" s="301">
        <f t="shared" si="14"/>
        <v>5.103197151040699E-2</v>
      </c>
      <c r="I94" s="301">
        <f t="shared" si="14"/>
        <v>5.0529816125903092E-2</v>
      </c>
      <c r="J94" s="301">
        <f t="shared" si="14"/>
        <v>5.0852617317407638E-2</v>
      </c>
      <c r="K94" s="301">
        <f t="shared" si="14"/>
        <v>4.9894618355868517E-2</v>
      </c>
      <c r="L94" s="301">
        <f t="shared" si="14"/>
        <v>5.0121292966848148E-2</v>
      </c>
      <c r="M94" s="301">
        <f t="shared" si="14"/>
        <v>5.0180434714509489E-2</v>
      </c>
      <c r="N94" s="301">
        <f t="shared" si="14"/>
        <v>5.4977478103392499E-2</v>
      </c>
      <c r="O94" s="301">
        <f t="shared" si="14"/>
        <v>5.1010953804394979E-2</v>
      </c>
      <c r="P94" s="301">
        <f t="shared" si="14"/>
        <v>5.0221312815978934E-2</v>
      </c>
      <c r="Q94" s="301">
        <f t="shared" si="14"/>
        <v>5.0406634189765327E-2</v>
      </c>
      <c r="R94" s="301">
        <f t="shared" si="14"/>
        <v>5.0842627458431329E-2</v>
      </c>
      <c r="S94" s="301">
        <f t="shared" si="14"/>
        <v>5.0638507216706576E-2</v>
      </c>
      <c r="T94" s="301">
        <f t="shared" si="14"/>
        <v>5.0461604820158289E-2</v>
      </c>
      <c r="U94" s="301">
        <f t="shared" si="14"/>
        <v>5.1003539959285249E-2</v>
      </c>
      <c r="V94" s="301">
        <f t="shared" si="14"/>
        <v>5.0534973323948608E-2</v>
      </c>
      <c r="W94" s="301">
        <f t="shared" si="14"/>
        <v>5.0346979171490051E-2</v>
      </c>
      <c r="X94" s="301">
        <f t="shared" si="14"/>
        <v>5.0481653953950226E-2</v>
      </c>
      <c r="Y94" s="301">
        <f t="shared" si="14"/>
        <v>5.0364015155619196E-2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4.6094886450909534E-2</v>
      </c>
      <c r="C95" s="302">
        <f t="shared" si="15"/>
        <v>4.643906375015986E-2</v>
      </c>
      <c r="D95" s="302">
        <f t="shared" si="15"/>
        <v>4.6374337926347403E-2</v>
      </c>
      <c r="E95" s="302">
        <f t="shared" si="15"/>
        <v>4.144407257687021E-2</v>
      </c>
      <c r="F95" s="302">
        <f t="shared" si="15"/>
        <v>4.3804738154711004E-2</v>
      </c>
      <c r="G95" s="302">
        <f t="shared" si="15"/>
        <v>4.2318445408268908E-2</v>
      </c>
      <c r="H95" s="302">
        <f t="shared" si="15"/>
        <v>4.2446320263956845E-2</v>
      </c>
      <c r="I95" s="302">
        <f t="shared" si="15"/>
        <v>4.0144778445147196E-2</v>
      </c>
      <c r="J95" s="302">
        <f t="shared" si="15"/>
        <v>4.1514032375057013E-2</v>
      </c>
      <c r="K95" s="302">
        <f t="shared" si="15"/>
        <v>3.704547605748032E-2</v>
      </c>
      <c r="L95" s="302">
        <f t="shared" si="15"/>
        <v>3.5170390617663617E-2</v>
      </c>
      <c r="M95" s="302">
        <f t="shared" si="15"/>
        <v>3.5383928467092693E-2</v>
      </c>
      <c r="N95" s="302">
        <f t="shared" si="15"/>
        <v>1.7162522612202219E-2</v>
      </c>
      <c r="O95" s="302">
        <f t="shared" si="15"/>
        <v>2.6039114942274542E-2</v>
      </c>
      <c r="P95" s="302">
        <f t="shared" si="15"/>
        <v>3.0569218069888823E-2</v>
      </c>
      <c r="Q95" s="302">
        <f t="shared" si="15"/>
        <v>2.8902980953059081E-2</v>
      </c>
      <c r="R95" s="302">
        <f t="shared" si="15"/>
        <v>2.6253322235315502E-2</v>
      </c>
      <c r="S95" s="302">
        <f t="shared" si="15"/>
        <v>2.7189008627796968E-2</v>
      </c>
      <c r="T95" s="302">
        <f t="shared" si="15"/>
        <v>2.9290972086167974E-2</v>
      </c>
      <c r="U95" s="302">
        <f t="shared" si="15"/>
        <v>2.5663255494221288E-2</v>
      </c>
      <c r="V95" s="302">
        <f t="shared" si="15"/>
        <v>2.7400274941200221E-2</v>
      </c>
      <c r="W95" s="302">
        <f t="shared" si="15"/>
        <v>2.8101618051324152E-2</v>
      </c>
      <c r="X95" s="302">
        <f t="shared" si="15"/>
        <v>2.6573225726212367E-2</v>
      </c>
      <c r="Y95" s="302">
        <f t="shared" si="15"/>
        <v>2.701804934809961E-2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5.2086463510238263E-3</v>
      </c>
      <c r="C96" s="302">
        <f t="shared" si="16"/>
        <v>5.2241118260962878E-3</v>
      </c>
      <c r="D96" s="302">
        <f t="shared" si="16"/>
        <v>5.2685717174079279E-3</v>
      </c>
      <c r="E96" s="302">
        <f t="shared" si="16"/>
        <v>8.6126748152534054E-3</v>
      </c>
      <c r="F96" s="302">
        <f t="shared" si="16"/>
        <v>6.9588879513308001E-3</v>
      </c>
      <c r="G96" s="302">
        <f t="shared" si="16"/>
        <v>7.940451983267087E-3</v>
      </c>
      <c r="H96" s="302">
        <f t="shared" si="16"/>
        <v>7.8057501757703429E-3</v>
      </c>
      <c r="I96" s="302">
        <f t="shared" si="16"/>
        <v>9.5603350837783502E-3</v>
      </c>
      <c r="J96" s="302">
        <f t="shared" si="16"/>
        <v>8.5366586714901004E-3</v>
      </c>
      <c r="K96" s="302">
        <f t="shared" si="16"/>
        <v>1.1981287806692725E-2</v>
      </c>
      <c r="L96" s="302">
        <f t="shared" si="16"/>
        <v>1.4026628451039923E-2</v>
      </c>
      <c r="M96" s="302">
        <f t="shared" si="16"/>
        <v>1.3872516146590564E-2</v>
      </c>
      <c r="N96" s="302">
        <f t="shared" si="16"/>
        <v>3.6541619586443884E-2</v>
      </c>
      <c r="O96" s="302">
        <f t="shared" si="16"/>
        <v>2.3888101681267589E-2</v>
      </c>
      <c r="P96" s="302">
        <f t="shared" si="16"/>
        <v>1.8649659729189874E-2</v>
      </c>
      <c r="Q96" s="302">
        <f t="shared" si="16"/>
        <v>2.0473368890303545E-2</v>
      </c>
      <c r="R96" s="302">
        <f t="shared" si="16"/>
        <v>2.3516263063285407E-2</v>
      </c>
      <c r="S96" s="302">
        <f t="shared" si="16"/>
        <v>2.2391975155989546E-2</v>
      </c>
      <c r="T96" s="302">
        <f t="shared" si="16"/>
        <v>2.0140260962577292E-2</v>
      </c>
      <c r="U96" s="302">
        <f t="shared" si="16"/>
        <v>2.4255593264349892E-2</v>
      </c>
      <c r="V96" s="302">
        <f t="shared" si="16"/>
        <v>2.2085480509188835E-2</v>
      </c>
      <c r="W96" s="302">
        <f t="shared" si="16"/>
        <v>2.1211866363661191E-2</v>
      </c>
      <c r="X96" s="302">
        <f t="shared" si="16"/>
        <v>2.2855497327107101E-2</v>
      </c>
      <c r="Y96" s="302">
        <f t="shared" si="16"/>
        <v>2.2300591996097362E-2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6.8767601088682304E-4</v>
      </c>
      <c r="C97" s="302">
        <f t="shared" si="17"/>
        <v>7.0162288635140075E-4</v>
      </c>
      <c r="D97" s="302">
        <f t="shared" si="17"/>
        <v>7.0383162518969714E-4</v>
      </c>
      <c r="E97" s="302">
        <f t="shared" si="17"/>
        <v>8.0477828066132396E-4</v>
      </c>
      <c r="F97" s="302">
        <f t="shared" si="17"/>
        <v>7.6144349339894127E-4</v>
      </c>
      <c r="G97" s="302">
        <f t="shared" si="17"/>
        <v>7.8539466178500486E-4</v>
      </c>
      <c r="H97" s="302">
        <f t="shared" si="17"/>
        <v>7.7990107067979508E-4</v>
      </c>
      <c r="I97" s="302">
        <f t="shared" si="17"/>
        <v>8.2470259697753942E-4</v>
      </c>
      <c r="J97" s="302">
        <f t="shared" si="17"/>
        <v>8.0192627086052781E-4</v>
      </c>
      <c r="K97" s="302">
        <f t="shared" si="17"/>
        <v>8.6785449169546867E-4</v>
      </c>
      <c r="L97" s="302">
        <f t="shared" si="17"/>
        <v>9.2427389814460706E-4</v>
      </c>
      <c r="M97" s="302">
        <f t="shared" si="17"/>
        <v>9.2399010082623112E-4</v>
      </c>
      <c r="N97" s="302">
        <f t="shared" si="17"/>
        <v>1.2733359047463943E-3</v>
      </c>
      <c r="O97" s="302">
        <f t="shared" si="17"/>
        <v>1.0837371808528466E-3</v>
      </c>
      <c r="P97" s="302">
        <f t="shared" si="17"/>
        <v>1.0024350169002363E-3</v>
      </c>
      <c r="Q97" s="302">
        <f t="shared" si="17"/>
        <v>1.0302843464027006E-3</v>
      </c>
      <c r="R97" s="302">
        <f t="shared" si="17"/>
        <v>1.0730421598304164E-3</v>
      </c>
      <c r="S97" s="302">
        <f t="shared" si="17"/>
        <v>1.0575234329200575E-3</v>
      </c>
      <c r="T97" s="302">
        <f t="shared" si="17"/>
        <v>1.0303717714130122E-3</v>
      </c>
      <c r="U97" s="302">
        <f t="shared" si="17"/>
        <v>1.0846912007140763E-3</v>
      </c>
      <c r="V97" s="302">
        <f t="shared" si="17"/>
        <v>1.049217873559557E-3</v>
      </c>
      <c r="W97" s="302">
        <f t="shared" si="17"/>
        <v>1.0334947565047111E-3</v>
      </c>
      <c r="X97" s="302">
        <f t="shared" si="17"/>
        <v>1.0529309006307647E-3</v>
      </c>
      <c r="Y97" s="302">
        <f t="shared" si="17"/>
        <v>1.0453738114222179E-3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0.56803467183371059</v>
      </c>
      <c r="C98" s="301">
        <f t="shared" si="18"/>
        <v>0.56347938054414215</v>
      </c>
      <c r="D98" s="301">
        <f t="shared" si="18"/>
        <v>0.56295305574653298</v>
      </c>
      <c r="E98" s="301">
        <f t="shared" si="18"/>
        <v>0.54412088144701687</v>
      </c>
      <c r="F98" s="301">
        <f t="shared" si="18"/>
        <v>0.55221177602261562</v>
      </c>
      <c r="G98" s="301">
        <f t="shared" si="18"/>
        <v>0.54813579271431323</v>
      </c>
      <c r="H98" s="301">
        <f t="shared" si="18"/>
        <v>0.54932894961133072</v>
      </c>
      <c r="I98" s="301">
        <f t="shared" si="18"/>
        <v>0.54061001669451381</v>
      </c>
      <c r="J98" s="301">
        <f t="shared" si="18"/>
        <v>0.54472202171611772</v>
      </c>
      <c r="K98" s="301">
        <f t="shared" si="18"/>
        <v>0.53297733215057763</v>
      </c>
      <c r="L98" s="301">
        <f t="shared" si="18"/>
        <v>0.51952369705806911</v>
      </c>
      <c r="M98" s="301">
        <f t="shared" si="18"/>
        <v>0.51936510391786661</v>
      </c>
      <c r="N98" s="301">
        <f t="shared" si="18"/>
        <v>0.43176164744708562</v>
      </c>
      <c r="O98" s="301">
        <f t="shared" si="18"/>
        <v>0.48227683478515626</v>
      </c>
      <c r="P98" s="301">
        <f t="shared" si="18"/>
        <v>0.50185083308946798</v>
      </c>
      <c r="Q98" s="301">
        <f t="shared" si="18"/>
        <v>0.49536011121771839</v>
      </c>
      <c r="R98" s="301">
        <f t="shared" si="18"/>
        <v>0.48507211830571234</v>
      </c>
      <c r="S98" s="301">
        <f t="shared" si="18"/>
        <v>0.48833578023177565</v>
      </c>
      <c r="T98" s="301">
        <f t="shared" si="18"/>
        <v>0.49506250925662193</v>
      </c>
      <c r="U98" s="301">
        <f t="shared" si="18"/>
        <v>0.48213391395502225</v>
      </c>
      <c r="V98" s="301">
        <f t="shared" si="18"/>
        <v>0.49092268985323073</v>
      </c>
      <c r="W98" s="301">
        <f t="shared" si="18"/>
        <v>0.49481841697526785</v>
      </c>
      <c r="X98" s="301">
        <f t="shared" si="18"/>
        <v>0.4893925318930904</v>
      </c>
      <c r="Y98" s="301">
        <f t="shared" si="18"/>
        <v>0.49034395516699159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9.9419400875646782E-2</v>
      </c>
      <c r="C99" s="301">
        <f t="shared" si="19"/>
        <v>9.9452037943896232E-2</v>
      </c>
      <c r="D99" s="301">
        <f t="shared" si="19"/>
        <v>9.9419298523041058E-2</v>
      </c>
      <c r="E99" s="301">
        <f t="shared" si="19"/>
        <v>9.7784219810662432E-2</v>
      </c>
      <c r="F99" s="301">
        <f t="shared" si="19"/>
        <v>9.8567818845136171E-2</v>
      </c>
      <c r="G99" s="301">
        <f t="shared" si="19"/>
        <v>9.8098394605587183E-2</v>
      </c>
      <c r="H99" s="301">
        <f t="shared" si="19"/>
        <v>9.8136319467792194E-2</v>
      </c>
      <c r="I99" s="301">
        <f t="shared" si="19"/>
        <v>9.7383421015135932E-2</v>
      </c>
      <c r="J99" s="301">
        <f t="shared" si="19"/>
        <v>9.7801661142225105E-2</v>
      </c>
      <c r="K99" s="301">
        <f t="shared" si="19"/>
        <v>9.6462859717892827E-2</v>
      </c>
      <c r="L99" s="301">
        <f t="shared" si="19"/>
        <v>9.5701428280945577E-2</v>
      </c>
      <c r="M99" s="301">
        <f t="shared" si="19"/>
        <v>9.5747804814390589E-2</v>
      </c>
      <c r="N99" s="301">
        <f t="shared" si="19"/>
        <v>8.7908632365183551E-2</v>
      </c>
      <c r="O99" s="301">
        <f t="shared" si="19"/>
        <v>9.2362866980300815E-2</v>
      </c>
      <c r="P99" s="301">
        <f t="shared" si="19"/>
        <v>9.408968757550587E-2</v>
      </c>
      <c r="Q99" s="301">
        <f t="shared" si="19"/>
        <v>9.3490747537674612E-2</v>
      </c>
      <c r="R99" s="301">
        <f t="shared" si="19"/>
        <v>9.2506434448598698E-2</v>
      </c>
      <c r="S99" s="301">
        <f t="shared" si="19"/>
        <v>9.280049500014606E-2</v>
      </c>
      <c r="T99" s="301">
        <f t="shared" si="19"/>
        <v>9.3574395649681397E-2</v>
      </c>
      <c r="U99" s="301">
        <f t="shared" si="19"/>
        <v>9.2258499733168242E-2</v>
      </c>
      <c r="V99" s="301">
        <f t="shared" si="19"/>
        <v>9.2971958028716217E-2</v>
      </c>
      <c r="W99" s="301">
        <f t="shared" si="19"/>
        <v>9.3261895322836866E-2</v>
      </c>
      <c r="X99" s="301">
        <f t="shared" si="19"/>
        <v>9.263320291984041E-2</v>
      </c>
      <c r="Y99" s="301">
        <f t="shared" si="19"/>
        <v>9.2699400440837756E-2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4.7261098705528311E-2</v>
      </c>
      <c r="C100" s="302">
        <f t="shared" si="20"/>
        <v>4.7397708396499892E-2</v>
      </c>
      <c r="D100" s="302">
        <f t="shared" si="20"/>
        <v>4.7367335770962575E-2</v>
      </c>
      <c r="E100" s="302">
        <f t="shared" si="20"/>
        <v>4.5462985353587539E-2</v>
      </c>
      <c r="F100" s="302">
        <f t="shared" si="20"/>
        <v>4.6361705573073834E-2</v>
      </c>
      <c r="G100" s="302">
        <f t="shared" si="20"/>
        <v>4.5800044642133837E-2</v>
      </c>
      <c r="H100" s="302">
        <f t="shared" si="20"/>
        <v>4.5840460566898188E-2</v>
      </c>
      <c r="I100" s="302">
        <f t="shared" si="20"/>
        <v>4.4994141943116545E-2</v>
      </c>
      <c r="J100" s="302">
        <f t="shared" si="20"/>
        <v>4.5483041739998627E-2</v>
      </c>
      <c r="K100" s="302">
        <f t="shared" si="20"/>
        <v>4.3928297958254925E-2</v>
      </c>
      <c r="L100" s="302">
        <f t="shared" si="20"/>
        <v>4.322799842003984E-2</v>
      </c>
      <c r="M100" s="302">
        <f t="shared" si="20"/>
        <v>4.3290419937323299E-2</v>
      </c>
      <c r="N100" s="302">
        <f t="shared" si="20"/>
        <v>3.6140486862621619E-2</v>
      </c>
      <c r="O100" s="302">
        <f t="shared" si="20"/>
        <v>4.0005966584012058E-2</v>
      </c>
      <c r="P100" s="302">
        <f t="shared" si="20"/>
        <v>4.1631188113046724E-2</v>
      </c>
      <c r="Q100" s="302">
        <f t="shared" si="20"/>
        <v>4.1051571230921624E-2</v>
      </c>
      <c r="R100" s="302">
        <f t="shared" si="20"/>
        <v>4.0120241194539705E-2</v>
      </c>
      <c r="S100" s="302">
        <f t="shared" si="20"/>
        <v>4.0429061644437166E-2</v>
      </c>
      <c r="T100" s="302">
        <f t="shared" si="20"/>
        <v>4.1155315368383655E-2</v>
      </c>
      <c r="U100" s="302">
        <f t="shared" si="20"/>
        <v>3.989652092248254E-2</v>
      </c>
      <c r="V100" s="302">
        <f t="shared" si="20"/>
        <v>4.0547701363078628E-2</v>
      </c>
      <c r="W100" s="302">
        <f t="shared" si="20"/>
        <v>4.0810019582957574E-2</v>
      </c>
      <c r="X100" s="302">
        <f t="shared" si="20"/>
        <v>4.0259566645788149E-2</v>
      </c>
      <c r="Y100" s="302">
        <f t="shared" si="20"/>
        <v>4.0379051012185453E-2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4.1052334594296289E-2</v>
      </c>
      <c r="C101" s="302">
        <f t="shared" si="21"/>
        <v>4.0723119932821225E-2</v>
      </c>
      <c r="D101" s="302">
        <f t="shared" si="21"/>
        <v>4.0685082005264862E-2</v>
      </c>
      <c r="E101" s="302">
        <f t="shared" si="21"/>
        <v>3.9324065224394501E-2</v>
      </c>
      <c r="F101" s="302">
        <f t="shared" si="21"/>
        <v>3.9908800853669442E-2</v>
      </c>
      <c r="G101" s="302">
        <f t="shared" si="21"/>
        <v>3.961422617562553E-2</v>
      </c>
      <c r="H101" s="302">
        <f t="shared" si="21"/>
        <v>3.9700456609415298E-2</v>
      </c>
      <c r="I101" s="302">
        <f t="shared" si="21"/>
        <v>3.9070332130832115E-2</v>
      </c>
      <c r="J101" s="302">
        <f t="shared" si="21"/>
        <v>3.9367510127828971E-2</v>
      </c>
      <c r="K101" s="302">
        <f t="shared" si="21"/>
        <v>3.8518711718756087E-2</v>
      </c>
      <c r="L101" s="302">
        <f t="shared" si="21"/>
        <v>3.7546406405870349E-2</v>
      </c>
      <c r="M101" s="302">
        <f t="shared" si="21"/>
        <v>3.7534944748723688E-2</v>
      </c>
      <c r="N101" s="302">
        <f t="shared" si="21"/>
        <v>3.1203770640907676E-2</v>
      </c>
      <c r="O101" s="302">
        <f t="shared" si="21"/>
        <v>3.4854544925515291E-2</v>
      </c>
      <c r="P101" s="302">
        <f t="shared" si="21"/>
        <v>3.6269173939520317E-2</v>
      </c>
      <c r="Q101" s="302">
        <f t="shared" si="21"/>
        <v>3.5800084112349376E-2</v>
      </c>
      <c r="R101" s="302">
        <f t="shared" si="21"/>
        <v>3.5056562372797771E-2</v>
      </c>
      <c r="S101" s="302">
        <f t="shared" si="21"/>
        <v>3.5292429914049975E-2</v>
      </c>
      <c r="T101" s="302">
        <f t="shared" si="21"/>
        <v>3.5778576172977604E-2</v>
      </c>
      <c r="U101" s="302">
        <f t="shared" si="21"/>
        <v>3.4844215919153369E-2</v>
      </c>
      <c r="V101" s="302">
        <f t="shared" si="21"/>
        <v>3.5479388007650742E-2</v>
      </c>
      <c r="W101" s="302">
        <f t="shared" si="21"/>
        <v>3.5760935422328208E-2</v>
      </c>
      <c r="X101" s="302">
        <f t="shared" si="21"/>
        <v>3.5368802228865404E-2</v>
      </c>
      <c r="Y101" s="302">
        <f t="shared" si="21"/>
        <v>3.5437562374183489E-2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3.2664610517124108E-3</v>
      </c>
      <c r="C102" s="302">
        <f t="shared" si="22"/>
        <v>3.3327087101691537E-3</v>
      </c>
      <c r="D102" s="302">
        <f t="shared" si="22"/>
        <v>3.3432002196510614E-3</v>
      </c>
      <c r="E102" s="302">
        <f t="shared" si="22"/>
        <v>3.822696833141289E-3</v>
      </c>
      <c r="F102" s="302">
        <f t="shared" si="22"/>
        <v>3.6168565936449699E-3</v>
      </c>
      <c r="G102" s="302">
        <f t="shared" si="22"/>
        <v>3.7306246434787712E-3</v>
      </c>
      <c r="H102" s="302">
        <f t="shared" si="22"/>
        <v>3.704530085729026E-3</v>
      </c>
      <c r="I102" s="302">
        <f t="shared" si="22"/>
        <v>3.9173373356433117E-3</v>
      </c>
      <c r="J102" s="302">
        <f t="shared" si="22"/>
        <v>3.8091497865875065E-3</v>
      </c>
      <c r="K102" s="302">
        <f t="shared" si="22"/>
        <v>4.1223088355534761E-3</v>
      </c>
      <c r="L102" s="302">
        <f t="shared" si="22"/>
        <v>4.3903010161868818E-3</v>
      </c>
      <c r="M102" s="302">
        <f t="shared" si="22"/>
        <v>4.3889529789245965E-3</v>
      </c>
      <c r="N102" s="302">
        <f t="shared" si="22"/>
        <v>6.0483455475453729E-3</v>
      </c>
      <c r="O102" s="302">
        <f t="shared" si="22"/>
        <v>5.1477516090510196E-3</v>
      </c>
      <c r="P102" s="302">
        <f t="shared" si="22"/>
        <v>4.7615663302761225E-3</v>
      </c>
      <c r="Q102" s="302">
        <f t="shared" si="22"/>
        <v>4.8938506454128282E-3</v>
      </c>
      <c r="R102" s="302">
        <f t="shared" si="22"/>
        <v>5.0969502591944778E-3</v>
      </c>
      <c r="S102" s="302">
        <f t="shared" si="22"/>
        <v>5.0232363063702724E-3</v>
      </c>
      <c r="T102" s="302">
        <f t="shared" si="22"/>
        <v>4.894265914211807E-3</v>
      </c>
      <c r="U102" s="302">
        <f t="shared" si="22"/>
        <v>5.1522832033918629E-3</v>
      </c>
      <c r="V102" s="302">
        <f t="shared" si="22"/>
        <v>4.983784899407896E-3</v>
      </c>
      <c r="W102" s="302">
        <f t="shared" si="22"/>
        <v>4.9091000933973762E-3</v>
      </c>
      <c r="X102" s="302">
        <f t="shared" si="22"/>
        <v>5.00142177799613E-3</v>
      </c>
      <c r="Y102" s="302">
        <f t="shared" si="22"/>
        <v>4.9655256042555355E-3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6.53292210342482E-3</v>
      </c>
      <c r="C103" s="302">
        <f t="shared" si="23"/>
        <v>6.6654174203383083E-3</v>
      </c>
      <c r="D103" s="302">
        <f t="shared" si="23"/>
        <v>6.6864004393021228E-3</v>
      </c>
      <c r="E103" s="302">
        <f t="shared" si="23"/>
        <v>7.645393666282578E-3</v>
      </c>
      <c r="F103" s="302">
        <f t="shared" si="23"/>
        <v>7.2337131872899398E-3</v>
      </c>
      <c r="G103" s="302">
        <f t="shared" si="23"/>
        <v>7.4612492869575425E-3</v>
      </c>
      <c r="H103" s="302">
        <f t="shared" si="23"/>
        <v>7.4090601714580538E-3</v>
      </c>
      <c r="I103" s="302">
        <f t="shared" si="23"/>
        <v>7.8346746712866233E-3</v>
      </c>
      <c r="J103" s="302">
        <f t="shared" si="23"/>
        <v>7.6182995731750129E-3</v>
      </c>
      <c r="K103" s="302">
        <f t="shared" si="23"/>
        <v>8.2446176711069505E-3</v>
      </c>
      <c r="L103" s="302">
        <f t="shared" si="23"/>
        <v>8.7806020323737636E-3</v>
      </c>
      <c r="M103" s="302">
        <f t="shared" si="23"/>
        <v>8.7779059578491931E-3</v>
      </c>
      <c r="N103" s="302">
        <f t="shared" si="23"/>
        <v>1.2096691095090746E-2</v>
      </c>
      <c r="O103" s="302">
        <f t="shared" si="23"/>
        <v>1.0295503218102039E-2</v>
      </c>
      <c r="P103" s="302">
        <f t="shared" si="23"/>
        <v>9.523132660552245E-3</v>
      </c>
      <c r="Q103" s="302">
        <f t="shared" si="23"/>
        <v>9.7877012908256546E-3</v>
      </c>
      <c r="R103" s="302">
        <f t="shared" si="23"/>
        <v>1.0193900518388959E-2</v>
      </c>
      <c r="S103" s="302">
        <f t="shared" si="23"/>
        <v>1.0046472612740545E-2</v>
      </c>
      <c r="T103" s="302">
        <f t="shared" si="23"/>
        <v>9.7885318284236141E-3</v>
      </c>
      <c r="U103" s="302">
        <f t="shared" si="23"/>
        <v>1.0304566406783726E-2</v>
      </c>
      <c r="V103" s="302">
        <f t="shared" si="23"/>
        <v>9.9675697988157921E-3</v>
      </c>
      <c r="W103" s="302">
        <f t="shared" si="23"/>
        <v>9.8182001867947524E-3</v>
      </c>
      <c r="X103" s="302">
        <f t="shared" si="23"/>
        <v>1.000284355599226E-2</v>
      </c>
      <c r="Y103" s="302">
        <f t="shared" si="23"/>
        <v>9.931051208511071E-3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1.306584420684964E-3</v>
      </c>
      <c r="C104" s="302">
        <f t="shared" si="24"/>
        <v>1.3330834840676617E-3</v>
      </c>
      <c r="D104" s="302">
        <f t="shared" si="24"/>
        <v>1.3372800878604248E-3</v>
      </c>
      <c r="E104" s="302">
        <f t="shared" si="24"/>
        <v>1.5290787332565157E-3</v>
      </c>
      <c r="F104" s="302">
        <f t="shared" si="24"/>
        <v>1.4467426374579883E-3</v>
      </c>
      <c r="G104" s="302">
        <f t="shared" si="24"/>
        <v>1.4922498573915091E-3</v>
      </c>
      <c r="H104" s="302">
        <f t="shared" si="24"/>
        <v>1.4818120342916105E-3</v>
      </c>
      <c r="I104" s="302">
        <f t="shared" si="24"/>
        <v>1.5669349342573252E-3</v>
      </c>
      <c r="J104" s="302">
        <f t="shared" si="24"/>
        <v>1.5236599146350028E-3</v>
      </c>
      <c r="K104" s="302">
        <f t="shared" si="24"/>
        <v>1.6489235342213905E-3</v>
      </c>
      <c r="L104" s="302">
        <f t="shared" si="24"/>
        <v>1.7561204064747526E-3</v>
      </c>
      <c r="M104" s="302">
        <f t="shared" si="24"/>
        <v>1.7555811915698388E-3</v>
      </c>
      <c r="N104" s="302">
        <f t="shared" si="24"/>
        <v>2.4193382190181496E-3</v>
      </c>
      <c r="O104" s="302">
        <f t="shared" si="24"/>
        <v>2.0591006436204086E-3</v>
      </c>
      <c r="P104" s="302">
        <f t="shared" si="24"/>
        <v>1.9046265321104494E-3</v>
      </c>
      <c r="Q104" s="302">
        <f t="shared" si="24"/>
        <v>1.9575402581651319E-3</v>
      </c>
      <c r="R104" s="302">
        <f t="shared" si="24"/>
        <v>2.0387801036777908E-3</v>
      </c>
      <c r="S104" s="302">
        <f t="shared" si="24"/>
        <v>2.0092945225481094E-3</v>
      </c>
      <c r="T104" s="302">
        <f t="shared" si="24"/>
        <v>1.957706365684723E-3</v>
      </c>
      <c r="U104" s="302">
        <f t="shared" si="24"/>
        <v>2.0609132813567453E-3</v>
      </c>
      <c r="V104" s="302">
        <f t="shared" si="24"/>
        <v>1.9935139597631593E-3</v>
      </c>
      <c r="W104" s="302">
        <f t="shared" si="24"/>
        <v>1.9636400373589506E-3</v>
      </c>
      <c r="X104" s="302">
        <f t="shared" si="24"/>
        <v>2.0005687111984529E-3</v>
      </c>
      <c r="Y104" s="302">
        <f t="shared" si="24"/>
        <v>1.9862102417022133E-3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6.9199906653903132E-2</v>
      </c>
      <c r="C105" s="301">
        <f t="shared" si="25"/>
        <v>7.0077740514444126E-2</v>
      </c>
      <c r="D105" s="301">
        <f t="shared" si="25"/>
        <v>7.0213940904871652E-2</v>
      </c>
      <c r="E105" s="301">
        <f t="shared" si="25"/>
        <v>7.5490974763938734E-2</v>
      </c>
      <c r="F105" s="301">
        <f t="shared" si="25"/>
        <v>7.3209370255015824E-2</v>
      </c>
      <c r="G105" s="301">
        <f t="shared" si="25"/>
        <v>7.4436977368213683E-2</v>
      </c>
      <c r="H105" s="301">
        <f t="shared" si="25"/>
        <v>7.4166503147991336E-2</v>
      </c>
      <c r="I105" s="301">
        <f t="shared" si="25"/>
        <v>7.6500790652312189E-2</v>
      </c>
      <c r="J105" s="301">
        <f t="shared" si="25"/>
        <v>7.5357137742081012E-2</v>
      </c>
      <c r="K105" s="301">
        <f t="shared" si="25"/>
        <v>7.8636006675849926E-2</v>
      </c>
      <c r="L105" s="301">
        <f t="shared" si="25"/>
        <v>8.1677179435661051E-2</v>
      </c>
      <c r="M105" s="301">
        <f t="shared" si="25"/>
        <v>8.1680964945558876E-2</v>
      </c>
      <c r="N105" s="301">
        <f t="shared" si="25"/>
        <v>9.9249572657125543E-2</v>
      </c>
      <c r="O105" s="301">
        <f t="shared" si="25"/>
        <v>8.974797813981189E-2</v>
      </c>
      <c r="P105" s="301">
        <f t="shared" si="25"/>
        <v>8.5629777926675407E-2</v>
      </c>
      <c r="Q105" s="301">
        <f t="shared" si="25"/>
        <v>8.7036254275044356E-2</v>
      </c>
      <c r="R105" s="301">
        <f t="shared" si="25"/>
        <v>8.9168554915946927E-2</v>
      </c>
      <c r="S105" s="301">
        <f t="shared" si="25"/>
        <v>8.837786293468719E-2</v>
      </c>
      <c r="T105" s="301">
        <f t="shared" si="25"/>
        <v>8.7081405568905382E-2</v>
      </c>
      <c r="U105" s="301">
        <f t="shared" si="25"/>
        <v>8.9761475990176406E-2</v>
      </c>
      <c r="V105" s="301">
        <f t="shared" si="25"/>
        <v>8.7942572322793552E-2</v>
      </c>
      <c r="W105" s="301">
        <f t="shared" si="25"/>
        <v>8.7130533597729362E-2</v>
      </c>
      <c r="X105" s="301">
        <f t="shared" si="25"/>
        <v>8.8036348990894839E-2</v>
      </c>
      <c r="Y105" s="301">
        <f t="shared" si="25"/>
        <v>8.7621416915922207E-2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1.8886158330117517E-2</v>
      </c>
      <c r="C106" s="302">
        <f t="shared" si="26"/>
        <v>1.8962414395909313E-2</v>
      </c>
      <c r="D106" s="302">
        <f t="shared" si="26"/>
        <v>1.896901471645519E-2</v>
      </c>
      <c r="E106" s="302">
        <f t="shared" si="26"/>
        <v>1.8251800480628255E-2</v>
      </c>
      <c r="F106" s="302">
        <f t="shared" si="26"/>
        <v>1.8543341891538632E-2</v>
      </c>
      <c r="G106" s="302">
        <f t="shared" si="26"/>
        <v>1.8343380409260344E-2</v>
      </c>
      <c r="H106" s="302">
        <f t="shared" si="26"/>
        <v>1.8396826498478371E-2</v>
      </c>
      <c r="I106" s="302">
        <f t="shared" si="26"/>
        <v>1.8075697302043055E-2</v>
      </c>
      <c r="J106" s="302">
        <f t="shared" si="26"/>
        <v>1.8286376378119095E-2</v>
      </c>
      <c r="K106" s="302">
        <f t="shared" si="26"/>
        <v>1.76428543426554E-2</v>
      </c>
      <c r="L106" s="302">
        <f t="shared" si="26"/>
        <v>1.7373686378338731E-2</v>
      </c>
      <c r="M106" s="302">
        <f t="shared" si="26"/>
        <v>1.7397203600699986E-2</v>
      </c>
      <c r="N106" s="302">
        <f t="shared" si="26"/>
        <v>1.4526894865750352E-2</v>
      </c>
      <c r="O106" s="302">
        <f t="shared" si="26"/>
        <v>1.6077572857262239E-2</v>
      </c>
      <c r="P106" s="302">
        <f t="shared" si="26"/>
        <v>1.6727135120967938E-2</v>
      </c>
      <c r="Q106" s="302">
        <f t="shared" si="26"/>
        <v>1.6497541397202525E-2</v>
      </c>
      <c r="R106" s="302">
        <f t="shared" si="26"/>
        <v>1.612233218714159E-2</v>
      </c>
      <c r="S106" s="302">
        <f t="shared" si="26"/>
        <v>1.6248130433220744E-2</v>
      </c>
      <c r="T106" s="302">
        <f t="shared" si="26"/>
        <v>1.654133069142584E-2</v>
      </c>
      <c r="U106" s="302">
        <f t="shared" si="26"/>
        <v>1.6033943427826634E-2</v>
      </c>
      <c r="V106" s="302">
        <f t="shared" si="26"/>
        <v>1.6291903573924151E-2</v>
      </c>
      <c r="W106" s="302">
        <f t="shared" si="26"/>
        <v>1.6400406394851515E-2</v>
      </c>
      <c r="X106" s="302">
        <f t="shared" si="26"/>
        <v>1.6176600167985136E-2</v>
      </c>
      <c r="Y106" s="302">
        <f t="shared" si="26"/>
        <v>1.6216651007272109E-2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7.7328497296735446E-3</v>
      </c>
      <c r="C107" s="302">
        <f t="shared" si="27"/>
        <v>7.6708369956560761E-3</v>
      </c>
      <c r="D107" s="302">
        <f t="shared" si="27"/>
        <v>7.6636719566703874E-3</v>
      </c>
      <c r="E107" s="302">
        <f t="shared" si="27"/>
        <v>7.4073031447612911E-3</v>
      </c>
      <c r="F107" s="302">
        <f t="shared" si="27"/>
        <v>7.5174472522147439E-3</v>
      </c>
      <c r="G107" s="302">
        <f t="shared" si="27"/>
        <v>7.4619595012258618E-3</v>
      </c>
      <c r="H107" s="302">
        <f t="shared" si="27"/>
        <v>7.4782023530200557E-3</v>
      </c>
      <c r="I107" s="302">
        <f t="shared" si="27"/>
        <v>7.3595085454198983E-3</v>
      </c>
      <c r="J107" s="302">
        <f t="shared" si="27"/>
        <v>7.4154866722780325E-3</v>
      </c>
      <c r="K107" s="302">
        <f t="shared" si="27"/>
        <v>7.2556022074111185E-3</v>
      </c>
      <c r="L107" s="302">
        <f t="shared" si="27"/>
        <v>7.0724532842082648E-3</v>
      </c>
      <c r="M107" s="302">
        <f t="shared" si="27"/>
        <v>7.0702943016986439E-3</v>
      </c>
      <c r="N107" s="302">
        <f t="shared" si="27"/>
        <v>5.8777185694784519E-3</v>
      </c>
      <c r="O107" s="302">
        <f t="shared" si="27"/>
        <v>6.5653990441413871E-3</v>
      </c>
      <c r="P107" s="302">
        <f t="shared" si="27"/>
        <v>6.8318665592448265E-3</v>
      </c>
      <c r="Q107" s="302">
        <f t="shared" si="27"/>
        <v>6.7435061485865838E-3</v>
      </c>
      <c r="R107" s="302">
        <f t="shared" si="27"/>
        <v>6.6034521921059484E-3</v>
      </c>
      <c r="S107" s="302">
        <f t="shared" si="27"/>
        <v>6.6478815350565039E-3</v>
      </c>
      <c r="T107" s="302">
        <f t="shared" si="27"/>
        <v>6.7394547915858105E-3</v>
      </c>
      <c r="U107" s="302">
        <f t="shared" si="27"/>
        <v>6.5634534141341535E-3</v>
      </c>
      <c r="V107" s="302">
        <f t="shared" si="27"/>
        <v>6.6830980180616374E-3</v>
      </c>
      <c r="W107" s="302">
        <f t="shared" si="27"/>
        <v>6.7361318801061453E-3</v>
      </c>
      <c r="X107" s="302">
        <f t="shared" si="27"/>
        <v>6.6622674558527656E-3</v>
      </c>
      <c r="Y107" s="302">
        <f t="shared" si="27"/>
        <v>6.675219505386366E-3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4.2580898594112064E-2</v>
      </c>
      <c r="C108" s="302">
        <f t="shared" si="28"/>
        <v>4.3444489122878738E-2</v>
      </c>
      <c r="D108" s="302">
        <f t="shared" si="28"/>
        <v>4.358125423174606E-2</v>
      </c>
      <c r="E108" s="302">
        <f t="shared" si="28"/>
        <v>4.9831871138549186E-2</v>
      </c>
      <c r="F108" s="302">
        <f t="shared" si="28"/>
        <v>4.7148581111262453E-2</v>
      </c>
      <c r="G108" s="302">
        <f t="shared" si="28"/>
        <v>4.8631637457727486E-2</v>
      </c>
      <c r="H108" s="302">
        <f t="shared" si="28"/>
        <v>4.8291474296492908E-2</v>
      </c>
      <c r="I108" s="302">
        <f t="shared" si="28"/>
        <v>5.1065584804849226E-2</v>
      </c>
      <c r="J108" s="302">
        <f t="shared" si="28"/>
        <v>4.965527469168389E-2</v>
      </c>
      <c r="K108" s="302">
        <f t="shared" si="28"/>
        <v>5.37375501257834E-2</v>
      </c>
      <c r="L108" s="302">
        <f t="shared" si="28"/>
        <v>5.7231039773114056E-2</v>
      </c>
      <c r="M108" s="302">
        <f t="shared" si="28"/>
        <v>5.7213467043160243E-2</v>
      </c>
      <c r="N108" s="302">
        <f t="shared" si="28"/>
        <v>7.8844959221896729E-2</v>
      </c>
      <c r="O108" s="302">
        <f t="shared" si="28"/>
        <v>6.710500623840826E-2</v>
      </c>
      <c r="P108" s="302">
        <f t="shared" si="28"/>
        <v>6.2070776246462636E-2</v>
      </c>
      <c r="Q108" s="302">
        <f t="shared" si="28"/>
        <v>6.3795206729255247E-2</v>
      </c>
      <c r="R108" s="302">
        <f t="shared" si="28"/>
        <v>6.6442770536699378E-2</v>
      </c>
      <c r="S108" s="302">
        <f t="shared" si="28"/>
        <v>6.548185096640996E-2</v>
      </c>
      <c r="T108" s="302">
        <f t="shared" si="28"/>
        <v>6.3800620085893739E-2</v>
      </c>
      <c r="U108" s="302">
        <f t="shared" si="28"/>
        <v>6.7164079148215622E-2</v>
      </c>
      <c r="V108" s="302">
        <f t="shared" si="28"/>
        <v>6.4967570730807764E-2</v>
      </c>
      <c r="W108" s="302">
        <f t="shared" si="28"/>
        <v>6.399399532277171E-2</v>
      </c>
      <c r="X108" s="302">
        <f t="shared" si="28"/>
        <v>6.5197481367056942E-2</v>
      </c>
      <c r="Y108" s="302">
        <f t="shared" si="28"/>
        <v>6.4729546403263727E-2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5.8363063043964686E-2</v>
      </c>
      <c r="C109" s="235">
        <f t="shared" si="29"/>
        <v>5.9546734364643382E-2</v>
      </c>
      <c r="D109" s="235">
        <f t="shared" si="29"/>
        <v>5.9734190029849601E-2</v>
      </c>
      <c r="E109" s="235">
        <f t="shared" si="29"/>
        <v>6.8301532679726579E-2</v>
      </c>
      <c r="F109" s="235">
        <f t="shared" si="29"/>
        <v>6.4623709284768169E-2</v>
      </c>
      <c r="G109" s="235">
        <f t="shared" si="29"/>
        <v>6.6656444945693366E-2</v>
      </c>
      <c r="H109" s="235">
        <f t="shared" si="29"/>
        <v>6.6190203868594213E-2</v>
      </c>
      <c r="I109" s="235">
        <f t="shared" si="29"/>
        <v>6.9992509405483766E-2</v>
      </c>
      <c r="J109" s="235">
        <f t="shared" si="29"/>
        <v>6.8059482607932972E-2</v>
      </c>
      <c r="K109" s="235">
        <f t="shared" si="29"/>
        <v>7.3654810710194391E-2</v>
      </c>
      <c r="L109" s="235">
        <f t="shared" si="29"/>
        <v>7.8443125735532776E-2</v>
      </c>
      <c r="M109" s="235">
        <f t="shared" si="29"/>
        <v>7.8419039857122216E-2</v>
      </c>
      <c r="N109" s="235">
        <f t="shared" si="29"/>
        <v>0.1080680182358265</v>
      </c>
      <c r="O109" s="235">
        <f t="shared" si="29"/>
        <v>9.1976774538981093E-2</v>
      </c>
      <c r="P109" s="235">
        <f t="shared" si="29"/>
        <v>8.5076659884323044E-2</v>
      </c>
      <c r="Q109" s="235">
        <f t="shared" si="29"/>
        <v>8.7440232479197216E-2</v>
      </c>
      <c r="R109" s="235">
        <f t="shared" si="29"/>
        <v>9.1069088104807447E-2</v>
      </c>
      <c r="S109" s="235">
        <f t="shared" si="29"/>
        <v>8.9752013751925264E-2</v>
      </c>
      <c r="T109" s="235">
        <f t="shared" si="29"/>
        <v>8.7447652239822329E-2</v>
      </c>
      <c r="U109" s="235">
        <f t="shared" si="29"/>
        <v>9.2057742204603651E-2</v>
      </c>
      <c r="V109" s="235">
        <f t="shared" si="29"/>
        <v>8.9047120928999621E-2</v>
      </c>
      <c r="W109" s="235">
        <f t="shared" si="29"/>
        <v>8.7712699984554818E-2</v>
      </c>
      <c r="X109" s="235">
        <f t="shared" si="29"/>
        <v>8.9362245536532992E-2</v>
      </c>
      <c r="Y109" s="235">
        <f t="shared" si="29"/>
        <v>8.8720875375403629E-2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108.94925259389794</v>
      </c>
      <c r="C113" s="320">
        <f t="shared" si="30"/>
        <v>109.1953116035713</v>
      </c>
      <c r="D113" s="320">
        <f t="shared" si="30"/>
        <v>111.52671379556688</v>
      </c>
      <c r="E113" s="320">
        <f t="shared" si="30"/>
        <v>112.03777381256039</v>
      </c>
      <c r="F113" s="320">
        <f t="shared" si="30"/>
        <v>110.07090512905107</v>
      </c>
      <c r="G113" s="320">
        <f t="shared" si="30"/>
        <v>105.75903992192646</v>
      </c>
      <c r="H113" s="320">
        <f t="shared" si="30"/>
        <v>101.66642059462863</v>
      </c>
      <c r="I113" s="320">
        <f t="shared" si="30"/>
        <v>101.40446830003893</v>
      </c>
      <c r="J113" s="320">
        <f t="shared" si="30"/>
        <v>100.46047410561016</v>
      </c>
      <c r="K113" s="320">
        <f t="shared" si="30"/>
        <v>96.667568135169191</v>
      </c>
      <c r="L113" s="320">
        <f t="shared" si="30"/>
        <v>99.194771286176632</v>
      </c>
      <c r="M113" s="320">
        <f t="shared" si="30"/>
        <v>99.212462675420085</v>
      </c>
      <c r="N113" s="320">
        <f t="shared" si="30"/>
        <v>99.996127920555352</v>
      </c>
      <c r="O113" s="320">
        <f t="shared" si="30"/>
        <v>98.644404463652734</v>
      </c>
      <c r="P113" s="320">
        <f t="shared" si="30"/>
        <v>97.287241633792576</v>
      </c>
      <c r="Q113" s="320">
        <f t="shared" si="30"/>
        <v>95.64411151418112</v>
      </c>
      <c r="R113" s="320">
        <f t="shared" si="30"/>
        <v>97.349277509353215</v>
      </c>
      <c r="S113" s="320">
        <f t="shared" si="30"/>
        <v>97.689943262779821</v>
      </c>
      <c r="T113" s="320">
        <f t="shared" si="30"/>
        <v>98.166485076638253</v>
      </c>
      <c r="U113" s="320">
        <f t="shared" si="30"/>
        <v>95.967479901010421</v>
      </c>
      <c r="V113" s="320">
        <f t="shared" si="30"/>
        <v>96.628114700679447</v>
      </c>
      <c r="W113" s="320">
        <f t="shared" si="30"/>
        <v>100.82155772557385</v>
      </c>
      <c r="X113" s="320">
        <f t="shared" si="30"/>
        <v>99.996916203670281</v>
      </c>
      <c r="Y113" s="320">
        <f t="shared" si="30"/>
        <v>91.001652296177085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1.1238268111930887</v>
      </c>
      <c r="C114" s="330">
        <f>IF(C$6=0,0,C$6/FBT!C$5*1000)</f>
        <v>1.1492089455500747</v>
      </c>
      <c r="D114" s="330">
        <f>IF(D$6=0,0,D$6/FBT!D$5*1000)</f>
        <v>1.1774404233420011</v>
      </c>
      <c r="E114" s="330">
        <f>IF(E$6=0,0,E$6/FBT!E$5*1000)</f>
        <v>1.3524835046699197</v>
      </c>
      <c r="F114" s="330">
        <f>IF(F$6=0,0,F$6/FBT!F$5*1000)</f>
        <v>1.2571916178457212</v>
      </c>
      <c r="G114" s="330">
        <f>IF(G$6=0,0,G$6/FBT!G$5*1000)</f>
        <v>1.2459387808528239</v>
      </c>
      <c r="H114" s="330">
        <f>IF(H$6=0,0,H$6/FBT!H$5*1000)</f>
        <v>1.1893462541089987</v>
      </c>
      <c r="I114" s="330">
        <f>IF(I$6=0,0,I$6/FBT!I$5*1000)</f>
        <v>1.2544279252825303</v>
      </c>
      <c r="J114" s="330">
        <f>IF(J$6=0,0,J$6/FBT!J$5*1000)</f>
        <v>1.2084284005258878</v>
      </c>
      <c r="K114" s="330">
        <f>IF(K$6=0,0,K$6/FBT!K$5*1000)</f>
        <v>1.2584007481107649</v>
      </c>
      <c r="L114" s="330">
        <f>IF(L$6=0,0,L$6/FBT!L$5*1000)</f>
        <v>1.3752470689835585</v>
      </c>
      <c r="M114" s="330">
        <f>IF(M$6=0,0,M$6/FBT!M$5*1000)</f>
        <v>1.375070000860201</v>
      </c>
      <c r="N114" s="330">
        <f>IF(N$6=0,0,N$6/FBT!N$5*1000)</f>
        <v>1.909929900252848</v>
      </c>
      <c r="O114" s="330">
        <f>IF(O$6=0,0,O$6/FBT!O$5*1000)</f>
        <v>1.6035691320052041</v>
      </c>
      <c r="P114" s="330">
        <f>IF(P$6=0,0,P$6/FBT!P$5*1000)</f>
        <v>1.4628620656702234</v>
      </c>
      <c r="Q114" s="330">
        <f>IF(Q$6=0,0,Q$6/FBT!Q$5*1000)</f>
        <v>1.4781094637798267</v>
      </c>
      <c r="R114" s="330">
        <f>IF(R$6=0,0,R$6/FBT!R$5*1000)</f>
        <v>1.5668981849485042</v>
      </c>
      <c r="S114" s="330">
        <f>IF(S$6=0,0,S$6/FBT!S$5*1000)</f>
        <v>1.5496410624153085</v>
      </c>
      <c r="T114" s="330">
        <f>IF(T$6=0,0,T$6/FBT!T$5*1000)</f>
        <v>1.5172196268270721</v>
      </c>
      <c r="U114" s="330">
        <f>IF(U$6=0,0,U$6/FBT!U$5*1000)</f>
        <v>1.5614262150499649</v>
      </c>
      <c r="V114" s="330">
        <f>IF(V$6=0,0,V$6/FBT!V$5*1000)</f>
        <v>1.5207591754847374</v>
      </c>
      <c r="W114" s="330">
        <f>IF(W$6=0,0,W$6/FBT!W$5*1000)</f>
        <v>1.5629782687802636</v>
      </c>
      <c r="X114" s="330">
        <f>IF(X$6=0,0,X$6/FBT!X$5*1000)</f>
        <v>1.5793476455794433</v>
      </c>
      <c r="Y114" s="330">
        <f>IF(Y$6=0,0,Y$6/FBT!Y$5*1000)</f>
        <v>1.4269611615986102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1.3111312797252699</v>
      </c>
      <c r="C115" s="331">
        <f>IF(C$7=0,0,C$7/FBT!C$5*1000)</f>
        <v>1.3407437698084206</v>
      </c>
      <c r="D115" s="331">
        <f>IF(D$7=0,0,D$7/FBT!D$5*1000)</f>
        <v>1.373680493899001</v>
      </c>
      <c r="E115" s="331">
        <f>IF(E$7=0,0,E$7/FBT!E$5*1000)</f>
        <v>1.5778974221149062</v>
      </c>
      <c r="F115" s="331">
        <f>IF(F$7=0,0,F$7/FBT!F$5*1000)</f>
        <v>1.4667235541533417</v>
      </c>
      <c r="G115" s="331">
        <f>IF(G$7=0,0,G$7/FBT!G$5*1000)</f>
        <v>1.453595244328294</v>
      </c>
      <c r="H115" s="331">
        <f>IF(H$7=0,0,H$7/FBT!H$5*1000)</f>
        <v>1.3875706297938315</v>
      </c>
      <c r="I115" s="331">
        <f>IF(I$7=0,0,I$7/FBT!I$5*1000)</f>
        <v>1.4634992461629519</v>
      </c>
      <c r="J115" s="331">
        <f>IF(J$7=0,0,J$7/FBT!J$5*1000)</f>
        <v>1.4098331339468697</v>
      </c>
      <c r="K115" s="331">
        <f>IF(K$7=0,0,K$7/FBT!K$5*1000)</f>
        <v>1.4681342061292264</v>
      </c>
      <c r="L115" s="331">
        <f>IF(L$7=0,0,L$7/FBT!L$5*1000)</f>
        <v>1.6044549138141513</v>
      </c>
      <c r="M115" s="331">
        <f>IF(M$7=0,0,M$7/FBT!M$5*1000)</f>
        <v>1.6042483343369014</v>
      </c>
      <c r="N115" s="331">
        <f>IF(N$7=0,0,N$7/FBT!N$5*1000)</f>
        <v>2.2282515502949889</v>
      </c>
      <c r="O115" s="331">
        <f>IF(O$7=0,0,O$7/FBT!O$5*1000)</f>
        <v>1.8708306540060724</v>
      </c>
      <c r="P115" s="331">
        <f>IF(P$7=0,0,P$7/FBT!P$5*1000)</f>
        <v>1.7066724099485941</v>
      </c>
      <c r="Q115" s="331">
        <f>IF(Q$7=0,0,Q$7/FBT!Q$5*1000)</f>
        <v>1.7244610410764638</v>
      </c>
      <c r="R115" s="331">
        <f>IF(R$7=0,0,R$7/FBT!R$5*1000)</f>
        <v>1.828047882439922</v>
      </c>
      <c r="S115" s="331">
        <f>IF(S$7=0,0,S$7/FBT!S$5*1000)</f>
        <v>1.8079145728178598</v>
      </c>
      <c r="T115" s="331">
        <f>IF(T$7=0,0,T$7/FBT!T$5*1000)</f>
        <v>1.7700895646315842</v>
      </c>
      <c r="U115" s="331">
        <f>IF(U$7=0,0,U$7/FBT!U$5*1000)</f>
        <v>1.8216639175582923</v>
      </c>
      <c r="V115" s="331">
        <f>IF(V$7=0,0,V$7/FBT!V$5*1000)</f>
        <v>1.7742190380655269</v>
      </c>
      <c r="W115" s="331">
        <f>IF(W$7=0,0,W$7/FBT!W$5*1000)</f>
        <v>1.8234746469103083</v>
      </c>
      <c r="X115" s="331">
        <f>IF(X$7=0,0,X$7/FBT!X$5*1000)</f>
        <v>1.8425722531760182</v>
      </c>
      <c r="Y115" s="331">
        <f>IF(Y$7=0,0,Y$7/FBT!Y$5*1000)</f>
        <v>1.6647880218650459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2.9968714965149026</v>
      </c>
      <c r="C116" s="331">
        <f>IF(C$8=0,0,C$8/FBT!C$5*1000)</f>
        <v>3.0645571881335316</v>
      </c>
      <c r="D116" s="331">
        <f>IF(D$8=0,0,D$8/FBT!D$5*1000)</f>
        <v>3.1398411289120025</v>
      </c>
      <c r="E116" s="331">
        <f>IF(E$8=0,0,E$8/FBT!E$5*1000)</f>
        <v>3.6066226791197855</v>
      </c>
      <c r="F116" s="331">
        <f>IF(F$8=0,0,F$8/FBT!F$5*1000)</f>
        <v>3.3525109809219229</v>
      </c>
      <c r="G116" s="331">
        <f>IF(G$8=0,0,G$8/FBT!G$5*1000)</f>
        <v>3.322503415607529</v>
      </c>
      <c r="H116" s="331">
        <f>IF(H$8=0,0,H$8/FBT!H$5*1000)</f>
        <v>3.1715900109573307</v>
      </c>
      <c r="I116" s="331">
        <f>IF(I$8=0,0,I$8/FBT!I$5*1000)</f>
        <v>3.3451411340867461</v>
      </c>
      <c r="J116" s="331">
        <f>IF(J$8=0,0,J$8/FBT!J$5*1000)</f>
        <v>3.2224757347357027</v>
      </c>
      <c r="K116" s="331">
        <f>IF(K$8=0,0,K$8/FBT!K$5*1000)</f>
        <v>3.3557353282953737</v>
      </c>
      <c r="L116" s="331">
        <f>IF(L$8=0,0,L$8/FBT!L$5*1000)</f>
        <v>3.6673255172894867</v>
      </c>
      <c r="M116" s="331">
        <f>IF(M$8=0,0,M$8/FBT!M$5*1000)</f>
        <v>3.6668533356272022</v>
      </c>
      <c r="N116" s="331">
        <f>IF(N$8=0,0,N$8/FBT!N$5*1000)</f>
        <v>5.0931464006742617</v>
      </c>
      <c r="O116" s="331">
        <f>IF(O$8=0,0,O$8/FBT!O$5*1000)</f>
        <v>4.2761843520138783</v>
      </c>
      <c r="P116" s="331">
        <f>IF(P$8=0,0,P$8/FBT!P$5*1000)</f>
        <v>3.900965508453929</v>
      </c>
      <c r="Q116" s="331">
        <f>IF(Q$8=0,0,Q$8/FBT!Q$5*1000)</f>
        <v>3.9416252367462041</v>
      </c>
      <c r="R116" s="331">
        <f>IF(R$8=0,0,R$8/FBT!R$5*1000)</f>
        <v>4.1783951598626787</v>
      </c>
      <c r="S116" s="331">
        <f>IF(S$8=0,0,S$8/FBT!S$5*1000)</f>
        <v>4.1323761664408218</v>
      </c>
      <c r="T116" s="331">
        <f>IF(T$8=0,0,T$8/FBT!T$5*1000)</f>
        <v>4.0459190048721894</v>
      </c>
      <c r="U116" s="331">
        <f>IF(U$8=0,0,U$8/FBT!U$5*1000)</f>
        <v>4.1638032401332383</v>
      </c>
      <c r="V116" s="331">
        <f>IF(V$8=0,0,V$8/FBT!V$5*1000)</f>
        <v>4.0553578012926339</v>
      </c>
      <c r="W116" s="331">
        <f>IF(W$8=0,0,W$8/FBT!W$5*1000)</f>
        <v>4.1679420500807041</v>
      </c>
      <c r="X116" s="331">
        <f>IF(X$8=0,0,X$8/FBT!X$5*1000)</f>
        <v>4.2115937215451842</v>
      </c>
      <c r="Y116" s="331">
        <f>IF(Y$8=0,0,Y$8/FBT!Y$5*1000)</f>
        <v>3.8052297642629611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2.2476536223861774</v>
      </c>
      <c r="C117" s="331">
        <f>IF(C$9=0,0,C$9/FBT!C$5*1000)</f>
        <v>2.2984178911001494</v>
      </c>
      <c r="D117" s="331">
        <f>IF(D$9=0,0,D$9/FBT!D$5*1000)</f>
        <v>2.354880846684003</v>
      </c>
      <c r="E117" s="331">
        <f>IF(E$9=0,0,E$9/FBT!E$5*1000)</f>
        <v>2.7049670093398386</v>
      </c>
      <c r="F117" s="331">
        <f>IF(F$9=0,0,F$9/FBT!F$5*1000)</f>
        <v>2.5143832356914428</v>
      </c>
      <c r="G117" s="331">
        <f>IF(G$9=0,0,G$9/FBT!G$5*1000)</f>
        <v>2.4918775617056483</v>
      </c>
      <c r="H117" s="331">
        <f>IF(H$9=0,0,H$9/FBT!H$5*1000)</f>
        <v>2.3786925082179984</v>
      </c>
      <c r="I117" s="331">
        <f>IF(I$9=0,0,I$9/FBT!I$5*1000)</f>
        <v>2.5088558505650611</v>
      </c>
      <c r="J117" s="331">
        <f>IF(J$9=0,0,J$9/FBT!J$5*1000)</f>
        <v>2.4168568010517752</v>
      </c>
      <c r="K117" s="331">
        <f>IF(K$9=0,0,K$9/FBT!K$5*1000)</f>
        <v>2.5168014962215288</v>
      </c>
      <c r="L117" s="331">
        <f>IF(L$9=0,0,L$9/FBT!L$5*1000)</f>
        <v>2.7504941379671162</v>
      </c>
      <c r="M117" s="331">
        <f>IF(M$9=0,0,M$9/FBT!M$5*1000)</f>
        <v>2.7501400017204021</v>
      </c>
      <c r="N117" s="331">
        <f>IF(N$9=0,0,N$9/FBT!N$5*1000)</f>
        <v>3.8198598005056961</v>
      </c>
      <c r="O117" s="331">
        <f>IF(O$9=0,0,O$9/FBT!O$5*1000)</f>
        <v>3.2071382640104091</v>
      </c>
      <c r="P117" s="331">
        <f>IF(P$9=0,0,P$9/FBT!P$5*1000)</f>
        <v>2.9257241313404467</v>
      </c>
      <c r="Q117" s="331">
        <f>IF(Q$9=0,0,Q$9/FBT!Q$5*1000)</f>
        <v>2.9562189275596524</v>
      </c>
      <c r="R117" s="331">
        <f>IF(R$9=0,0,R$9/FBT!R$5*1000)</f>
        <v>3.1337963698970079</v>
      </c>
      <c r="S117" s="331">
        <f>IF(S$9=0,0,S$9/FBT!S$5*1000)</f>
        <v>3.0992821248306162</v>
      </c>
      <c r="T117" s="331">
        <f>IF(T$9=0,0,T$9/FBT!T$5*1000)</f>
        <v>3.0344392536541429</v>
      </c>
      <c r="U117" s="331">
        <f>IF(U$9=0,0,U$9/FBT!U$5*1000)</f>
        <v>3.1228524300999299</v>
      </c>
      <c r="V117" s="331">
        <f>IF(V$9=0,0,V$9/FBT!V$5*1000)</f>
        <v>3.0415183509694765</v>
      </c>
      <c r="W117" s="331">
        <f>IF(W$9=0,0,W$9/FBT!W$5*1000)</f>
        <v>3.1259565375605276</v>
      </c>
      <c r="X117" s="331">
        <f>IF(X$9=0,0,X$9/FBT!X$5*1000)</f>
        <v>3.1586952911588866</v>
      </c>
      <c r="Y117" s="331">
        <f>IF(Y$9=0,0,Y$9/FBT!Y$5*1000)</f>
        <v>2.8539223231972204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2.1915694628579869</v>
      </c>
      <c r="C118" s="332">
        <f>IF(C$10=0,0,C$10/FBT!C$5*1000)</f>
        <v>2.2194170021071713</v>
      </c>
      <c r="D118" s="332">
        <f>IF(D$10=0,0,D$10/FBT!D$5*1000)</f>
        <v>2.2722388453948468</v>
      </c>
      <c r="E118" s="332">
        <f>IF(E$10=0,0,E$10/FBT!E$5*1000)</f>
        <v>2.2314855885688454</v>
      </c>
      <c r="F118" s="332">
        <f>IF(F$10=0,0,F$10/FBT!F$5*1000)</f>
        <v>2.1996805673343944</v>
      </c>
      <c r="G118" s="332">
        <f>IF(G$10=0,0,G$10/FBT!G$5*1000)</f>
        <v>2.1016431142173748</v>
      </c>
      <c r="H118" s="332">
        <f>IF(H$10=0,0,H$10/FBT!H$5*1000)</f>
        <v>2.0300574815424088</v>
      </c>
      <c r="I118" s="332">
        <f>IF(I$10=0,0,I$10/FBT!I$5*1000)</f>
        <v>2.0093955096006919</v>
      </c>
      <c r="J118" s="332">
        <f>IF(J$10=0,0,J$10/FBT!J$5*1000)</f>
        <v>2.0078528568519429</v>
      </c>
      <c r="K118" s="332">
        <f>IF(K$10=0,0,K$10/FBT!K$5*1000)</f>
        <v>1.8894396330396994</v>
      </c>
      <c r="L118" s="332">
        <f>IF(L$10=0,0,L$10/FBT!L$5*1000)</f>
        <v>1.949142577569297</v>
      </c>
      <c r="M118" s="332">
        <f>IF(M$10=0,0,M$10/FBT!M$5*1000)</f>
        <v>1.9526148397574945</v>
      </c>
      <c r="N118" s="332">
        <f>IF(N$10=0,0,N$10/FBT!N$5*1000)</f>
        <v>2.1543913001080934</v>
      </c>
      <c r="O118" s="332">
        <f>IF(O$10=0,0,O$10/FBT!O$5*1000)</f>
        <v>2.0052815453421582</v>
      </c>
      <c r="P118" s="332">
        <f>IF(P$10=0,0,P$10/FBT!P$5*1000)</f>
        <v>1.957085032107593</v>
      </c>
      <c r="Q118" s="332">
        <f>IF(Q$10=0,0,Q$10/FBT!Q$5*1000)</f>
        <v>1.9295160579706345</v>
      </c>
      <c r="R118" s="332">
        <f>IF(R$10=0,0,R$10/FBT!R$5*1000)</f>
        <v>1.9803960591538388</v>
      </c>
      <c r="S118" s="332">
        <f>IF(S$10=0,0,S$10/FBT!S$5*1000)</f>
        <v>2.0449416607982056</v>
      </c>
      <c r="T118" s="332">
        <f>IF(T$10=0,0,T$10/FBT!T$5*1000)</f>
        <v>1.9834931084430871</v>
      </c>
      <c r="U118" s="332">
        <f>IF(U$10=0,0,U$10/FBT!U$5*1000)</f>
        <v>1.957710883498937</v>
      </c>
      <c r="V118" s="332">
        <f>IF(V$10=0,0,V$10/FBT!V$5*1000)</f>
        <v>1.9706227086121191</v>
      </c>
      <c r="W118" s="332">
        <f>IF(W$10=0,0,W$10/FBT!W$5*1000)</f>
        <v>2.0547319940003099</v>
      </c>
      <c r="X118" s="332">
        <f>IF(X$10=0,0,X$10/FBT!X$5*1000)</f>
        <v>2.1589948835715549</v>
      </c>
      <c r="Y118" s="332">
        <f>IF(Y$10=0,0,Y$10/FBT!Y$5*1000)</f>
        <v>2.0623434264788556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6.7972840099320457</v>
      </c>
      <c r="C119" s="348">
        <f>IF(C$16=0,0,C$16/FBT!C$5*1000)</f>
        <v>6.8615885822191709</v>
      </c>
      <c r="D119" s="348">
        <f>IF(D$16=0,0,D$16/FBT!D$5*1000)</f>
        <v>7.0056720379586679</v>
      </c>
      <c r="E119" s="348">
        <f>IF(E$16=0,0,E$16/FBT!E$5*1000)</f>
        <v>6.8380945309070542</v>
      </c>
      <c r="F119" s="348">
        <f>IF(F$16=0,0,F$16/FBT!F$5*1000)</f>
        <v>6.8056932571773494</v>
      </c>
      <c r="G119" s="348">
        <f>IF(G$16=0,0,G$16/FBT!G$5*1000)</f>
        <v>6.4780743852643736</v>
      </c>
      <c r="H119" s="348">
        <f>IF(H$16=0,0,H$16/FBT!H$5*1000)</f>
        <v>6.225885455220169</v>
      </c>
      <c r="I119" s="348">
        <f>IF(I$16=0,0,I$16/FBT!I$5*1000)</f>
        <v>6.1487389650551201</v>
      </c>
      <c r="J119" s="348">
        <f>IF(J$16=0,0,J$16/FBT!J$5*1000)</f>
        <v>6.1304136542615195</v>
      </c>
      <c r="K119" s="348">
        <f>IF(K$16=0,0,K$16/FBT!K$5*1000)</f>
        <v>5.7878297033930171</v>
      </c>
      <c r="L119" s="348">
        <f>IF(L$16=0,0,L$16/FBT!L$5*1000)</f>
        <v>5.9661242308967504</v>
      </c>
      <c r="M119" s="348">
        <f>IF(M$16=0,0,M$16/FBT!M$5*1000)</f>
        <v>5.9742294073795508</v>
      </c>
      <c r="N119" s="348">
        <f>IF(N$16=0,0,N$16/FBT!N$5*1000)</f>
        <v>6.5970419198116437</v>
      </c>
      <c r="O119" s="348">
        <f>IF(O$16=0,0,O$16/FBT!O$5*1000)</f>
        <v>6.0383341909889303</v>
      </c>
      <c r="P119" s="348">
        <f>IF(P$16=0,0,P$16/FBT!P$5*1000)</f>
        <v>5.8630715941133111</v>
      </c>
      <c r="Q119" s="348">
        <f>IF(Q$16=0,0,Q$16/FBT!Q$5*1000)</f>
        <v>5.7853172898005401</v>
      </c>
      <c r="R119" s="348">
        <f>IF(R$16=0,0,R$16/FBT!R$5*1000)</f>
        <v>5.9393916597065877</v>
      </c>
      <c r="S119" s="348">
        <f>IF(S$16=0,0,S$16/FBT!S$5*1000)</f>
        <v>5.9362474762943158</v>
      </c>
      <c r="T119" s="348">
        <f>IF(T$16=0,0,T$16/FBT!T$5*1000)</f>
        <v>5.9443660518255417</v>
      </c>
      <c r="U119" s="348">
        <f>IF(U$16=0,0,U$16/FBT!U$5*1000)</f>
        <v>5.8736174351077075</v>
      </c>
      <c r="V119" s="348">
        <f>IF(V$16=0,0,V$16/FBT!V$5*1000)</f>
        <v>5.8597190384907343</v>
      </c>
      <c r="W119" s="348">
        <f>IF(W$16=0,0,W$16/FBT!W$5*1000)</f>
        <v>6.0912730402159765</v>
      </c>
      <c r="X119" s="348">
        <f>IF(X$16=0,0,X$16/FBT!X$5*1000)</f>
        <v>6.0576116643070073</v>
      </c>
      <c r="Y119" s="348">
        <f>IF(Y$16=0,0,Y$16/FBT!Y$5*1000)</f>
        <v>5.4998503145172606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5.6644033416100363</v>
      </c>
      <c r="C120" s="348">
        <f>IF(C$25=0,0,C$25/FBT!C$5*1000)</f>
        <v>5.7179904851826437</v>
      </c>
      <c r="D120" s="348">
        <f>IF(D$25=0,0,D$25/FBT!D$5*1000)</f>
        <v>5.8380600316322218</v>
      </c>
      <c r="E120" s="348">
        <f>IF(E$25=0,0,E$25/FBT!E$5*1000)</f>
        <v>5.6984121090892117</v>
      </c>
      <c r="F120" s="348">
        <f>IF(F$25=0,0,F$25/FBT!F$5*1000)</f>
        <v>5.6714110476477968</v>
      </c>
      <c r="G120" s="348">
        <f>IF(G$25=0,0,G$25/FBT!G$5*1000)</f>
        <v>5.3983953210536484</v>
      </c>
      <c r="H120" s="348">
        <f>IF(H$25=0,0,H$25/FBT!H$5*1000)</f>
        <v>5.1882378793501429</v>
      </c>
      <c r="I120" s="348">
        <f>IF(I$25=0,0,I$25/FBT!I$5*1000)</f>
        <v>5.1239491375459361</v>
      </c>
      <c r="J120" s="348">
        <f>IF(J$25=0,0,J$25/FBT!J$5*1000)</f>
        <v>5.1086780452179337</v>
      </c>
      <c r="K120" s="348">
        <f>IF(K$25=0,0,K$25/FBT!K$5*1000)</f>
        <v>4.8231914194941838</v>
      </c>
      <c r="L120" s="348">
        <f>IF(L$25=0,0,L$25/FBT!L$5*1000)</f>
        <v>4.9717701924139579</v>
      </c>
      <c r="M120" s="348">
        <f>IF(M$25=0,0,M$25/FBT!M$5*1000)</f>
        <v>4.9785245061496273</v>
      </c>
      <c r="N120" s="348">
        <f>IF(N$25=0,0,N$25/FBT!N$5*1000)</f>
        <v>5.4975349331763672</v>
      </c>
      <c r="O120" s="348">
        <f>IF(O$25=0,0,O$25/FBT!O$5*1000)</f>
        <v>5.0319451591574431</v>
      </c>
      <c r="P120" s="348">
        <f>IF(P$25=0,0,P$25/FBT!P$5*1000)</f>
        <v>4.8858929950944265</v>
      </c>
      <c r="Q120" s="348">
        <f>IF(Q$25=0,0,Q$25/FBT!Q$5*1000)</f>
        <v>4.8210977415004495</v>
      </c>
      <c r="R120" s="348">
        <f>IF(R$25=0,0,R$25/FBT!R$5*1000)</f>
        <v>4.9494930497554934</v>
      </c>
      <c r="S120" s="348">
        <f>IF(S$25=0,0,S$25/FBT!S$5*1000)</f>
        <v>4.9468728969119313</v>
      </c>
      <c r="T120" s="348">
        <f>IF(T$25=0,0,T$25/FBT!T$5*1000)</f>
        <v>4.9536383765212841</v>
      </c>
      <c r="U120" s="348">
        <f>IF(U$25=0,0,U$25/FBT!U$5*1000)</f>
        <v>4.8946811959230887</v>
      </c>
      <c r="V120" s="348">
        <f>IF(V$25=0,0,V$25/FBT!V$5*1000)</f>
        <v>4.8830991987422827</v>
      </c>
      <c r="W120" s="348">
        <f>IF(W$25=0,0,W$25/FBT!W$5*1000)</f>
        <v>5.0760608668466487</v>
      </c>
      <c r="X120" s="348">
        <f>IF(X$25=0,0,X$25/FBT!X$5*1000)</f>
        <v>5.0480097202558403</v>
      </c>
      <c r="Y120" s="348">
        <f>IF(Y$25=0,0,Y$25/FBT!Y$5*1000)</f>
        <v>4.5832085954310502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61.886952943702845</v>
      </c>
      <c r="C121" s="348">
        <f>IF(C$34=0,0,C$34/FBT!C$5*1000)</f>
        <v>61.529306540704937</v>
      </c>
      <c r="D121" s="348">
        <f>IF(D$34=0,0,D$34/FBT!D$5*1000)</f>
        <v>62.784304328583396</v>
      </c>
      <c r="E121" s="348">
        <f>IF(E$34=0,0,E$34/FBT!E$5*1000)</f>
        <v>60.962092242251863</v>
      </c>
      <c r="F121" s="348">
        <f>IF(F$34=0,0,F$34/FBT!F$5*1000)</f>
        <v>60.78245000973012</v>
      </c>
      <c r="G121" s="348">
        <f>IF(G$34=0,0,G$34/FBT!G$5*1000)</f>
        <v>57.970315184309847</v>
      </c>
      <c r="H121" s="348">
        <f>IF(H$34=0,0,H$34/FBT!H$5*1000)</f>
        <v>55.848308035991117</v>
      </c>
      <c r="I121" s="348">
        <f>IF(I$34=0,0,I$34/FBT!I$5*1000)</f>
        <v>54.820271300582341</v>
      </c>
      <c r="J121" s="348">
        <f>IF(J$34=0,0,J$34/FBT!J$5*1000)</f>
        <v>54.723032557367667</v>
      </c>
      <c r="K121" s="348">
        <f>IF(K$34=0,0,K$34/FBT!K$5*1000)</f>
        <v>51.521622570166684</v>
      </c>
      <c r="L121" s="348">
        <f>IF(L$34=0,0,L$34/FBT!L$5*1000)</f>
        <v>51.534034307424101</v>
      </c>
      <c r="M121" s="348">
        <f>IF(M$34=0,0,M$34/FBT!M$5*1000)</f>
        <v>51.527490987367017</v>
      </c>
      <c r="N121" s="348">
        <f>IF(N$34=0,0,N$34/FBT!N$5*1000)</f>
        <v>43.174492929308492</v>
      </c>
      <c r="O121" s="348">
        <f>IF(O$34=0,0,O$34/FBT!O$5*1000)</f>
        <v>47.573911153997173</v>
      </c>
      <c r="P121" s="348">
        <f>IF(P$34=0,0,P$34/FBT!P$5*1000)</f>
        <v>48.82368326289518</v>
      </c>
      <c r="Q121" s="348">
        <f>IF(Q$34=0,0,Q$34/FBT!Q$5*1000)</f>
        <v>47.37827771698462</v>
      </c>
      <c r="R121" s="348">
        <f>IF(R$34=0,0,R$34/FBT!R$5*1000)</f>
        <v>47.221420256992602</v>
      </c>
      <c r="S121" s="348">
        <f>IF(S$34=0,0,S$34/FBT!S$5*1000)</f>
        <v>47.705494664027476</v>
      </c>
      <c r="T121" s="348">
        <f>IF(T$34=0,0,T$34/FBT!T$5*1000)</f>
        <v>48.598546426943258</v>
      </c>
      <c r="U121" s="348">
        <f>IF(U$34=0,0,U$34/FBT!U$5*1000)</f>
        <v>46.269176697074087</v>
      </c>
      <c r="V121" s="348">
        <f>IF(V$34=0,0,V$34/FBT!V$5*1000)</f>
        <v>47.436933984304055</v>
      </c>
      <c r="W121" s="348">
        <f>IF(W$34=0,0,W$34/FBT!W$5*1000)</f>
        <v>49.888363590749037</v>
      </c>
      <c r="X121" s="348">
        <f>IF(X$34=0,0,X$34/FBT!X$5*1000)</f>
        <v>48.937744002415393</v>
      </c>
      <c r="Y121" s="348">
        <f>IF(Y$34=0,0,Y$34/FBT!Y$5*1000)</f>
        <v>44.622110113638804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10.831669418734837</v>
      </c>
      <c r="C122" s="348">
        <f>IF(C$45=0,0,C$45/FBT!C$5*1000)</f>
        <v>10.859696272893945</v>
      </c>
      <c r="D122" s="348">
        <f>IF(D$45=0,0,D$45/FBT!D$5*1000)</f>
        <v>11.087907652135225</v>
      </c>
      <c r="E122" s="348">
        <f>IF(E$45=0,0,E$45/FBT!E$5*1000)</f>
        <v>10.955526301584683</v>
      </c>
      <c r="F122" s="348">
        <f>IF(F$45=0,0,F$45/FBT!F$5*1000)</f>
        <v>10.849449036880477</v>
      </c>
      <c r="G122" s="348">
        <f>IF(G$45=0,0,G$45/FBT!G$5*1000)</f>
        <v>10.374792031369189</v>
      </c>
      <c r="H122" s="348">
        <f>IF(H$45=0,0,H$45/FBT!H$5*1000)</f>
        <v>9.977168330621403</v>
      </c>
      <c r="I122" s="348">
        <f>IF(I$45=0,0,I$45/FBT!I$5*1000)</f>
        <v>9.8751140292786985</v>
      </c>
      <c r="J122" s="348">
        <f>IF(J$45=0,0,J$45/FBT!J$5*1000)</f>
        <v>9.8252012466641645</v>
      </c>
      <c r="K122" s="348">
        <f>IF(K$45=0,0,K$45/FBT!K$5*1000)</f>
        <v>9.3248300642926747</v>
      </c>
      <c r="L122" s="348">
        <f>IF(L$45=0,0,L$45/FBT!L$5*1000)</f>
        <v>9.4930812900888348</v>
      </c>
      <c r="M122" s="348">
        <f>IF(M$45=0,0,M$45/FBT!M$5*1000)</f>
        <v>9.4993755114011336</v>
      </c>
      <c r="N122" s="348">
        <f>IF(N$45=0,0,N$45/FBT!N$5*1000)</f>
        <v>8.7905228473099672</v>
      </c>
      <c r="O122" s="348">
        <f>IF(O$45=0,0,O$45/FBT!O$5*1000)</f>
        <v>9.1110800078273488</v>
      </c>
      <c r="P122" s="348">
        <f>IF(P$45=0,0,P$45/FBT!P$5*1000)</f>
        <v>9.1537261704062889</v>
      </c>
      <c r="Q122" s="348">
        <f>IF(Q$45=0,0,Q$45/FBT!Q$5*1000)</f>
        <v>8.941839483037505</v>
      </c>
      <c r="R122" s="348">
        <f>IF(R$45=0,0,R$45/FBT!R$5*1000)</f>
        <v>9.0054345585374254</v>
      </c>
      <c r="S122" s="348">
        <f>IF(S$45=0,0,S$45/FBT!S$5*1000)</f>
        <v>9.0656750913221504</v>
      </c>
      <c r="T122" s="348">
        <f>IF(T$45=0,0,T$45/FBT!T$5*1000)</f>
        <v>9.1858695140998918</v>
      </c>
      <c r="U122" s="348">
        <f>IF(U$45=0,0,U$45/FBT!U$5*1000)</f>
        <v>8.8538157188401989</v>
      </c>
      <c r="V122" s="348">
        <f>IF(V$45=0,0,V$45/FBT!V$5*1000)</f>
        <v>8.9837050243455465</v>
      </c>
      <c r="W122" s="348">
        <f>IF(W$45=0,0,W$45/FBT!W$5*1000)</f>
        <v>9.402809562887823</v>
      </c>
      <c r="X122" s="348">
        <f>IF(X$45=0,0,X$45/FBT!X$5*1000)</f>
        <v>9.2630346300528643</v>
      </c>
      <c r="Y122" s="348">
        <f>IF(Y$45=0,0,Y$45/FBT!Y$5*1000)</f>
        <v>8.4357986069812014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7.5392781095102501</v>
      </c>
      <c r="C123" s="348">
        <f>IF(C$66=0,0,C$66/FBT!C$5*1000)</f>
        <v>7.6521607119489392</v>
      </c>
      <c r="D123" s="348">
        <f>IF(D$66=0,0,D$66/FBT!D$5*1000)</f>
        <v>7.8307300917564682</v>
      </c>
      <c r="E123" s="348">
        <f>IF(E$66=0,0,E$66/FBT!E$5*1000)</f>
        <v>8.4578407554918709</v>
      </c>
      <c r="F123" s="348">
        <f>IF(F$66=0,0,F$66/FBT!F$5*1000)</f>
        <v>8.0582216478974207</v>
      </c>
      <c r="G123" s="348">
        <f>IF(G$66=0,0,G$66/FBT!G$5*1000)</f>
        <v>7.8723832611524474</v>
      </c>
      <c r="H123" s="348">
        <f>IF(H$66=0,0,H$66/FBT!H$5*1000)</f>
        <v>7.5402429030765363</v>
      </c>
      <c r="I123" s="348">
        <f>IF(I$66=0,0,I$66/FBT!I$5*1000)</f>
        <v>7.7575220006303072</v>
      </c>
      <c r="J123" s="348">
        <f>IF(J$66=0,0,J$66/FBT!J$5*1000)</f>
        <v>7.5704137848112287</v>
      </c>
      <c r="K123" s="348">
        <f>IF(K$66=0,0,K$66/FBT!K$5*1000)</f>
        <v>7.6015515332153436</v>
      </c>
      <c r="L123" s="348">
        <f>IF(L$66=0,0,L$66/FBT!L$5*1000)</f>
        <v>8.1019491334204101</v>
      </c>
      <c r="M123" s="348">
        <f>IF(M$66=0,0,M$66/FBT!M$5*1000)</f>
        <v>8.1037696859535568</v>
      </c>
      <c r="N123" s="348">
        <f>IF(N$66=0,0,N$66/FBT!N$5*1000)</f>
        <v>9.9245729634823778</v>
      </c>
      <c r="O123" s="348">
        <f>IF(O$66=0,0,O$66/FBT!O$5*1000)</f>
        <v>8.8531358554186657</v>
      </c>
      <c r="P123" s="348">
        <f>IF(P$66=0,0,P$66/FBT!P$5*1000)</f>
        <v>8.3306848962004683</v>
      </c>
      <c r="Q123" s="348">
        <f>IF(Q$66=0,0,Q$66/FBT!Q$5*1000)</f>
        <v>8.324505209658966</v>
      </c>
      <c r="R123" s="348">
        <f>IF(R$66=0,0,R$66/FBT!R$5*1000)</f>
        <v>8.6804943976205191</v>
      </c>
      <c r="S123" s="348">
        <f>IF(S$66=0,0,S$66/FBT!S$5*1000)</f>
        <v>8.6336284157753234</v>
      </c>
      <c r="T123" s="348">
        <f>IF(T$66=0,0,T$66/FBT!T$5*1000)</f>
        <v>8.5484755002326338</v>
      </c>
      <c r="U123" s="348">
        <f>IF(U$66=0,0,U$66/FBT!U$5*1000)</f>
        <v>8.6141826429722848</v>
      </c>
      <c r="V123" s="348">
        <f>IF(V$66=0,0,V$66/FBT!V$5*1000)</f>
        <v>8.4977249654796925</v>
      </c>
      <c r="W123" s="348">
        <f>IF(W$66=0,0,W$66/FBT!W$5*1000)</f>
        <v>8.7846361227835228</v>
      </c>
      <c r="X123" s="348">
        <f>IF(X$66=0,0,X$66/FBT!X$5*1000)</f>
        <v>8.8033634129195821</v>
      </c>
      <c r="Y123" s="348">
        <f>IF(Y$66=0,0,Y$66/FBT!Y$5*1000)</f>
        <v>7.9736937158811205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6.3586120977304965</v>
      </c>
      <c r="C124" s="333">
        <f>IF(C$80=0,0,C$80/FBT!C$5*1000)</f>
        <v>6.5022242139223216</v>
      </c>
      <c r="D124" s="333">
        <f>IF(D$80=0,0,D$80/FBT!D$5*1000)</f>
        <v>6.661957915269042</v>
      </c>
      <c r="E124" s="333">
        <f>IF(E$80=0,0,E$80/FBT!E$5*1000)</f>
        <v>7.6523516694224067</v>
      </c>
      <c r="F124" s="333">
        <f>IF(F$80=0,0,F$80/FBT!F$5*1000)</f>
        <v>7.1131901737710939</v>
      </c>
      <c r="G124" s="333">
        <f>IF(G$80=0,0,G$80/FBT!G$5*1000)</f>
        <v>7.0495216220652761</v>
      </c>
      <c r="H124" s="333">
        <f>IF(H$80=0,0,H$80/FBT!H$5*1000)</f>
        <v>6.7293211057487152</v>
      </c>
      <c r="I124" s="333">
        <f>IF(I$80=0,0,I$80/FBT!I$5*1000)</f>
        <v>7.0975532012485552</v>
      </c>
      <c r="J124" s="333">
        <f>IF(J$80=0,0,J$80/FBT!J$5*1000)</f>
        <v>6.8372878901754763</v>
      </c>
      <c r="K124" s="333">
        <f>IF(K$80=0,0,K$80/FBT!K$5*1000)</f>
        <v>7.1200314328107073</v>
      </c>
      <c r="L124" s="333">
        <f>IF(L$80=0,0,L$80/FBT!L$5*1000)</f>
        <v>7.7811479163089725</v>
      </c>
      <c r="M124" s="333">
        <f>IF(M$80=0,0,M$80/FBT!M$5*1000)</f>
        <v>7.7801460648670178</v>
      </c>
      <c r="N124" s="333">
        <f>IF(N$80=0,0,N$80/FBT!N$5*1000)</f>
        <v>10.806383375630615</v>
      </c>
      <c r="O124" s="333">
        <f>IF(O$80=0,0,O$80/FBT!O$5*1000)</f>
        <v>9.0729941488854458</v>
      </c>
      <c r="P124" s="333">
        <f>IF(P$80=0,0,P$80/FBT!P$5*1000)</f>
        <v>8.2768735675621237</v>
      </c>
      <c r="Q124" s="333">
        <f>IF(Q$80=0,0,Q$80/FBT!Q$5*1000)</f>
        <v>8.363143346066261</v>
      </c>
      <c r="R124" s="333">
        <f>IF(R$80=0,0,R$80/FBT!R$5*1000)</f>
        <v>8.8655099304386376</v>
      </c>
      <c r="S124" s="333">
        <f>IF(S$80=0,0,S$80/FBT!S$5*1000)</f>
        <v>8.7678691311458117</v>
      </c>
      <c r="T124" s="333">
        <f>IF(T$80=0,0,T$80/FBT!T$5*1000)</f>
        <v>8.5844286485875685</v>
      </c>
      <c r="U124" s="333">
        <f>IF(U$80=0,0,U$80/FBT!U$5*1000)</f>
        <v>8.8345495247527008</v>
      </c>
      <c r="V124" s="333">
        <f>IF(V$80=0,0,V$80/FBT!V$5*1000)</f>
        <v>8.604455414892648</v>
      </c>
      <c r="W124" s="333">
        <f>IF(W$80=0,0,W$80/FBT!W$5*1000)</f>
        <v>8.8433310447587345</v>
      </c>
      <c r="X124" s="333">
        <f>IF(X$80=0,0,X$80/FBT!X$5*1000)</f>
        <v>8.9359489786884954</v>
      </c>
      <c r="Y124" s="333">
        <f>IF(Y$80=0,0,Y$80/FBT!Y$5*1000)</f>
        <v>8.0737462523249377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HU: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224.49851943631089</v>
      </c>
      <c r="C5" s="223">
        <v>281.50617022945988</v>
      </c>
      <c r="D5" s="223">
        <v>284.07222150424172</v>
      </c>
      <c r="E5" s="223">
        <v>268.2545703465438</v>
      </c>
      <c r="F5" s="223">
        <v>250.8280752694084</v>
      </c>
      <c r="G5" s="223">
        <v>218.93953113246411</v>
      </c>
      <c r="H5" s="223">
        <v>224.22300509872159</v>
      </c>
      <c r="I5" s="223">
        <v>200.69930326990931</v>
      </c>
      <c r="J5" s="223">
        <v>219.53112561224009</v>
      </c>
      <c r="K5" s="223">
        <v>191.83195012224689</v>
      </c>
      <c r="L5" s="223">
        <v>199.7970849597416</v>
      </c>
      <c r="M5" s="223">
        <v>202.0060428037763</v>
      </c>
      <c r="N5" s="223">
        <v>234.8438275618571</v>
      </c>
      <c r="O5" s="223">
        <v>270.70842084095761</v>
      </c>
      <c r="P5" s="223">
        <v>276.41014850014977</v>
      </c>
      <c r="Q5" s="223">
        <v>287.1002778667426</v>
      </c>
      <c r="R5" s="223">
        <v>288.32890266238758</v>
      </c>
      <c r="S5" s="223">
        <v>303.80362818530568</v>
      </c>
      <c r="T5" s="223">
        <v>322.53136822933322</v>
      </c>
      <c r="U5" s="223">
        <v>325.38124029625078</v>
      </c>
      <c r="V5" s="223">
        <v>337.51545739461511</v>
      </c>
      <c r="W5" s="223">
        <v>354.48303050141521</v>
      </c>
      <c r="X5" s="223">
        <v>333.79896734669239</v>
      </c>
      <c r="Y5" s="223">
        <v>326.61071966486799</v>
      </c>
      <c r="DA5" s="89" t="s">
        <v>2228</v>
      </c>
    </row>
    <row r="6" spans="1:105" ht="12" customHeight="1" x14ac:dyDescent="0.25">
      <c r="A6" s="55" t="s">
        <v>91</v>
      </c>
      <c r="B6" s="259">
        <v>2.3277000559550638</v>
      </c>
      <c r="C6" s="259">
        <v>2.9650701641269648</v>
      </c>
      <c r="D6" s="259">
        <v>2.9947420542294059</v>
      </c>
      <c r="E6" s="259">
        <v>3.1919587627708812</v>
      </c>
      <c r="F6" s="259">
        <v>2.8623852730899921</v>
      </c>
      <c r="G6" s="259">
        <v>2.5700790401190128</v>
      </c>
      <c r="H6" s="259">
        <v>2.603620820566785</v>
      </c>
      <c r="I6" s="259">
        <v>2.449094667128886</v>
      </c>
      <c r="J6" s="259">
        <v>2.6012548727382891</v>
      </c>
      <c r="K6" s="259">
        <v>2.4688922145083652</v>
      </c>
      <c r="L6" s="259">
        <v>2.716541458611029</v>
      </c>
      <c r="M6" s="259">
        <v>2.7466837320738882</v>
      </c>
      <c r="N6" s="259">
        <v>4.273121232827557</v>
      </c>
      <c r="O6" s="259">
        <v>4.2588487459226414</v>
      </c>
      <c r="P6" s="259">
        <v>4.0509400035828627</v>
      </c>
      <c r="Q6" s="259">
        <v>4.307629526757065</v>
      </c>
      <c r="R6" s="259">
        <v>4.4886579797120554</v>
      </c>
      <c r="S6" s="259">
        <v>4.6699534853177171</v>
      </c>
      <c r="T6" s="259">
        <v>4.8493080595052991</v>
      </c>
      <c r="U6" s="259">
        <v>5.1437165634963966</v>
      </c>
      <c r="V6" s="259">
        <v>5.1700570176868057</v>
      </c>
      <c r="W6" s="259">
        <v>5.3556039103211122</v>
      </c>
      <c r="X6" s="259">
        <v>5.1266002892626732</v>
      </c>
      <c r="Y6" s="259">
        <v>4.9717728997152264</v>
      </c>
      <c r="DA6" s="67" t="s">
        <v>2229</v>
      </c>
    </row>
    <row r="7" spans="1:105" ht="12" customHeight="1" x14ac:dyDescent="0.25">
      <c r="A7" s="173" t="s">
        <v>92</v>
      </c>
      <c r="B7" s="224">
        <v>0.70377790046896138</v>
      </c>
      <c r="C7" s="224">
        <v>0.89648614713644148</v>
      </c>
      <c r="D7" s="224">
        <v>0.90545741491891085</v>
      </c>
      <c r="E7" s="224">
        <v>0.96508569937919941</v>
      </c>
      <c r="F7" s="224">
        <v>0.86543946788797044</v>
      </c>
      <c r="G7" s="224">
        <v>0.77706095605694325</v>
      </c>
      <c r="H7" s="224">
        <v>0.78720228150870486</v>
      </c>
      <c r="I7" s="224">
        <v>0.7404814458254978</v>
      </c>
      <c r="J7" s="224">
        <v>0.78648693943054604</v>
      </c>
      <c r="K7" s="224">
        <v>0.74646721546687389</v>
      </c>
      <c r="L7" s="224">
        <v>0.82134372914027542</v>
      </c>
      <c r="M7" s="224">
        <v>0.83045721688487606</v>
      </c>
      <c r="N7" s="224">
        <v>1.2919741450342499</v>
      </c>
      <c r="O7" s="224">
        <v>1.2876588721782321</v>
      </c>
      <c r="P7" s="224">
        <v>1.224797861457074</v>
      </c>
      <c r="Q7" s="224">
        <v>1.30240769491897</v>
      </c>
      <c r="R7" s="224">
        <v>1.35714147568246</v>
      </c>
      <c r="S7" s="224">
        <v>1.411955999561165</v>
      </c>
      <c r="T7" s="224">
        <v>1.4661836846696099</v>
      </c>
      <c r="U7" s="224">
        <v>1.555197816146292</v>
      </c>
      <c r="V7" s="224">
        <v>1.5631618274458139</v>
      </c>
      <c r="W7" s="224">
        <v>1.619261754153567</v>
      </c>
      <c r="X7" s="224">
        <v>1.5500227268931721</v>
      </c>
      <c r="Y7" s="224">
        <v>1.503210812758434</v>
      </c>
      <c r="DA7" s="177" t="s">
        <v>2230</v>
      </c>
    </row>
    <row r="8" spans="1:105" ht="12" customHeight="1" x14ac:dyDescent="0.25">
      <c r="A8" s="173" t="s">
        <v>93</v>
      </c>
      <c r="B8" s="224">
        <v>8.7909301328154683</v>
      </c>
      <c r="C8" s="224">
        <v>11.198059898246211</v>
      </c>
      <c r="D8" s="224">
        <v>11.31012051882823</v>
      </c>
      <c r="E8" s="224">
        <v>12.0549408410929</v>
      </c>
      <c r="F8" s="224">
        <v>10.810254046503241</v>
      </c>
      <c r="G8" s="224">
        <v>9.7063129846553764</v>
      </c>
      <c r="H8" s="224">
        <v>9.8329888627145969</v>
      </c>
      <c r="I8" s="224">
        <v>9.2493962236673273</v>
      </c>
      <c r="J8" s="224">
        <v>9.824053483774783</v>
      </c>
      <c r="K8" s="224">
        <v>9.324164815681085</v>
      </c>
      <c r="L8" s="224">
        <v>10.25945164388791</v>
      </c>
      <c r="M8" s="224">
        <v>10.37328874217655</v>
      </c>
      <c r="N8" s="224">
        <v>16.13812317043762</v>
      </c>
      <c r="O8" s="224">
        <v>16.084220849611679</v>
      </c>
      <c r="P8" s="224">
        <v>15.29902035815034</v>
      </c>
      <c r="Q8" s="224">
        <v>16.26844924065481</v>
      </c>
      <c r="R8" s="224">
        <v>16.95213203642896</v>
      </c>
      <c r="S8" s="224">
        <v>17.636823399087749</v>
      </c>
      <c r="T8" s="224">
        <v>18.31418452499836</v>
      </c>
      <c r="U8" s="224">
        <v>19.426065148307678</v>
      </c>
      <c r="V8" s="224">
        <v>19.525544070371591</v>
      </c>
      <c r="W8" s="224">
        <v>20.226291473515829</v>
      </c>
      <c r="X8" s="224">
        <v>19.361422811535039</v>
      </c>
      <c r="Y8" s="224">
        <v>18.77669250632422</v>
      </c>
      <c r="DA8" s="177" t="s">
        <v>2231</v>
      </c>
    </row>
    <row r="9" spans="1:105" ht="12" customHeight="1" x14ac:dyDescent="0.25">
      <c r="A9" s="173" t="s">
        <v>94</v>
      </c>
      <c r="B9" s="224">
        <v>4.6594468703773568</v>
      </c>
      <c r="C9" s="224">
        <v>5.9352951688709217</v>
      </c>
      <c r="D9" s="224">
        <v>5.9946905343185861</v>
      </c>
      <c r="E9" s="224">
        <v>6.3894668170483051</v>
      </c>
      <c r="F9" s="224">
        <v>5.7297468668234934</v>
      </c>
      <c r="G9" s="224">
        <v>5.1446262199755504</v>
      </c>
      <c r="H9" s="224">
        <v>5.2117680940045599</v>
      </c>
      <c r="I9" s="224">
        <v>4.9024471399642664</v>
      </c>
      <c r="J9" s="224">
        <v>5.2070320850944949</v>
      </c>
      <c r="K9" s="224">
        <v>4.9420766532009317</v>
      </c>
      <c r="L9" s="224">
        <v>5.4378056851410124</v>
      </c>
      <c r="M9" s="224">
        <v>5.4981426350814768</v>
      </c>
      <c r="N9" s="224">
        <v>8.5536713822314585</v>
      </c>
      <c r="O9" s="224">
        <v>8.5251015953847897</v>
      </c>
      <c r="P9" s="224">
        <v>8.1089226567192174</v>
      </c>
      <c r="Q9" s="224">
        <v>8.6227479635291875</v>
      </c>
      <c r="R9" s="224">
        <v>8.9851195914425173</v>
      </c>
      <c r="S9" s="224">
        <v>9.3480257889341765</v>
      </c>
      <c r="T9" s="224">
        <v>9.7070467492371169</v>
      </c>
      <c r="U9" s="224">
        <v>10.29637559297036</v>
      </c>
      <c r="V9" s="224">
        <v>10.349102294818319</v>
      </c>
      <c r="W9" s="224">
        <v>10.720518657498451</v>
      </c>
      <c r="X9" s="224">
        <v>10.262113287478369</v>
      </c>
      <c r="Y9" s="224">
        <v>9.9521893375132855</v>
      </c>
      <c r="DA9" s="177" t="s">
        <v>2232</v>
      </c>
    </row>
    <row r="10" spans="1:105" ht="12" customHeight="1" x14ac:dyDescent="0.25">
      <c r="A10" s="56" t="s">
        <v>95</v>
      </c>
      <c r="B10" s="260">
        <v>6.5844078588219084</v>
      </c>
      <c r="C10" s="260">
        <v>8.2982171152523474</v>
      </c>
      <c r="D10" s="260">
        <v>8.3727292480945934</v>
      </c>
      <c r="E10" s="260">
        <v>7.7486713860458183</v>
      </c>
      <c r="F10" s="260">
        <v>7.3338149101255992</v>
      </c>
      <c r="G10" s="260">
        <v>6.3733386329011621</v>
      </c>
      <c r="H10" s="260">
        <v>6.5159192621216988</v>
      </c>
      <c r="I10" s="260">
        <v>5.7950509092704996</v>
      </c>
      <c r="J10" s="260">
        <v>6.345007661460019</v>
      </c>
      <c r="K10" s="260">
        <v>5.5486226351124337</v>
      </c>
      <c r="L10" s="260">
        <v>5.8127731461935497</v>
      </c>
      <c r="M10" s="260">
        <v>5.8709237342390423</v>
      </c>
      <c r="N10" s="260">
        <v>7.9336502268837119</v>
      </c>
      <c r="O10" s="260">
        <v>8.4013670851009312</v>
      </c>
      <c r="P10" s="260">
        <v>8.3747397460614046</v>
      </c>
      <c r="Q10" s="260">
        <v>8.7505409319618241</v>
      </c>
      <c r="R10" s="260">
        <v>8.9384543300893338</v>
      </c>
      <c r="S10" s="260">
        <v>9.7195849720870591</v>
      </c>
      <c r="T10" s="260">
        <v>9.8722823524941372</v>
      </c>
      <c r="U10" s="260">
        <v>10.215422162342859</v>
      </c>
      <c r="V10" s="260">
        <v>10.575980848911771</v>
      </c>
      <c r="W10" s="260">
        <v>11.08456738590562</v>
      </c>
      <c r="X10" s="260">
        <v>11.402786740580259</v>
      </c>
      <c r="Y10" s="260">
        <v>11.95952729203386</v>
      </c>
      <c r="DA10" s="68" t="s">
        <v>2233</v>
      </c>
    </row>
    <row r="11" spans="1:105" ht="12" customHeight="1" x14ac:dyDescent="0.25">
      <c r="A11" s="37" t="s">
        <v>159</v>
      </c>
      <c r="B11" s="226">
        <v>2.0618749328193839E-2</v>
      </c>
      <c r="C11" s="226">
        <v>3.8419615051491537E-2</v>
      </c>
      <c r="D11" s="226">
        <v>1.8713713172493551E-2</v>
      </c>
      <c r="E11" s="226">
        <v>1.7069297066717209E-2</v>
      </c>
      <c r="F11" s="226">
        <v>1.888738098525929E-2</v>
      </c>
      <c r="G11" s="226">
        <v>1.8315424851429681E-2</v>
      </c>
      <c r="H11" s="226">
        <v>0</v>
      </c>
      <c r="I11" s="226">
        <v>1.641244307718712E-2</v>
      </c>
      <c r="J11" s="226">
        <v>1.610790942844104E-2</v>
      </c>
      <c r="K11" s="226">
        <v>0</v>
      </c>
      <c r="L11" s="226">
        <v>0</v>
      </c>
      <c r="M11" s="226">
        <v>8.9714778449404217E-2</v>
      </c>
      <c r="N11" s="226">
        <v>1.87292630048265E-2</v>
      </c>
      <c r="O11" s="226">
        <v>3.8010606930799287E-2</v>
      </c>
      <c r="P11" s="226">
        <v>4.1793792602390141E-2</v>
      </c>
      <c r="Q11" s="226">
        <v>5.3959320236737773E-2</v>
      </c>
      <c r="R11" s="226">
        <v>5.2665664408788358E-2</v>
      </c>
      <c r="S11" s="226">
        <v>5.1701272169873511E-2</v>
      </c>
      <c r="T11" s="226">
        <v>5.4483588639045358E-2</v>
      </c>
      <c r="U11" s="226">
        <v>6.4636747403664624E-2</v>
      </c>
      <c r="V11" s="226">
        <v>6.7621111755249236E-2</v>
      </c>
      <c r="W11" s="226">
        <v>8.2366350043760847E-2</v>
      </c>
      <c r="X11" s="226">
        <v>7.6672098523742307E-2</v>
      </c>
      <c r="Y11" s="226">
        <v>6.1693908474695663E-2</v>
      </c>
      <c r="DA11" s="69" t="s">
        <v>2234</v>
      </c>
    </row>
    <row r="12" spans="1:105" ht="12" customHeight="1" x14ac:dyDescent="0.25">
      <c r="A12" s="37" t="s">
        <v>35</v>
      </c>
      <c r="B12" s="226">
        <v>5.5769938517838531</v>
      </c>
      <c r="C12" s="226">
        <v>7.0491127856852538</v>
      </c>
      <c r="D12" s="226">
        <v>7.1547046178462299</v>
      </c>
      <c r="E12" s="226">
        <v>6.0365323570026144</v>
      </c>
      <c r="F12" s="226">
        <v>5.8784594516535291</v>
      </c>
      <c r="G12" s="226">
        <v>4.9833261305596581</v>
      </c>
      <c r="H12" s="226">
        <v>5.2084790505578917</v>
      </c>
      <c r="I12" s="226">
        <v>4.397619275261393</v>
      </c>
      <c r="J12" s="226">
        <v>5.0084502799461834</v>
      </c>
      <c r="K12" s="226">
        <v>3.883478490409904</v>
      </c>
      <c r="L12" s="226">
        <v>3.8311761350847382</v>
      </c>
      <c r="M12" s="226">
        <v>3.813093123649415</v>
      </c>
      <c r="N12" s="226">
        <v>2.0982833973687809</v>
      </c>
      <c r="O12" s="226">
        <v>3.668458057731518</v>
      </c>
      <c r="P12" s="226">
        <v>4.4069067415868863</v>
      </c>
      <c r="Q12" s="226">
        <v>4.3126338718864456</v>
      </c>
      <c r="R12" s="226">
        <v>3.9076881568706252</v>
      </c>
      <c r="S12" s="226">
        <v>4.1404788493092024</v>
      </c>
      <c r="T12" s="226">
        <v>4.9328477767384111</v>
      </c>
      <c r="U12" s="226">
        <v>4.3322304595042933</v>
      </c>
      <c r="V12" s="226">
        <v>4.7519663484025072</v>
      </c>
      <c r="W12" s="226">
        <v>5.1199030793335307</v>
      </c>
      <c r="X12" s="226">
        <v>4.2721744082097208</v>
      </c>
      <c r="Y12" s="226">
        <v>3.9972050276090099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0.2931652823936281</v>
      </c>
      <c r="P13" s="226">
        <v>0.38479592533821783</v>
      </c>
      <c r="Q13" s="226">
        <v>0.38479592533813672</v>
      </c>
      <c r="R13" s="226">
        <v>0.38479592533803858</v>
      </c>
      <c r="S13" s="226">
        <v>0.87956181596659844</v>
      </c>
      <c r="T13" s="226">
        <v>0.34818324943163931</v>
      </c>
      <c r="U13" s="226">
        <v>0.31150460473956598</v>
      </c>
      <c r="V13" s="226">
        <v>0.32984392708568577</v>
      </c>
      <c r="W13" s="226">
        <v>0.3665225717775395</v>
      </c>
      <c r="X13" s="226">
        <v>0.3847959253381063</v>
      </c>
      <c r="Y13" s="226">
        <v>0.29316528239373152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0.1900674854486987</v>
      </c>
      <c r="T14" s="226">
        <v>0.1175574030374031</v>
      </c>
      <c r="U14" s="226">
        <v>0.14871054061694719</v>
      </c>
      <c r="V14" s="226">
        <v>0.37534188701462168</v>
      </c>
      <c r="W14" s="226">
        <v>0.45257165801176802</v>
      </c>
      <c r="X14" s="226">
        <v>1.822210450245219</v>
      </c>
      <c r="Y14" s="226">
        <v>3.1749685901256082</v>
      </c>
      <c r="DA14" s="69" t="s">
        <v>2237</v>
      </c>
    </row>
    <row r="15" spans="1:105" ht="12" customHeight="1" x14ac:dyDescent="0.25">
      <c r="A15" s="37" t="s">
        <v>40</v>
      </c>
      <c r="B15" s="226">
        <v>0.98679525770986121</v>
      </c>
      <c r="C15" s="226">
        <v>1.210684714515601</v>
      </c>
      <c r="D15" s="226">
        <v>1.1993109170758689</v>
      </c>
      <c r="E15" s="226">
        <v>1.695069731976486</v>
      </c>
      <c r="F15" s="226">
        <v>1.4364680774868099</v>
      </c>
      <c r="G15" s="226">
        <v>1.3716970774900741</v>
      </c>
      <c r="H15" s="226">
        <v>1.3074402115638071</v>
      </c>
      <c r="I15" s="226">
        <v>1.38101919093192</v>
      </c>
      <c r="J15" s="226">
        <v>1.320449472085395</v>
      </c>
      <c r="K15" s="226">
        <v>1.6651441447025299</v>
      </c>
      <c r="L15" s="226">
        <v>1.981597011108811</v>
      </c>
      <c r="M15" s="226">
        <v>1.9681158321402239</v>
      </c>
      <c r="N15" s="226">
        <v>5.8166375665101047</v>
      </c>
      <c r="O15" s="226">
        <v>4.4017331380449862</v>
      </c>
      <c r="P15" s="226">
        <v>3.5412432865339092</v>
      </c>
      <c r="Q15" s="226">
        <v>3.9991518145005052</v>
      </c>
      <c r="R15" s="226">
        <v>4.5933045834718822</v>
      </c>
      <c r="S15" s="226">
        <v>4.4577755491926876</v>
      </c>
      <c r="T15" s="226">
        <v>4.4192103346476381</v>
      </c>
      <c r="U15" s="226">
        <v>5.3583398100783937</v>
      </c>
      <c r="V15" s="226">
        <v>5.0512075746537084</v>
      </c>
      <c r="W15" s="226">
        <v>5.0632037267390197</v>
      </c>
      <c r="X15" s="226">
        <v>4.8469338582634762</v>
      </c>
      <c r="Y15" s="226">
        <v>4.4324944834308111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15.778466395246159</v>
      </c>
      <c r="C16" s="261">
        <f t="shared" si="0"/>
        <v>19.886055526286412</v>
      </c>
      <c r="D16" s="261">
        <f t="shared" si="0"/>
        <v>20.112771050995164</v>
      </c>
      <c r="E16" s="261">
        <f t="shared" si="0"/>
        <v>18.683807094372739</v>
      </c>
      <c r="F16" s="261">
        <f t="shared" si="0"/>
        <v>17.562491973011333</v>
      </c>
      <c r="G16" s="261">
        <f t="shared" si="0"/>
        <v>15.297483480168008</v>
      </c>
      <c r="H16" s="261">
        <f t="shared" si="0"/>
        <v>15.698194851245661</v>
      </c>
      <c r="I16" s="261">
        <f t="shared" si="0"/>
        <v>14.006517584433015</v>
      </c>
      <c r="J16" s="261">
        <f t="shared" si="0"/>
        <v>15.362562074813434</v>
      </c>
      <c r="K16" s="261">
        <f t="shared" si="0"/>
        <v>13.405910086376776</v>
      </c>
      <c r="L16" s="261">
        <f t="shared" si="0"/>
        <v>14.072081511793693</v>
      </c>
      <c r="M16" s="261">
        <f t="shared" si="0"/>
        <v>14.224400142442748</v>
      </c>
      <c r="N16" s="261">
        <f t="shared" si="0"/>
        <v>19.201336113671889</v>
      </c>
      <c r="O16" s="261">
        <f t="shared" si="0"/>
        <v>19.994928581215863</v>
      </c>
      <c r="P16" s="261">
        <f t="shared" si="0"/>
        <v>19.806121558361767</v>
      </c>
      <c r="Q16" s="261">
        <f t="shared" si="0"/>
        <v>20.742142183832559</v>
      </c>
      <c r="R16" s="261">
        <f t="shared" si="0"/>
        <v>21.195406552421716</v>
      </c>
      <c r="S16" s="261">
        <f t="shared" si="0"/>
        <v>22.187151752581112</v>
      </c>
      <c r="T16" s="261">
        <f t="shared" si="0"/>
        <v>23.337635043331485</v>
      </c>
      <c r="U16" s="261">
        <f t="shared" si="0"/>
        <v>24.17479334763258</v>
      </c>
      <c r="V16" s="261">
        <f t="shared" si="0"/>
        <v>24.674736485132009</v>
      </c>
      <c r="W16" s="261">
        <f t="shared" si="0"/>
        <v>25.76355383617544</v>
      </c>
      <c r="X16" s="261">
        <f t="shared" si="0"/>
        <v>24.441338078280943</v>
      </c>
      <c r="Y16" s="261">
        <f t="shared" si="0"/>
        <v>23.757481611987433</v>
      </c>
      <c r="DA16" s="70"/>
    </row>
    <row r="17" spans="1:105" ht="12" customHeight="1" x14ac:dyDescent="0.25">
      <c r="A17" s="60" t="s">
        <v>2148</v>
      </c>
      <c r="B17" s="329">
        <v>13.55988959770565</v>
      </c>
      <c r="C17" s="329">
        <v>17.102240869577731</v>
      </c>
      <c r="D17" s="329">
        <v>17.287881919524612</v>
      </c>
      <c r="E17" s="329">
        <v>14.534555468339169</v>
      </c>
      <c r="F17" s="329">
        <v>14.337666288069229</v>
      </c>
      <c r="G17" s="329">
        <v>12.12525502692214</v>
      </c>
      <c r="H17" s="329">
        <v>12.51386785484482</v>
      </c>
      <c r="I17" s="329">
        <v>10.581093182934699</v>
      </c>
      <c r="J17" s="329">
        <v>11.99753347271972</v>
      </c>
      <c r="K17" s="329">
        <v>9.3469468970690741</v>
      </c>
      <c r="L17" s="329">
        <v>9.1932630426013127</v>
      </c>
      <c r="M17" s="329">
        <v>9.3408230394243272</v>
      </c>
      <c r="N17" s="329">
        <v>5.1204204358985344</v>
      </c>
      <c r="O17" s="329">
        <v>9.1037231150713467</v>
      </c>
      <c r="P17" s="329">
        <v>10.99080967488859</v>
      </c>
      <c r="Q17" s="329">
        <v>10.76299522823958</v>
      </c>
      <c r="R17" s="329">
        <v>9.7796303511752427</v>
      </c>
      <c r="S17" s="329">
        <v>10.69425792016068</v>
      </c>
      <c r="T17" s="329">
        <v>12.278357374682599</v>
      </c>
      <c r="U17" s="329">
        <v>10.83853611440059</v>
      </c>
      <c r="V17" s="329">
        <v>12.02244512920125</v>
      </c>
      <c r="W17" s="329">
        <v>12.96898076723811</v>
      </c>
      <c r="X17" s="329">
        <v>11.52189257142691</v>
      </c>
      <c r="Y17" s="329">
        <v>11.434331005039789</v>
      </c>
      <c r="DA17" s="72" t="s">
        <v>2239</v>
      </c>
    </row>
    <row r="18" spans="1:105" ht="12" customHeight="1" x14ac:dyDescent="0.25">
      <c r="A18" s="59" t="s">
        <v>28</v>
      </c>
      <c r="B18" s="230">
        <v>0.1355644651053933</v>
      </c>
      <c r="C18" s="230">
        <v>0.27737582980836373</v>
      </c>
      <c r="D18" s="230">
        <v>0.2702906546321539</v>
      </c>
      <c r="E18" s="230">
        <v>0.18135087349709569</v>
      </c>
      <c r="F18" s="230">
        <v>0.27533349258760148</v>
      </c>
      <c r="G18" s="230">
        <v>0.21527259956676689</v>
      </c>
      <c r="H18" s="230">
        <v>0.13561484213340211</v>
      </c>
      <c r="I18" s="230">
        <v>9.5277452133181839E-2</v>
      </c>
      <c r="J18" s="230">
        <v>2.5031921339924899E-2</v>
      </c>
      <c r="K18" s="230">
        <v>7.580658664713924E-2</v>
      </c>
      <c r="L18" s="230">
        <v>9.4677284947174423E-2</v>
      </c>
      <c r="M18" s="230">
        <v>9.3819491368986749E-2</v>
      </c>
      <c r="N18" s="230">
        <v>5.788107743271096E-2</v>
      </c>
      <c r="O18" s="230">
        <v>6.3843868518634522E-2</v>
      </c>
      <c r="P18" s="230">
        <v>6.5714704876701377E-2</v>
      </c>
      <c r="Q18" s="230">
        <v>4.2678324044209882E-2</v>
      </c>
      <c r="R18" s="230">
        <v>4.1423450205241033E-2</v>
      </c>
      <c r="S18" s="230">
        <v>4.1553848205126732E-2</v>
      </c>
      <c r="T18" s="230">
        <v>6.33394107020845E-2</v>
      </c>
      <c r="U18" s="230">
        <v>3.9750730664004821E-2</v>
      </c>
      <c r="V18" s="230">
        <v>4.1900380100224267E-2</v>
      </c>
      <c r="W18" s="230">
        <v>4.2917969354481077E-2</v>
      </c>
      <c r="X18" s="230">
        <v>2.0799958854350879E-2</v>
      </c>
      <c r="Y18" s="230">
        <v>4.2563205611928098E-2</v>
      </c>
      <c r="DA18" s="71" t="s">
        <v>2240</v>
      </c>
    </row>
    <row r="19" spans="1:105" ht="12" customHeight="1" x14ac:dyDescent="0.25">
      <c r="A19" s="59" t="s">
        <v>31</v>
      </c>
      <c r="B19" s="230">
        <v>0.1999981453279262</v>
      </c>
      <c r="C19" s="230">
        <v>0.23715035896776701</v>
      </c>
      <c r="D19" s="230">
        <v>0.47325327823667379</v>
      </c>
      <c r="E19" s="230">
        <v>0.13924130309612329</v>
      </c>
      <c r="F19" s="230">
        <v>0.23127098483659911</v>
      </c>
      <c r="G19" s="230">
        <v>0.18644532731825031</v>
      </c>
      <c r="H19" s="230">
        <v>0.1409936378578758</v>
      </c>
      <c r="I19" s="230">
        <v>0.13887075483090111</v>
      </c>
      <c r="J19" s="230">
        <v>0.13895859868883001</v>
      </c>
      <c r="K19" s="230">
        <v>0.13989807761930789</v>
      </c>
      <c r="L19" s="230">
        <v>0.12941895693989011</v>
      </c>
      <c r="M19" s="230">
        <v>4.287882620435457E-2</v>
      </c>
      <c r="N19" s="230">
        <v>5.3533450153118813E-2</v>
      </c>
      <c r="O19" s="230">
        <v>0.18419446616720589</v>
      </c>
      <c r="P19" s="230">
        <v>0.32405071224574672</v>
      </c>
      <c r="Q19" s="230">
        <v>0.31534790419813769</v>
      </c>
      <c r="R19" s="230">
        <v>0.29581118970082992</v>
      </c>
      <c r="S19" s="230">
        <v>0.30052377147201748</v>
      </c>
      <c r="T19" s="230">
        <v>0.30658549878726221</v>
      </c>
      <c r="U19" s="230">
        <v>0.29087736139785841</v>
      </c>
      <c r="V19" s="230">
        <v>0.42037081137290122</v>
      </c>
      <c r="W19" s="230">
        <v>0.35190511225885002</v>
      </c>
      <c r="X19" s="230">
        <v>0.38431795226694032</v>
      </c>
      <c r="Y19" s="230">
        <v>0.57887844373611475</v>
      </c>
      <c r="DA19" s="71" t="s">
        <v>2241</v>
      </c>
    </row>
    <row r="20" spans="1:105" ht="12" customHeight="1" x14ac:dyDescent="0.25">
      <c r="A20" s="59" t="s">
        <v>159</v>
      </c>
      <c r="B20" s="230">
        <v>4.2004206972638833E-2</v>
      </c>
      <c r="C20" s="230">
        <v>7.9883144752803378E-2</v>
      </c>
      <c r="D20" s="230">
        <v>3.9884231929858439E-2</v>
      </c>
      <c r="E20" s="230">
        <v>3.9222624808425893E-2</v>
      </c>
      <c r="F20" s="230">
        <v>3.9218910525906647E-2</v>
      </c>
      <c r="G20" s="230">
        <v>3.9559614725331968E-2</v>
      </c>
      <c r="H20" s="230">
        <v>0</v>
      </c>
      <c r="I20" s="230">
        <v>3.8471963750460657E-2</v>
      </c>
      <c r="J20" s="230">
        <v>3.8516186886273771E-2</v>
      </c>
      <c r="K20" s="230">
        <v>0</v>
      </c>
      <c r="L20" s="230">
        <v>0</v>
      </c>
      <c r="M20" s="230">
        <v>0.2143381218017289</v>
      </c>
      <c r="N20" s="230">
        <v>4.5022355883578058E-2</v>
      </c>
      <c r="O20" s="230">
        <v>9.2431603610024352E-2</v>
      </c>
      <c r="P20" s="230">
        <v>0.10141822945760461</v>
      </c>
      <c r="Q20" s="230">
        <v>0.13169177315199129</v>
      </c>
      <c r="R20" s="230">
        <v>0.128605597865315</v>
      </c>
      <c r="S20" s="230">
        <v>0.1307637906697843</v>
      </c>
      <c r="T20" s="230">
        <v>0.13324823323209781</v>
      </c>
      <c r="U20" s="230">
        <v>0.1582054961362063</v>
      </c>
      <c r="V20" s="230">
        <v>0.1661166280123122</v>
      </c>
      <c r="W20" s="230">
        <v>0.20388861915308151</v>
      </c>
      <c r="X20" s="230">
        <v>0.20071509252272121</v>
      </c>
      <c r="Y20" s="230">
        <v>0.16832152251004279</v>
      </c>
      <c r="DA20" s="71" t="s">
        <v>2242</v>
      </c>
    </row>
    <row r="21" spans="1:105" ht="12" customHeight="1" x14ac:dyDescent="0.25">
      <c r="A21" s="59" t="s">
        <v>32</v>
      </c>
      <c r="B21" s="230">
        <v>2.0930037054215069</v>
      </c>
      <c r="C21" s="230">
        <v>2.2020744448964189</v>
      </c>
      <c r="D21" s="230">
        <v>1.620880275330373</v>
      </c>
      <c r="E21" s="230">
        <v>0.63585899092227638</v>
      </c>
      <c r="F21" s="230">
        <v>1.877734308576372</v>
      </c>
      <c r="G21" s="230">
        <v>1.1781900531091829</v>
      </c>
      <c r="H21" s="230">
        <v>0.68396858724920306</v>
      </c>
      <c r="I21" s="230">
        <v>0.24696696680855659</v>
      </c>
      <c r="J21" s="230">
        <v>0.10590948600175901</v>
      </c>
      <c r="K21" s="230">
        <v>0.2843336715160919</v>
      </c>
      <c r="L21" s="230">
        <v>9.8638697696433505E-2</v>
      </c>
      <c r="M21" s="230">
        <v>9.8039816384706838E-2</v>
      </c>
      <c r="N21" s="230">
        <v>4.0801274617786709E-2</v>
      </c>
      <c r="O21" s="230">
        <v>5.6154134742570277E-2</v>
      </c>
      <c r="P21" s="230">
        <v>6.1744956016335742E-2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2243</v>
      </c>
    </row>
    <row r="22" spans="1:105" ht="12" customHeight="1" x14ac:dyDescent="0.25">
      <c r="A22" s="59" t="s">
        <v>35</v>
      </c>
      <c r="B22" s="230">
        <v>11.08931907487818</v>
      </c>
      <c r="C22" s="230">
        <v>14.30575709115238</v>
      </c>
      <c r="D22" s="230">
        <v>14.883573479395549</v>
      </c>
      <c r="E22" s="230">
        <v>13.538881676015251</v>
      </c>
      <c r="F22" s="230">
        <v>11.91410859154275</v>
      </c>
      <c r="G22" s="230">
        <v>10.505787432202609</v>
      </c>
      <c r="H22" s="230">
        <v>11.55329078760434</v>
      </c>
      <c r="I22" s="230">
        <v>10.061506045411599</v>
      </c>
      <c r="J22" s="230">
        <v>11.689117279802931</v>
      </c>
      <c r="K22" s="230">
        <v>8.8469085612865346</v>
      </c>
      <c r="L22" s="230">
        <v>8.8705281030178149</v>
      </c>
      <c r="M22" s="230">
        <v>8.8917467836645496</v>
      </c>
      <c r="N22" s="230">
        <v>4.9231822778113399</v>
      </c>
      <c r="O22" s="230">
        <v>8.7070990420329117</v>
      </c>
      <c r="P22" s="230">
        <v>10.4378810722922</v>
      </c>
      <c r="Q22" s="230">
        <v>10.27327722684525</v>
      </c>
      <c r="R22" s="230">
        <v>9.3137901134038561</v>
      </c>
      <c r="S22" s="230">
        <v>10.22141650981375</v>
      </c>
      <c r="T22" s="230">
        <v>11.775184231961161</v>
      </c>
      <c r="U22" s="230">
        <v>10.34970252620252</v>
      </c>
      <c r="V22" s="230">
        <v>11.39405730971581</v>
      </c>
      <c r="W22" s="230">
        <v>12.3702690664717</v>
      </c>
      <c r="X22" s="230">
        <v>10.9160595677829</v>
      </c>
      <c r="Y22" s="230">
        <v>10.644567833181711</v>
      </c>
      <c r="DA22" s="71" t="s">
        <v>2244</v>
      </c>
    </row>
    <row r="23" spans="1:105" ht="12" customHeight="1" x14ac:dyDescent="0.25">
      <c r="A23" s="60" t="s">
        <v>2155</v>
      </c>
      <c r="B23" s="329">
        <v>1.954852649966776</v>
      </c>
      <c r="C23" s="329">
        <v>2.4478776447512529</v>
      </c>
      <c r="D23" s="329">
        <v>2.4855903487797528</v>
      </c>
      <c r="E23" s="329">
        <v>3.7876085519404779</v>
      </c>
      <c r="F23" s="329">
        <v>2.9005226828254789</v>
      </c>
      <c r="G23" s="329">
        <v>2.881043211264851</v>
      </c>
      <c r="H23" s="329">
        <v>2.8893415322073182</v>
      </c>
      <c r="I23" s="329">
        <v>3.1479464671040032</v>
      </c>
      <c r="J23" s="329">
        <v>3.07031119545025</v>
      </c>
      <c r="K23" s="329">
        <v>3.779242229101988</v>
      </c>
      <c r="L23" s="329">
        <v>4.571039303793448</v>
      </c>
      <c r="M23" s="329">
        <v>4.5723828733140222</v>
      </c>
      <c r="N23" s="329">
        <v>13.59677887856523</v>
      </c>
      <c r="O23" s="329">
        <v>10.408685713528421</v>
      </c>
      <c r="P23" s="329">
        <v>8.356347810080619</v>
      </c>
      <c r="Q23" s="329">
        <v>9.4911004299673518</v>
      </c>
      <c r="R23" s="329">
        <v>10.907219483888881</v>
      </c>
      <c r="S23" s="329">
        <v>10.9637966667553</v>
      </c>
      <c r="T23" s="329">
        <v>10.509859958646411</v>
      </c>
      <c r="U23" s="329">
        <v>12.75348357964268</v>
      </c>
      <c r="V23" s="329">
        <v>12.066533377187399</v>
      </c>
      <c r="W23" s="329">
        <v>12.187792967532699</v>
      </c>
      <c r="X23" s="329">
        <v>12.33861109574589</v>
      </c>
      <c r="Y23" s="329">
        <v>11.75985785513749</v>
      </c>
      <c r="DA23" s="72" t="s">
        <v>2245</v>
      </c>
    </row>
    <row r="24" spans="1:105" ht="12" customHeight="1" x14ac:dyDescent="0.25">
      <c r="A24" s="60" t="s">
        <v>2157</v>
      </c>
      <c r="B24" s="329">
        <v>0.26372414757373203</v>
      </c>
      <c r="C24" s="329">
        <v>0.33593701195743131</v>
      </c>
      <c r="D24" s="329">
        <v>0.33929878269079888</v>
      </c>
      <c r="E24" s="329">
        <v>0.36164307409309338</v>
      </c>
      <c r="F24" s="329">
        <v>0.32430300211662472</v>
      </c>
      <c r="G24" s="329">
        <v>0.29118524198101697</v>
      </c>
      <c r="H24" s="329">
        <v>0.29498546419352389</v>
      </c>
      <c r="I24" s="329">
        <v>0.27747793439431317</v>
      </c>
      <c r="J24" s="329">
        <v>0.2947174066434638</v>
      </c>
      <c r="K24" s="329">
        <v>0.27972096020571302</v>
      </c>
      <c r="L24" s="329">
        <v>0.30777916539893169</v>
      </c>
      <c r="M24" s="329">
        <v>0.31119422970439919</v>
      </c>
      <c r="N24" s="329">
        <v>0.48413679920812669</v>
      </c>
      <c r="O24" s="329">
        <v>0.48251975261609431</v>
      </c>
      <c r="P24" s="329">
        <v>0.45896407339255818</v>
      </c>
      <c r="Q24" s="329">
        <v>0.48804652562562673</v>
      </c>
      <c r="R24" s="329">
        <v>0.50855671735759256</v>
      </c>
      <c r="S24" s="329">
        <v>0.5290971656651321</v>
      </c>
      <c r="T24" s="329">
        <v>0.54941771000247475</v>
      </c>
      <c r="U24" s="329">
        <v>0.58277365358930988</v>
      </c>
      <c r="V24" s="329">
        <v>0.58575797874336</v>
      </c>
      <c r="W24" s="329">
        <v>0.60678010140463223</v>
      </c>
      <c r="X24" s="329">
        <v>0.58083441110814138</v>
      </c>
      <c r="Y24" s="329">
        <v>0.56329275181015526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7.1720301796573436</v>
      </c>
      <c r="C25" s="261">
        <f t="shared" si="1"/>
        <v>9.0391161483120044</v>
      </c>
      <c r="D25" s="261">
        <f t="shared" si="1"/>
        <v>9.1421686595432554</v>
      </c>
      <c r="E25" s="261">
        <f t="shared" si="1"/>
        <v>8.4926395883512455</v>
      </c>
      <c r="F25" s="261">
        <f t="shared" si="1"/>
        <v>7.9829508968233389</v>
      </c>
      <c r="G25" s="261">
        <f t="shared" si="1"/>
        <v>6.9534015818945507</v>
      </c>
      <c r="H25" s="261">
        <f t="shared" si="1"/>
        <v>7.1355431142025783</v>
      </c>
      <c r="I25" s="261">
        <f t="shared" si="1"/>
        <v>6.3665989020150109</v>
      </c>
      <c r="J25" s="261">
        <f t="shared" si="1"/>
        <v>6.9829827612788309</v>
      </c>
      <c r="K25" s="261">
        <f t="shared" si="1"/>
        <v>6.0935954938076238</v>
      </c>
      <c r="L25" s="261">
        <f t="shared" si="1"/>
        <v>6.3964006871789492</v>
      </c>
      <c r="M25" s="261">
        <f t="shared" si="1"/>
        <v>6.4656364283830676</v>
      </c>
      <c r="N25" s="261">
        <f t="shared" si="1"/>
        <v>8.7278800516690378</v>
      </c>
      <c r="O25" s="261">
        <f t="shared" si="1"/>
        <v>9.0886039005526644</v>
      </c>
      <c r="P25" s="261">
        <f t="shared" si="1"/>
        <v>9.0027825265280761</v>
      </c>
      <c r="Q25" s="261">
        <f t="shared" si="1"/>
        <v>9.4282464471966172</v>
      </c>
      <c r="R25" s="261">
        <f t="shared" si="1"/>
        <v>9.63427570564623</v>
      </c>
      <c r="S25" s="261">
        <f t="shared" si="1"/>
        <v>10.085068978445953</v>
      </c>
      <c r="T25" s="261">
        <f t="shared" si="1"/>
        <v>10.60801592878704</v>
      </c>
      <c r="U25" s="261">
        <f t="shared" si="1"/>
        <v>10.988542430742079</v>
      </c>
      <c r="V25" s="261">
        <f t="shared" si="1"/>
        <v>11.215789311423642</v>
      </c>
      <c r="W25" s="261">
        <f t="shared" si="1"/>
        <v>11.710706289170659</v>
      </c>
      <c r="X25" s="261">
        <f t="shared" si="1"/>
        <v>11.109699126491341</v>
      </c>
      <c r="Y25" s="261">
        <f t="shared" si="1"/>
        <v>10.798855278176104</v>
      </c>
      <c r="DA25" s="70"/>
    </row>
    <row r="26" spans="1:105" ht="12" customHeight="1" x14ac:dyDescent="0.25">
      <c r="A26" s="60" t="s">
        <v>2160</v>
      </c>
      <c r="B26" s="329">
        <v>6.1635861807752939</v>
      </c>
      <c r="C26" s="329">
        <v>7.7737458498080576</v>
      </c>
      <c r="D26" s="329">
        <v>7.8581281452384584</v>
      </c>
      <c r="E26" s="329">
        <v>6.6066161219723494</v>
      </c>
      <c r="F26" s="329">
        <v>6.5171210400314719</v>
      </c>
      <c r="G26" s="329">
        <v>5.5114795576918834</v>
      </c>
      <c r="H26" s="329">
        <v>5.6881217522021954</v>
      </c>
      <c r="I26" s="329">
        <v>4.8095878104248673</v>
      </c>
      <c r="J26" s="329">
        <v>5.453424305781688</v>
      </c>
      <c r="K26" s="329">
        <v>4.2486122259404873</v>
      </c>
      <c r="L26" s="329">
        <v>4.1787559284551419</v>
      </c>
      <c r="M26" s="329">
        <v>4.2458286542837849</v>
      </c>
      <c r="N26" s="329">
        <v>2.3274638344993321</v>
      </c>
      <c r="O26" s="329">
        <v>4.1380559613960646</v>
      </c>
      <c r="P26" s="329">
        <v>4.9958225794948126</v>
      </c>
      <c r="Q26" s="329">
        <v>4.8922705582907202</v>
      </c>
      <c r="R26" s="329">
        <v>4.4452865232614727</v>
      </c>
      <c r="S26" s="329">
        <v>4.8610263273457601</v>
      </c>
      <c r="T26" s="329">
        <v>5.5810715339466368</v>
      </c>
      <c r="U26" s="329">
        <v>4.9266073247275406</v>
      </c>
      <c r="V26" s="329">
        <v>5.4647477860005704</v>
      </c>
      <c r="W26" s="329">
        <v>5.894991257835505</v>
      </c>
      <c r="X26" s="329">
        <v>5.2372238961031439</v>
      </c>
      <c r="Y26" s="329">
        <v>5.1974231841089953</v>
      </c>
      <c r="DA26" s="72" t="s">
        <v>2247</v>
      </c>
    </row>
    <row r="27" spans="1:105" ht="12" customHeight="1" x14ac:dyDescent="0.25">
      <c r="A27" s="59" t="s">
        <v>28</v>
      </c>
      <c r="B27" s="230">
        <v>6.1620211411542399E-2</v>
      </c>
      <c r="C27" s="230">
        <v>0.1260799226401654</v>
      </c>
      <c r="D27" s="230">
        <v>0.12285938846916079</v>
      </c>
      <c r="E27" s="230">
        <v>8.2432215225952565E-2</v>
      </c>
      <c r="F27" s="230">
        <v>0.12515158753981889</v>
      </c>
      <c r="G27" s="230">
        <v>9.7851181621257666E-2</v>
      </c>
      <c r="H27" s="230">
        <v>6.1643110060637323E-2</v>
      </c>
      <c r="I27" s="230">
        <v>4.3307932787809957E-2</v>
      </c>
      <c r="J27" s="230">
        <v>1.1378146063602219E-2</v>
      </c>
      <c r="K27" s="230">
        <v>3.4457539385063289E-2</v>
      </c>
      <c r="L27" s="230">
        <v>4.3035129521442908E-2</v>
      </c>
      <c r="M27" s="230">
        <v>4.2645223349539428E-2</v>
      </c>
      <c r="N27" s="230">
        <v>2.6309580651232251E-2</v>
      </c>
      <c r="O27" s="230">
        <v>2.9019940235742961E-2</v>
      </c>
      <c r="P27" s="230">
        <v>2.9870320398500631E-2</v>
      </c>
      <c r="Q27" s="230">
        <v>1.9399238201913579E-2</v>
      </c>
      <c r="R27" s="230">
        <v>1.8828841002382281E-2</v>
      </c>
      <c r="S27" s="230">
        <v>1.888811282051216E-2</v>
      </c>
      <c r="T27" s="230">
        <v>2.879064122822024E-2</v>
      </c>
      <c r="U27" s="230">
        <v>1.8068513938184001E-2</v>
      </c>
      <c r="V27" s="230">
        <v>1.904562731828377E-2</v>
      </c>
      <c r="W27" s="230">
        <v>1.9508167888400488E-2</v>
      </c>
      <c r="X27" s="230">
        <v>9.4545267519776759E-3</v>
      </c>
      <c r="Y27" s="230">
        <v>1.9346911641785491E-2</v>
      </c>
      <c r="DA27" s="71" t="s">
        <v>2248</v>
      </c>
    </row>
    <row r="28" spans="1:105" ht="12" customHeight="1" x14ac:dyDescent="0.25">
      <c r="A28" s="59" t="s">
        <v>31</v>
      </c>
      <c r="B28" s="230">
        <v>9.0908247876330076E-2</v>
      </c>
      <c r="C28" s="230">
        <v>0.10779561771262131</v>
      </c>
      <c r="D28" s="230">
        <v>0.21511512647121531</v>
      </c>
      <c r="E28" s="230">
        <v>6.3291501407328796E-2</v>
      </c>
      <c r="F28" s="230">
        <v>0.1051231749257269</v>
      </c>
      <c r="G28" s="230">
        <v>8.4747876053750157E-2</v>
      </c>
      <c r="H28" s="230">
        <v>6.4088017208125389E-2</v>
      </c>
      <c r="I28" s="230">
        <v>6.3123070377682347E-2</v>
      </c>
      <c r="J28" s="230">
        <v>6.3162999404013639E-2</v>
      </c>
      <c r="K28" s="230">
        <v>6.3590035281503574E-2</v>
      </c>
      <c r="L28" s="230">
        <v>5.8826798609040928E-2</v>
      </c>
      <c r="M28" s="230">
        <v>1.9490375547433901E-2</v>
      </c>
      <c r="N28" s="230">
        <v>2.4333386433235821E-2</v>
      </c>
      <c r="O28" s="230">
        <v>8.3724757348729903E-2</v>
      </c>
      <c r="P28" s="230">
        <v>0.14729577829352131</v>
      </c>
      <c r="Q28" s="230">
        <v>0.14333995645369901</v>
      </c>
      <c r="R28" s="230">
        <v>0.13445963168219541</v>
      </c>
      <c r="S28" s="230">
        <v>0.13660171430546239</v>
      </c>
      <c r="T28" s="230">
        <v>0.139357044903301</v>
      </c>
      <c r="U28" s="230">
        <v>0.132216982453572</v>
      </c>
      <c r="V28" s="230">
        <v>0.19107764153313689</v>
      </c>
      <c r="W28" s="230">
        <v>0.15995686920856819</v>
      </c>
      <c r="X28" s="230">
        <v>0.17468997830315469</v>
      </c>
      <c r="Y28" s="230">
        <v>0.26312656533459761</v>
      </c>
      <c r="DA28" s="71" t="s">
        <v>2249</v>
      </c>
    </row>
    <row r="29" spans="1:105" ht="12" customHeight="1" x14ac:dyDescent="0.25">
      <c r="A29" s="59" t="s">
        <v>159</v>
      </c>
      <c r="B29" s="230">
        <v>1.9092821351199461E-2</v>
      </c>
      <c r="C29" s="230">
        <v>3.6310520342183343E-2</v>
      </c>
      <c r="D29" s="230">
        <v>1.812919633175384E-2</v>
      </c>
      <c r="E29" s="230">
        <v>1.7828465822011769E-2</v>
      </c>
      <c r="F29" s="230">
        <v>1.7826777511775759E-2</v>
      </c>
      <c r="G29" s="230">
        <v>1.7981643056969081E-2</v>
      </c>
      <c r="H29" s="230">
        <v>0</v>
      </c>
      <c r="I29" s="230">
        <v>1.7487256250209401E-2</v>
      </c>
      <c r="J29" s="230">
        <v>1.750735767557899E-2</v>
      </c>
      <c r="K29" s="230">
        <v>0</v>
      </c>
      <c r="L29" s="230">
        <v>0</v>
      </c>
      <c r="M29" s="230">
        <v>9.7426419000785858E-2</v>
      </c>
      <c r="N29" s="230">
        <v>2.0464707219808202E-2</v>
      </c>
      <c r="O29" s="230">
        <v>4.2014365277283791E-2</v>
      </c>
      <c r="P29" s="230">
        <v>4.6099195208002097E-2</v>
      </c>
      <c r="Q29" s="230">
        <v>5.9859896887268782E-2</v>
      </c>
      <c r="R29" s="230">
        <v>5.8457089938779537E-2</v>
      </c>
      <c r="S29" s="230">
        <v>5.9438086668083742E-2</v>
      </c>
      <c r="T29" s="230">
        <v>6.0567378741862653E-2</v>
      </c>
      <c r="U29" s="230">
        <v>7.1911589152821032E-2</v>
      </c>
      <c r="V29" s="230">
        <v>7.5507558187414614E-2</v>
      </c>
      <c r="W29" s="230">
        <v>9.2676645069582494E-2</v>
      </c>
      <c r="X29" s="230">
        <v>9.1234132964873316E-2</v>
      </c>
      <c r="Y29" s="230">
        <v>7.6509782959110373E-2</v>
      </c>
      <c r="DA29" s="71" t="s">
        <v>2250</v>
      </c>
    </row>
    <row r="30" spans="1:105" ht="12" customHeight="1" x14ac:dyDescent="0.25">
      <c r="A30" s="59" t="s">
        <v>32</v>
      </c>
      <c r="B30" s="230">
        <v>0.95136532064613988</v>
      </c>
      <c r="C30" s="230">
        <v>1.000942929498372</v>
      </c>
      <c r="D30" s="230">
        <v>0.73676376151380585</v>
      </c>
      <c r="E30" s="230">
        <v>0.28902681405558012</v>
      </c>
      <c r="F30" s="230">
        <v>0.85351559480744266</v>
      </c>
      <c r="G30" s="230">
        <v>0.53554093323144691</v>
      </c>
      <c r="H30" s="230">
        <v>0.31089481238600147</v>
      </c>
      <c r="I30" s="230">
        <v>0.1122577121857076</v>
      </c>
      <c r="J30" s="230">
        <v>4.8140675455344978E-2</v>
      </c>
      <c r="K30" s="230">
        <v>0.12924257796185989</v>
      </c>
      <c r="L30" s="230">
        <v>4.4835771680197041E-2</v>
      </c>
      <c r="M30" s="230">
        <v>4.4563552902139481E-2</v>
      </c>
      <c r="N30" s="230">
        <v>1.8546033917175769E-2</v>
      </c>
      <c r="O30" s="230">
        <v>2.5524606701168309E-2</v>
      </c>
      <c r="P30" s="230">
        <v>2.8065889098334441E-2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2251</v>
      </c>
    </row>
    <row r="31" spans="1:105" ht="12" customHeight="1" x14ac:dyDescent="0.25">
      <c r="A31" s="59" t="s">
        <v>35</v>
      </c>
      <c r="B31" s="230">
        <v>5.040599579490082</v>
      </c>
      <c r="C31" s="230">
        <v>6.502616859614716</v>
      </c>
      <c r="D31" s="230">
        <v>6.7652606724525226</v>
      </c>
      <c r="E31" s="230">
        <v>6.1540371254614756</v>
      </c>
      <c r="F31" s="230">
        <v>5.415503905246708</v>
      </c>
      <c r="G31" s="230">
        <v>4.7753579237284596</v>
      </c>
      <c r="H31" s="230">
        <v>5.2514958125474314</v>
      </c>
      <c r="I31" s="230">
        <v>4.5734118388234579</v>
      </c>
      <c r="J31" s="230">
        <v>5.3132351271831482</v>
      </c>
      <c r="K31" s="230">
        <v>4.0213220733120609</v>
      </c>
      <c r="L31" s="230">
        <v>4.0320582286444608</v>
      </c>
      <c r="M31" s="230">
        <v>4.0417030834838874</v>
      </c>
      <c r="N31" s="230">
        <v>2.2378101262778798</v>
      </c>
      <c r="O31" s="230">
        <v>3.9577722918331411</v>
      </c>
      <c r="P31" s="230">
        <v>4.7444913964964543</v>
      </c>
      <c r="Q31" s="230">
        <v>4.6696714667478387</v>
      </c>
      <c r="R31" s="230">
        <v>4.2335409606381154</v>
      </c>
      <c r="S31" s="230">
        <v>4.6460984135517016</v>
      </c>
      <c r="T31" s="230">
        <v>5.3523564690732526</v>
      </c>
      <c r="U31" s="230">
        <v>4.7044102391829643</v>
      </c>
      <c r="V31" s="230">
        <v>5.1791169589617354</v>
      </c>
      <c r="W31" s="230">
        <v>5.6228495756689538</v>
      </c>
      <c r="X31" s="230">
        <v>4.9618452580831383</v>
      </c>
      <c r="Y31" s="230">
        <v>4.8384399241735023</v>
      </c>
      <c r="DA31" s="71" t="s">
        <v>2252</v>
      </c>
    </row>
    <row r="32" spans="1:105" ht="12" customHeight="1" x14ac:dyDescent="0.25">
      <c r="A32" s="60" t="s">
        <v>2167</v>
      </c>
      <c r="B32" s="329">
        <v>0.88856938634853455</v>
      </c>
      <c r="C32" s="329">
        <v>1.1126716567051149</v>
      </c>
      <c r="D32" s="329">
        <v>1.1298137948998881</v>
      </c>
      <c r="E32" s="329">
        <v>1.7216402508820361</v>
      </c>
      <c r="F32" s="329">
        <v>1.31841940128431</v>
      </c>
      <c r="G32" s="329">
        <v>1.309565096029478</v>
      </c>
      <c r="H32" s="329">
        <v>1.313337060094236</v>
      </c>
      <c r="I32" s="329">
        <v>1.4308847577745469</v>
      </c>
      <c r="J32" s="329">
        <v>1.3955959979319319</v>
      </c>
      <c r="K32" s="329">
        <v>1.7178373768645401</v>
      </c>
      <c r="L32" s="329">
        <v>2.0777451380879302</v>
      </c>
      <c r="M32" s="329">
        <v>2.078355851506374</v>
      </c>
      <c r="N32" s="329">
        <v>6.1803540357114661</v>
      </c>
      <c r="O32" s="329">
        <v>4.7312207788765566</v>
      </c>
      <c r="P32" s="329">
        <v>3.79833991367301</v>
      </c>
      <c r="Q32" s="329">
        <v>4.3141365590760676</v>
      </c>
      <c r="R32" s="329">
        <v>4.9578270381313052</v>
      </c>
      <c r="S32" s="329">
        <v>4.9835439394342238</v>
      </c>
      <c r="T32" s="329">
        <v>4.7772090721120044</v>
      </c>
      <c r="U32" s="329">
        <v>5.79703799074667</v>
      </c>
      <c r="V32" s="329">
        <v>5.484787898721545</v>
      </c>
      <c r="W32" s="329">
        <v>5.5399058943330468</v>
      </c>
      <c r="X32" s="329">
        <v>5.6084595889754052</v>
      </c>
      <c r="Y32" s="329">
        <v>5.3453899341534026</v>
      </c>
      <c r="DA32" s="72" t="s">
        <v>2253</v>
      </c>
    </row>
    <row r="33" spans="1:105" ht="12" customHeight="1" x14ac:dyDescent="0.25">
      <c r="A33" s="60" t="s">
        <v>2169</v>
      </c>
      <c r="B33" s="329">
        <v>0.1198746125335145</v>
      </c>
      <c r="C33" s="329">
        <v>0.15269864179883241</v>
      </c>
      <c r="D33" s="329">
        <v>0.15422671940490851</v>
      </c>
      <c r="E33" s="329">
        <v>0.16438321549686069</v>
      </c>
      <c r="F33" s="329">
        <v>0.1474104555075566</v>
      </c>
      <c r="G33" s="329">
        <v>0.13235692817318959</v>
      </c>
      <c r="H33" s="329">
        <v>0.1340843019061472</v>
      </c>
      <c r="I33" s="329">
        <v>0.12612633381559701</v>
      </c>
      <c r="J33" s="329">
        <v>0.1339624575652108</v>
      </c>
      <c r="K33" s="329">
        <v>0.12714589100259679</v>
      </c>
      <c r="L33" s="329">
        <v>0.13989962063587799</v>
      </c>
      <c r="M33" s="329">
        <v>0.14145192259290881</v>
      </c>
      <c r="N33" s="329">
        <v>0.2200621814582395</v>
      </c>
      <c r="O33" s="329">
        <v>0.21932716028004279</v>
      </c>
      <c r="P33" s="329">
        <v>0.2086200333602537</v>
      </c>
      <c r="Q33" s="329">
        <v>0.22183932982983029</v>
      </c>
      <c r="R33" s="329">
        <v>0.23116214425345119</v>
      </c>
      <c r="S33" s="329">
        <v>0.24049871166596909</v>
      </c>
      <c r="T33" s="329">
        <v>0.2497353227283976</v>
      </c>
      <c r="U33" s="329">
        <v>0.26489711526786808</v>
      </c>
      <c r="V33" s="329">
        <v>0.26625362670152719</v>
      </c>
      <c r="W33" s="329">
        <v>0.27580913700210552</v>
      </c>
      <c r="X33" s="329">
        <v>0.26401564141279149</v>
      </c>
      <c r="Y33" s="329">
        <v>0.25604215991370688</v>
      </c>
      <c r="DA33" s="72" t="s">
        <v>2254</v>
      </c>
    </row>
    <row r="34" spans="1:105" ht="12" customHeight="1" x14ac:dyDescent="0.25">
      <c r="A34" s="57" t="s">
        <v>2171</v>
      </c>
      <c r="B34" s="261">
        <v>124.11218224935691</v>
      </c>
      <c r="C34" s="261">
        <v>154.567137116791</v>
      </c>
      <c r="D34" s="261">
        <v>155.849287760886</v>
      </c>
      <c r="E34" s="261">
        <v>141.5144179183001</v>
      </c>
      <c r="F34" s="261">
        <v>134.14670743944211</v>
      </c>
      <c r="G34" s="261">
        <v>115.9297033217058</v>
      </c>
      <c r="H34" s="261">
        <v>119.1927037779251</v>
      </c>
      <c r="I34" s="261">
        <v>104.7582193717938</v>
      </c>
      <c r="J34" s="261">
        <v>115.8553395875967</v>
      </c>
      <c r="K34" s="261">
        <v>97.892511378096103</v>
      </c>
      <c r="L34" s="261">
        <v>99.252064007261367</v>
      </c>
      <c r="M34" s="261">
        <v>100.34996058404271</v>
      </c>
      <c r="N34" s="261">
        <v>93.804534777215608</v>
      </c>
      <c r="O34" s="261">
        <v>122.9582246281422</v>
      </c>
      <c r="P34" s="261">
        <v>131.59072766178059</v>
      </c>
      <c r="Q34" s="261">
        <v>134.74067473211699</v>
      </c>
      <c r="R34" s="261">
        <v>131.96538166548439</v>
      </c>
      <c r="S34" s="261">
        <v>139.95935803996639</v>
      </c>
      <c r="T34" s="261">
        <v>151.0236429427959</v>
      </c>
      <c r="U34" s="261">
        <v>146.99597609390469</v>
      </c>
      <c r="V34" s="261">
        <v>155.89522232254569</v>
      </c>
      <c r="W34" s="261">
        <v>165.23519300321101</v>
      </c>
      <c r="X34" s="261">
        <v>153.12106006449631</v>
      </c>
      <c r="Y34" s="261">
        <v>150.12519681434571</v>
      </c>
      <c r="DA34" s="70" t="s">
        <v>2255</v>
      </c>
    </row>
    <row r="35" spans="1:105" ht="12" customHeight="1" x14ac:dyDescent="0.25">
      <c r="A35" s="64" t="s">
        <v>28</v>
      </c>
      <c r="B35" s="229">
        <v>0.9887521495622773</v>
      </c>
      <c r="C35" s="229">
        <v>2.1665652423581201</v>
      </c>
      <c r="D35" s="229">
        <v>2.1170891976618331</v>
      </c>
      <c r="E35" s="229">
        <v>1.446847030885299</v>
      </c>
      <c r="F35" s="229">
        <v>2.1956848275525411</v>
      </c>
      <c r="G35" s="229">
        <v>1.6963745980729119</v>
      </c>
      <c r="H35" s="229">
        <v>1.0576055250147169</v>
      </c>
      <c r="I35" s="229">
        <v>0.75499387781016014</v>
      </c>
      <c r="J35" s="229">
        <v>0.19862590283730969</v>
      </c>
      <c r="K35" s="229">
        <v>0.59166999993844638</v>
      </c>
      <c r="L35" s="229">
        <v>0.81369898013032416</v>
      </c>
      <c r="M35" s="229">
        <v>0.81295470362431455</v>
      </c>
      <c r="N35" s="229">
        <v>0.84993887009325986</v>
      </c>
      <c r="O35" s="229">
        <v>0.65470743802887754</v>
      </c>
      <c r="P35" s="229">
        <v>0.60553017866958125</v>
      </c>
      <c r="Q35" s="229">
        <v>0.4052737309587871</v>
      </c>
      <c r="R35" s="229">
        <v>0.41360452585284962</v>
      </c>
      <c r="S35" s="229">
        <v>0.40768706530025478</v>
      </c>
      <c r="T35" s="229">
        <v>0.60952924358542016</v>
      </c>
      <c r="U35" s="229">
        <v>0.40441121933502883</v>
      </c>
      <c r="V35" s="229">
        <v>0.40250591293361659</v>
      </c>
      <c r="W35" s="229">
        <v>0.40131972183044817</v>
      </c>
      <c r="X35" s="229">
        <v>0.1978931453746183</v>
      </c>
      <c r="Y35" s="229">
        <v>0.40268766367100278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1.473245051107227</v>
      </c>
      <c r="C37" s="229">
        <v>1.8708302788973969</v>
      </c>
      <c r="D37" s="229">
        <v>3.7437703795551061</v>
      </c>
      <c r="E37" s="229">
        <v>1.121962887319939</v>
      </c>
      <c r="F37" s="229">
        <v>1.862685584836336</v>
      </c>
      <c r="G37" s="229">
        <v>1.483856678465276</v>
      </c>
      <c r="H37" s="229">
        <v>1.1105124993946851</v>
      </c>
      <c r="I37" s="229">
        <v>1.1114029314255289</v>
      </c>
      <c r="J37" s="229">
        <v>1.1136137163473609</v>
      </c>
      <c r="K37" s="229">
        <v>1.102787413828177</v>
      </c>
      <c r="L37" s="229">
        <v>1.123371285040426</v>
      </c>
      <c r="M37" s="229">
        <v>0.37525251267820359</v>
      </c>
      <c r="N37" s="229">
        <v>0.79393283785160074</v>
      </c>
      <c r="O37" s="229">
        <v>1.9077088986364901</v>
      </c>
      <c r="P37" s="229">
        <v>3.0157383435109999</v>
      </c>
      <c r="Q37" s="229">
        <v>3.0243948771614608</v>
      </c>
      <c r="R37" s="229">
        <v>2.983053609583906</v>
      </c>
      <c r="S37" s="229">
        <v>2.9778441258974548</v>
      </c>
      <c r="T37" s="229">
        <v>2.97974832505371</v>
      </c>
      <c r="U37" s="229">
        <v>2.9887903223999022</v>
      </c>
      <c r="V37" s="229">
        <v>4.0784421050526776</v>
      </c>
      <c r="W37" s="229">
        <v>3.323413349723181</v>
      </c>
      <c r="X37" s="229">
        <v>3.6928901909892158</v>
      </c>
      <c r="Y37" s="229">
        <v>5.5313204634915651</v>
      </c>
      <c r="DA37" s="73" t="s">
        <v>2258</v>
      </c>
    </row>
    <row r="38" spans="1:105" ht="12" customHeight="1" x14ac:dyDescent="0.25">
      <c r="A38" s="64" t="s">
        <v>159</v>
      </c>
      <c r="B38" s="229">
        <v>0.31529942262191069</v>
      </c>
      <c r="C38" s="229">
        <v>0.64216572282711881</v>
      </c>
      <c r="D38" s="229">
        <v>0.3215127269511846</v>
      </c>
      <c r="E38" s="229">
        <v>0.3220538009211677</v>
      </c>
      <c r="F38" s="229">
        <v>0.32188096302608982</v>
      </c>
      <c r="G38" s="229">
        <v>0.32082918533591631</v>
      </c>
      <c r="H38" s="229">
        <v>0</v>
      </c>
      <c r="I38" s="229">
        <v>0.31375196884468881</v>
      </c>
      <c r="J38" s="229">
        <v>0.3145384874317258</v>
      </c>
      <c r="K38" s="229">
        <v>0</v>
      </c>
      <c r="L38" s="229">
        <v>0</v>
      </c>
      <c r="M38" s="229">
        <v>1.91144367303219</v>
      </c>
      <c r="N38" s="229">
        <v>0.68040596272059517</v>
      </c>
      <c r="O38" s="229">
        <v>0.975522696104547</v>
      </c>
      <c r="P38" s="229">
        <v>0.96178514503717416</v>
      </c>
      <c r="Q38" s="229">
        <v>1.2870296528267839</v>
      </c>
      <c r="R38" s="229">
        <v>1.3215624669905399</v>
      </c>
      <c r="S38" s="229">
        <v>1.3203588944736551</v>
      </c>
      <c r="T38" s="229">
        <v>1.3196865712394119</v>
      </c>
      <c r="U38" s="229">
        <v>1.656488619184576</v>
      </c>
      <c r="V38" s="229">
        <v>1.642314089137374</v>
      </c>
      <c r="W38" s="229">
        <v>1.962154188003371</v>
      </c>
      <c r="X38" s="229">
        <v>1.9653373843207129</v>
      </c>
      <c r="Y38" s="229">
        <v>1.638937743436818</v>
      </c>
      <c r="DA38" s="73" t="s">
        <v>2259</v>
      </c>
    </row>
    <row r="39" spans="1:105" ht="12" customHeight="1" x14ac:dyDescent="0.25">
      <c r="A39" s="64" t="s">
        <v>32</v>
      </c>
      <c r="B39" s="229">
        <v>15.23132807433363</v>
      </c>
      <c r="C39" s="229">
        <v>17.16174140461219</v>
      </c>
      <c r="D39" s="229">
        <v>12.667335203527481</v>
      </c>
      <c r="E39" s="229">
        <v>5.0616251782087369</v>
      </c>
      <c r="F39" s="229">
        <v>14.94071213266499</v>
      </c>
      <c r="G39" s="229">
        <v>9.2634882898789019</v>
      </c>
      <c r="H39" s="229">
        <v>5.3220486973025984</v>
      </c>
      <c r="I39" s="229">
        <v>1.9526228290640879</v>
      </c>
      <c r="J39" s="229">
        <v>0.83849940508452347</v>
      </c>
      <c r="K39" s="229">
        <v>2.2142522768474922</v>
      </c>
      <c r="L39" s="229">
        <v>0.8458464011066652</v>
      </c>
      <c r="M39" s="229">
        <v>0.8476214975627181</v>
      </c>
      <c r="N39" s="229">
        <v>0.59779326062818627</v>
      </c>
      <c r="O39" s="229">
        <v>0.5745608360845198</v>
      </c>
      <c r="P39" s="229">
        <v>0.56767649970470724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81.49093670332951</v>
      </c>
      <c r="C41" s="229">
        <v>112.5840475189175</v>
      </c>
      <c r="D41" s="229">
        <v>117.4568085386214</v>
      </c>
      <c r="E41" s="229">
        <v>108.82999586816599</v>
      </c>
      <c r="F41" s="229">
        <v>95.727202089931495</v>
      </c>
      <c r="G41" s="229">
        <v>83.411219155038395</v>
      </c>
      <c r="H41" s="229">
        <v>90.778927366016006</v>
      </c>
      <c r="I41" s="229">
        <v>80.330254310511634</v>
      </c>
      <c r="J41" s="229">
        <v>93.451498394464323</v>
      </c>
      <c r="K41" s="229">
        <v>69.57080045283665</v>
      </c>
      <c r="L41" s="229">
        <v>76.812218194894939</v>
      </c>
      <c r="M41" s="229">
        <v>77.628861137428373</v>
      </c>
      <c r="N41" s="229">
        <v>72.838308933611202</v>
      </c>
      <c r="O41" s="229">
        <v>89.963101457281041</v>
      </c>
      <c r="P41" s="229">
        <v>96.905500583671326</v>
      </c>
      <c r="Q41" s="229">
        <v>98.290820428525052</v>
      </c>
      <c r="R41" s="229">
        <v>93.697567151856674</v>
      </c>
      <c r="S41" s="229">
        <v>101.0391359743433</v>
      </c>
      <c r="T41" s="229">
        <v>114.1697613745593</v>
      </c>
      <c r="U41" s="229">
        <v>106.08862027005171</v>
      </c>
      <c r="V41" s="229">
        <v>110.27969487930901</v>
      </c>
      <c r="W41" s="229">
        <v>116.5449171982002</v>
      </c>
      <c r="X41" s="229">
        <v>104.6398303184173</v>
      </c>
      <c r="Y41" s="229">
        <v>101.4670150174087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7.9923361116487586</v>
      </c>
      <c r="C43" s="229">
        <v>5.1461148060834887</v>
      </c>
      <c r="D43" s="229">
        <v>7.0054121572403947</v>
      </c>
      <c r="E43" s="229">
        <v>7.8337227667783758</v>
      </c>
      <c r="F43" s="229">
        <v>7.2345449952279708</v>
      </c>
      <c r="G43" s="229">
        <v>9.7282957258262357</v>
      </c>
      <c r="H43" s="229">
        <v>11.11175304240793</v>
      </c>
      <c r="I43" s="229">
        <v>10.24819854762916</v>
      </c>
      <c r="J43" s="229">
        <v>10.116010186013639</v>
      </c>
      <c r="K43" s="229">
        <v>15.103511647231599</v>
      </c>
      <c r="L43" s="229">
        <v>12.44232866978227</v>
      </c>
      <c r="M43" s="229">
        <v>12.07225201354702</v>
      </c>
      <c r="N43" s="229">
        <v>13.49095321541699</v>
      </c>
      <c r="O43" s="229">
        <v>17.40340514782784</v>
      </c>
      <c r="P43" s="229">
        <v>18.40796690617131</v>
      </c>
      <c r="Q43" s="229">
        <v>17.87042628043584</v>
      </c>
      <c r="R43" s="229">
        <v>17.923307969617269</v>
      </c>
      <c r="S43" s="229">
        <v>20.3729959130245</v>
      </c>
      <c r="T43" s="229">
        <v>22.34684382185258</v>
      </c>
      <c r="U43" s="229">
        <v>28.215537581830329</v>
      </c>
      <c r="V43" s="229">
        <v>28.162687615292</v>
      </c>
      <c r="W43" s="229">
        <v>30.145354426109609</v>
      </c>
      <c r="X43" s="229">
        <v>30.365636639442311</v>
      </c>
      <c r="Y43" s="229">
        <v>27.960011483227049</v>
      </c>
      <c r="DA43" s="73" t="s">
        <v>2264</v>
      </c>
    </row>
    <row r="44" spans="1:105" ht="12" customHeight="1" x14ac:dyDescent="0.25">
      <c r="A44" s="64" t="s">
        <v>39</v>
      </c>
      <c r="B44" s="229">
        <v>16.62028473675355</v>
      </c>
      <c r="C44" s="229">
        <v>14.99567214309525</v>
      </c>
      <c r="D44" s="229">
        <v>12.537359557328619</v>
      </c>
      <c r="E44" s="229">
        <v>16.898210386020551</v>
      </c>
      <c r="F44" s="229">
        <v>11.863996846202641</v>
      </c>
      <c r="G44" s="229">
        <v>10.025639689088189</v>
      </c>
      <c r="H44" s="229">
        <v>9.8118566477891509</v>
      </c>
      <c r="I44" s="229">
        <v>10.046994906508511</v>
      </c>
      <c r="J44" s="229">
        <v>9.8225534954177931</v>
      </c>
      <c r="K44" s="229">
        <v>9.3094895874137382</v>
      </c>
      <c r="L44" s="229">
        <v>7.2146004763067371</v>
      </c>
      <c r="M44" s="229">
        <v>6.7015750461699017</v>
      </c>
      <c r="N44" s="229">
        <v>4.5532016968937761</v>
      </c>
      <c r="O44" s="229">
        <v>11.479218154178939</v>
      </c>
      <c r="P44" s="229">
        <v>11.126530005015461</v>
      </c>
      <c r="Q44" s="229">
        <v>13.862729762209071</v>
      </c>
      <c r="R44" s="229">
        <v>15.626285941583159</v>
      </c>
      <c r="S44" s="229">
        <v>13.841336066927219</v>
      </c>
      <c r="T44" s="229">
        <v>9.5980736065054568</v>
      </c>
      <c r="U44" s="229">
        <v>7.6421280811032313</v>
      </c>
      <c r="V44" s="229">
        <v>11.32957772082105</v>
      </c>
      <c r="W44" s="229">
        <v>12.85803411934423</v>
      </c>
      <c r="X44" s="229">
        <v>12.25947238595213</v>
      </c>
      <c r="Y44" s="229">
        <v>13.125224443110611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19.57885519635057</v>
      </c>
      <c r="C45" s="261">
        <f t="shared" si="2"/>
        <v>24.533447001559839</v>
      </c>
      <c r="D45" s="261">
        <f t="shared" si="2"/>
        <v>24.778865840946136</v>
      </c>
      <c r="E45" s="261">
        <f t="shared" si="2"/>
        <v>22.867635228096205</v>
      </c>
      <c r="F45" s="261">
        <f t="shared" si="2"/>
        <v>21.568961250851348</v>
      </c>
      <c r="G45" s="261">
        <f t="shared" si="2"/>
        <v>18.732506499559459</v>
      </c>
      <c r="H45" s="261">
        <f t="shared" si="2"/>
        <v>19.239194842270336</v>
      </c>
      <c r="I45" s="261">
        <f t="shared" si="2"/>
        <v>17.042127186113316</v>
      </c>
      <c r="J45" s="261">
        <f t="shared" si="2"/>
        <v>18.769490526345585</v>
      </c>
      <c r="K45" s="261">
        <f t="shared" si="2"/>
        <v>16.088622930676561</v>
      </c>
      <c r="L45" s="261">
        <f t="shared" si="2"/>
        <v>16.544172629863262</v>
      </c>
      <c r="M45" s="261">
        <f t="shared" si="2"/>
        <v>16.729560384126309</v>
      </c>
      <c r="N45" s="261">
        <f t="shared" si="2"/>
        <v>17.239091290974056</v>
      </c>
      <c r="O45" s="261">
        <f t="shared" si="2"/>
        <v>21.293137373145019</v>
      </c>
      <c r="P45" s="261">
        <f t="shared" si="2"/>
        <v>22.330958930492965</v>
      </c>
      <c r="Q45" s="261">
        <f t="shared" si="2"/>
        <v>22.984026514988141</v>
      </c>
      <c r="R45" s="261">
        <f t="shared" si="2"/>
        <v>22.736319311787714</v>
      </c>
      <c r="S45" s="261">
        <f t="shared" si="2"/>
        <v>24.06510617346111</v>
      </c>
      <c r="T45" s="261">
        <f t="shared" si="2"/>
        <v>25.856199953845866</v>
      </c>
      <c r="U45" s="261">
        <f t="shared" si="2"/>
        <v>25.585781365858146</v>
      </c>
      <c r="V45" s="261">
        <f t="shared" si="2"/>
        <v>26.827288149507169</v>
      </c>
      <c r="W45" s="261">
        <f t="shared" si="2"/>
        <v>28.307797525317717</v>
      </c>
      <c r="X45" s="261">
        <f t="shared" si="2"/>
        <v>26.381775042709599</v>
      </c>
      <c r="Y45" s="261">
        <f t="shared" si="2"/>
        <v>25.799896670624072</v>
      </c>
      <c r="DA45" s="70"/>
    </row>
    <row r="46" spans="1:105" ht="12" customHeight="1" x14ac:dyDescent="0.25">
      <c r="A46" s="165" t="s">
        <v>2184</v>
      </c>
      <c r="B46" s="346">
        <v>8.9526624933728769</v>
      </c>
      <c r="C46" s="346">
        <v>11.24014471171626</v>
      </c>
      <c r="D46" s="346">
        <v>11.37072137221082</v>
      </c>
      <c r="E46" s="346">
        <v>10.266969529356659</v>
      </c>
      <c r="F46" s="346">
        <v>9.7715121938279843</v>
      </c>
      <c r="G46" s="346">
        <v>8.450298927907415</v>
      </c>
      <c r="H46" s="346">
        <v>8.7025291148543289</v>
      </c>
      <c r="I46" s="346">
        <v>7.6366421844438834</v>
      </c>
      <c r="J46" s="346">
        <v>8.4643097150927815</v>
      </c>
      <c r="K46" s="346">
        <v>7.1371358974449759</v>
      </c>
      <c r="L46" s="346">
        <v>7.2761662947870063</v>
      </c>
      <c r="M46" s="346">
        <v>7.3589506300524503</v>
      </c>
      <c r="N46" s="346">
        <v>6.9432610354361746</v>
      </c>
      <c r="O46" s="346">
        <v>9.0066354373137418</v>
      </c>
      <c r="P46" s="346">
        <v>9.638493464472873</v>
      </c>
      <c r="Q46" s="346">
        <v>9.8438568548902889</v>
      </c>
      <c r="R46" s="346">
        <v>9.6238024664393702</v>
      </c>
      <c r="S46" s="346">
        <v>10.239905236080499</v>
      </c>
      <c r="T46" s="346">
        <v>11.10906258293357</v>
      </c>
      <c r="U46" s="346">
        <v>10.8502289336266</v>
      </c>
      <c r="V46" s="346">
        <v>11.456425009589809</v>
      </c>
      <c r="W46" s="346">
        <v>12.12791982292698</v>
      </c>
      <c r="X46" s="346">
        <v>11.240707197663729</v>
      </c>
      <c r="Y46" s="346">
        <v>11.00418472124956</v>
      </c>
      <c r="DA46" s="167" t="s">
        <v>2266</v>
      </c>
    </row>
    <row r="47" spans="1:105" ht="12" customHeight="1" x14ac:dyDescent="0.25">
      <c r="A47" s="59" t="s">
        <v>28</v>
      </c>
      <c r="B47" s="230">
        <v>8.9503892597220289E-2</v>
      </c>
      <c r="C47" s="230">
        <v>0.18230034826163519</v>
      </c>
      <c r="D47" s="230">
        <v>0.17777769061828491</v>
      </c>
      <c r="E47" s="230">
        <v>0.12810325684695009</v>
      </c>
      <c r="F47" s="230">
        <v>0.18764731485121619</v>
      </c>
      <c r="G47" s="230">
        <v>0.150027179905729</v>
      </c>
      <c r="H47" s="230">
        <v>9.4310737955842036E-2</v>
      </c>
      <c r="I47" s="230">
        <v>6.8764143515914783E-2</v>
      </c>
      <c r="J47" s="230">
        <v>1.766012451365423E-2</v>
      </c>
      <c r="K47" s="230">
        <v>5.7884346276935152E-2</v>
      </c>
      <c r="L47" s="230">
        <v>7.4933967017183148E-2</v>
      </c>
      <c r="M47" s="230">
        <v>7.3913508714062506E-2</v>
      </c>
      <c r="N47" s="230">
        <v>7.8486412328577379E-2</v>
      </c>
      <c r="O47" s="230">
        <v>6.3162998411406171E-2</v>
      </c>
      <c r="P47" s="230">
        <v>5.7629125806900161E-2</v>
      </c>
      <c r="Q47" s="230">
        <v>3.9033680103799498E-2</v>
      </c>
      <c r="R47" s="230">
        <v>4.0763412106442271E-2</v>
      </c>
      <c r="S47" s="230">
        <v>3.9788405235000969E-2</v>
      </c>
      <c r="T47" s="230">
        <v>5.7307460272044621E-2</v>
      </c>
      <c r="U47" s="230">
        <v>3.979361450946603E-2</v>
      </c>
      <c r="V47" s="230">
        <v>3.992769834528833E-2</v>
      </c>
      <c r="W47" s="230">
        <v>4.0134664445556988E-2</v>
      </c>
      <c r="X47" s="230">
        <v>2.029234743821743E-2</v>
      </c>
      <c r="Y47" s="230">
        <v>4.0962027133528207E-2</v>
      </c>
      <c r="DA47" s="71" t="s">
        <v>2267</v>
      </c>
    </row>
    <row r="48" spans="1:105" ht="12" customHeight="1" x14ac:dyDescent="0.25">
      <c r="A48" s="59" t="s">
        <v>31</v>
      </c>
      <c r="B48" s="230">
        <v>0.13204502009547489</v>
      </c>
      <c r="C48" s="230">
        <v>0.15586287046014299</v>
      </c>
      <c r="D48" s="230">
        <v>0.31127186027555631</v>
      </c>
      <c r="E48" s="230">
        <v>9.8357752958451505E-2</v>
      </c>
      <c r="F48" s="230">
        <v>0.15761750922393361</v>
      </c>
      <c r="G48" s="230">
        <v>0.12993695770130831</v>
      </c>
      <c r="H48" s="230">
        <v>9.8051318161582635E-2</v>
      </c>
      <c r="I48" s="230">
        <v>0.1002265310580214</v>
      </c>
      <c r="J48" s="230">
        <v>9.8035868751855548E-2</v>
      </c>
      <c r="K48" s="230">
        <v>0.10682328708568969</v>
      </c>
      <c r="L48" s="230">
        <v>0.10243086138499791</v>
      </c>
      <c r="M48" s="230">
        <v>3.3781088002700403E-2</v>
      </c>
      <c r="N48" s="230">
        <v>7.2591054424887114E-2</v>
      </c>
      <c r="O48" s="230">
        <v>0.18223010359269279</v>
      </c>
      <c r="P48" s="230">
        <v>0.2841793065777995</v>
      </c>
      <c r="Q48" s="230">
        <v>0.28841782074485411</v>
      </c>
      <c r="R48" s="230">
        <v>0.2910977567471249</v>
      </c>
      <c r="S48" s="230">
        <v>0.28775581849972209</v>
      </c>
      <c r="T48" s="230">
        <v>0.27738869207947642</v>
      </c>
      <c r="U48" s="230">
        <v>0.29119116543632467</v>
      </c>
      <c r="V48" s="230">
        <v>0.40057963458836149</v>
      </c>
      <c r="W48" s="230">
        <v>0.32908345407796802</v>
      </c>
      <c r="X48" s="230">
        <v>0.37493888659850427</v>
      </c>
      <c r="Y48" s="230">
        <v>0.55710170741200349</v>
      </c>
      <c r="DA48" s="71" t="s">
        <v>2268</v>
      </c>
    </row>
    <row r="49" spans="1:105" ht="12" customHeight="1" x14ac:dyDescent="0.25">
      <c r="A49" s="59" t="s">
        <v>159</v>
      </c>
      <c r="B49" s="230">
        <v>2.7732488942346801E-2</v>
      </c>
      <c r="C49" s="230">
        <v>5.2501781134758223E-2</v>
      </c>
      <c r="D49" s="230">
        <v>2.6232970038213069E-2</v>
      </c>
      <c r="E49" s="230">
        <v>2.7706213282318759E-2</v>
      </c>
      <c r="F49" s="230">
        <v>2.672876148271356E-2</v>
      </c>
      <c r="G49" s="230">
        <v>2.7569776401375961E-2</v>
      </c>
      <c r="H49" s="230">
        <v>0</v>
      </c>
      <c r="I49" s="230">
        <v>2.7766187880190109E-2</v>
      </c>
      <c r="J49" s="230">
        <v>2.7173329884105979E-2</v>
      </c>
      <c r="K49" s="230">
        <v>0</v>
      </c>
      <c r="L49" s="230">
        <v>0</v>
      </c>
      <c r="M49" s="230">
        <v>0.1688613144494707</v>
      </c>
      <c r="N49" s="230">
        <v>6.1050058924532948E-2</v>
      </c>
      <c r="O49" s="230">
        <v>9.1445856390729899E-2</v>
      </c>
      <c r="P49" s="230">
        <v>8.8939666022871136E-2</v>
      </c>
      <c r="Q49" s="230">
        <v>0.1204455578010063</v>
      </c>
      <c r="R49" s="230">
        <v>0.12655640606962151</v>
      </c>
      <c r="S49" s="230">
        <v>0.12520820376372041</v>
      </c>
      <c r="T49" s="230">
        <v>0.1205587129344302</v>
      </c>
      <c r="U49" s="230">
        <v>0.1583761712391312</v>
      </c>
      <c r="V49" s="230">
        <v>0.15829581014651861</v>
      </c>
      <c r="W49" s="230">
        <v>0.1906660878195183</v>
      </c>
      <c r="X49" s="230">
        <v>0.19581675243136559</v>
      </c>
      <c r="Y49" s="230">
        <v>0.1619894618623586</v>
      </c>
      <c r="DA49" s="71" t="s">
        <v>2269</v>
      </c>
    </row>
    <row r="50" spans="1:105" ht="12" customHeight="1" x14ac:dyDescent="0.25">
      <c r="A50" s="59" t="s">
        <v>32</v>
      </c>
      <c r="B50" s="230">
        <v>1.3818663962565061</v>
      </c>
      <c r="C50" s="230">
        <v>1.447274401954973</v>
      </c>
      <c r="D50" s="230">
        <v>1.066098095434056</v>
      </c>
      <c r="E50" s="230">
        <v>0.44916027180791829</v>
      </c>
      <c r="F50" s="230">
        <v>1.279727350628276</v>
      </c>
      <c r="G50" s="230">
        <v>0.82110092699526049</v>
      </c>
      <c r="H50" s="230">
        <v>0.47565282079253529</v>
      </c>
      <c r="I50" s="230">
        <v>0.17824229730214769</v>
      </c>
      <c r="J50" s="230">
        <v>7.4719582431134107E-2</v>
      </c>
      <c r="K50" s="230">
        <v>0.21711132802799649</v>
      </c>
      <c r="L50" s="230">
        <v>7.8069295332312341E-2</v>
      </c>
      <c r="M50" s="230">
        <v>7.7238393823477178E-2</v>
      </c>
      <c r="N50" s="230">
        <v>5.5326296696981483E-2</v>
      </c>
      <c r="O50" s="230">
        <v>5.5555272664964052E-2</v>
      </c>
      <c r="P50" s="230">
        <v>5.4147817370302137E-2</v>
      </c>
      <c r="Q50" s="230">
        <v>0</v>
      </c>
      <c r="R50" s="230">
        <v>0</v>
      </c>
      <c r="S50" s="230">
        <v>0</v>
      </c>
      <c r="T50" s="230">
        <v>0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2270</v>
      </c>
    </row>
    <row r="51" spans="1:105" ht="12" customHeight="1" x14ac:dyDescent="0.25">
      <c r="A51" s="59" t="s">
        <v>35</v>
      </c>
      <c r="B51" s="230">
        <v>7.3215146954813299</v>
      </c>
      <c r="C51" s="230">
        <v>9.4022053099047493</v>
      </c>
      <c r="D51" s="230">
        <v>9.7893407558447088</v>
      </c>
      <c r="E51" s="230">
        <v>9.5636420344610258</v>
      </c>
      <c r="F51" s="230">
        <v>8.119791257641845</v>
      </c>
      <c r="G51" s="230">
        <v>7.3216640869037413</v>
      </c>
      <c r="H51" s="230">
        <v>8.0345142379443697</v>
      </c>
      <c r="I51" s="230">
        <v>7.2616430246876087</v>
      </c>
      <c r="J51" s="230">
        <v>8.2467208095120323</v>
      </c>
      <c r="K51" s="230">
        <v>6.7553169360543546</v>
      </c>
      <c r="L51" s="230">
        <v>7.0207321710525132</v>
      </c>
      <c r="M51" s="230">
        <v>7.0051563250627398</v>
      </c>
      <c r="N51" s="230">
        <v>6.6758072130611961</v>
      </c>
      <c r="O51" s="230">
        <v>8.6142412062539488</v>
      </c>
      <c r="P51" s="230">
        <v>9.1535975486950001</v>
      </c>
      <c r="Q51" s="230">
        <v>9.3959597962406285</v>
      </c>
      <c r="R51" s="230">
        <v>9.1653848915161813</v>
      </c>
      <c r="S51" s="230">
        <v>9.7871528085820572</v>
      </c>
      <c r="T51" s="230">
        <v>10.65380771764762</v>
      </c>
      <c r="U51" s="230">
        <v>10.36086798244167</v>
      </c>
      <c r="V51" s="230">
        <v>10.857621866509639</v>
      </c>
      <c r="W51" s="230">
        <v>11.56803561658394</v>
      </c>
      <c r="X51" s="230">
        <v>10.64965921119564</v>
      </c>
      <c r="Y51" s="230">
        <v>10.24413152484167</v>
      </c>
      <c r="DA51" s="71" t="s">
        <v>2271</v>
      </c>
    </row>
    <row r="52" spans="1:105" ht="12" customHeight="1" x14ac:dyDescent="0.25">
      <c r="A52" s="165" t="s">
        <v>2191</v>
      </c>
      <c r="B52" s="346">
        <v>8.5293596252419412</v>
      </c>
      <c r="C52" s="346">
        <v>10.62231502838655</v>
      </c>
      <c r="D52" s="346">
        <v>10.71042824772589</v>
      </c>
      <c r="E52" s="346">
        <v>9.7252932041505424</v>
      </c>
      <c r="F52" s="346">
        <v>9.2189621482467299</v>
      </c>
      <c r="G52" s="346">
        <v>7.9670352495438364</v>
      </c>
      <c r="H52" s="346">
        <v>8.1912783805888267</v>
      </c>
      <c r="I52" s="346">
        <v>7.19929752686825</v>
      </c>
      <c r="J52" s="346">
        <v>7.9619247517683762</v>
      </c>
      <c r="K52" s="346">
        <v>6.7274655801662657</v>
      </c>
      <c r="L52" s="346">
        <v>6.8208980949559557</v>
      </c>
      <c r="M52" s="346">
        <v>6.8963488248115912</v>
      </c>
      <c r="N52" s="346">
        <v>6.4465276259980753</v>
      </c>
      <c r="O52" s="346">
        <v>8.4500562130768664</v>
      </c>
      <c r="P52" s="346">
        <v>9.0433075886103484</v>
      </c>
      <c r="Q52" s="346">
        <v>9.2597813535256854</v>
      </c>
      <c r="R52" s="346">
        <v>9.0690549300454268</v>
      </c>
      <c r="S52" s="346">
        <v>9.618424847630596</v>
      </c>
      <c r="T52" s="346">
        <v>10.378795531813431</v>
      </c>
      <c r="U52" s="346">
        <v>10.10200224381985</v>
      </c>
      <c r="V52" s="346">
        <v>10.7135850079127</v>
      </c>
      <c r="W52" s="346">
        <v>11.355455671862151</v>
      </c>
      <c r="X52" s="346">
        <v>10.52293629697361</v>
      </c>
      <c r="Y52" s="346">
        <v>10.317051632104519</v>
      </c>
      <c r="DA52" s="167" t="s">
        <v>2272</v>
      </c>
    </row>
    <row r="53" spans="1:105" ht="12" customHeight="1" x14ac:dyDescent="0.25">
      <c r="A53" s="64" t="s">
        <v>28</v>
      </c>
      <c r="B53" s="229">
        <v>6.7949999033163982E-2</v>
      </c>
      <c r="C53" s="229">
        <v>0.14889283041123569</v>
      </c>
      <c r="D53" s="229">
        <v>0.14549268893921391</v>
      </c>
      <c r="E53" s="229">
        <v>9.9431646639975182E-2</v>
      </c>
      <c r="F53" s="229">
        <v>0.15089401522452089</v>
      </c>
      <c r="G53" s="229">
        <v>0.1165799258691555</v>
      </c>
      <c r="H53" s="229">
        <v>7.2681808513926818E-2</v>
      </c>
      <c r="I53" s="229">
        <v>5.1885432855904863E-2</v>
      </c>
      <c r="J53" s="229">
        <v>1.365016491921813E-2</v>
      </c>
      <c r="K53" s="229">
        <v>4.0661328464942373E-2</v>
      </c>
      <c r="L53" s="229">
        <v>5.5919822715550557E-2</v>
      </c>
      <c r="M53" s="229">
        <v>5.5868673812474907E-2</v>
      </c>
      <c r="N53" s="229">
        <v>5.8410336125846153E-2</v>
      </c>
      <c r="O53" s="229">
        <v>4.4993449370261451E-2</v>
      </c>
      <c r="P53" s="229">
        <v>4.1613841318438607E-2</v>
      </c>
      <c r="Q53" s="229">
        <v>2.785162048851943E-2</v>
      </c>
      <c r="R53" s="229">
        <v>2.8424137580136011E-2</v>
      </c>
      <c r="S53" s="229">
        <v>2.8017472027999799E-2</v>
      </c>
      <c r="T53" s="229">
        <v>4.1888668996219222E-2</v>
      </c>
      <c r="U53" s="229">
        <v>2.779234611523344E-2</v>
      </c>
      <c r="V53" s="229">
        <v>2.7661407772200601E-2</v>
      </c>
      <c r="W53" s="229">
        <v>2.7579889178942298E-2</v>
      </c>
      <c r="X53" s="229">
        <v>1.3599807639182421E-2</v>
      </c>
      <c r="Y53" s="229">
        <v>2.767389822537954E-2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0.1012457973847817</v>
      </c>
      <c r="C55" s="229">
        <v>0.1285690409862266</v>
      </c>
      <c r="D55" s="229">
        <v>0.25728307522140531</v>
      </c>
      <c r="E55" s="229">
        <v>7.7104638551113311E-2</v>
      </c>
      <c r="F55" s="229">
        <v>0.1280093132993442</v>
      </c>
      <c r="G55" s="229">
        <v>0.1019750600913548</v>
      </c>
      <c r="H55" s="229">
        <v>7.6317733714754893E-2</v>
      </c>
      <c r="I55" s="229">
        <v>7.6378926861755167E-2</v>
      </c>
      <c r="J55" s="229">
        <v>7.6530858600530563E-2</v>
      </c>
      <c r="K55" s="229">
        <v>7.578684277610287E-2</v>
      </c>
      <c r="L55" s="229">
        <v>7.7201427846375847E-2</v>
      </c>
      <c r="M55" s="229">
        <v>2.57884727582787E-2</v>
      </c>
      <c r="N55" s="229">
        <v>5.456143441841943E-2</v>
      </c>
      <c r="O55" s="229">
        <v>0.1311034498132771</v>
      </c>
      <c r="P55" s="229">
        <v>0.20725054060976389</v>
      </c>
      <c r="Q55" s="229">
        <v>0.20784544344101419</v>
      </c>
      <c r="R55" s="229">
        <v>0.2050043481339969</v>
      </c>
      <c r="S55" s="229">
        <v>0.20464633686533429</v>
      </c>
      <c r="T55" s="229">
        <v>0.20477719911517489</v>
      </c>
      <c r="U55" s="229">
        <v>0.20539859216216211</v>
      </c>
      <c r="V55" s="229">
        <v>0.28028271515549269</v>
      </c>
      <c r="W55" s="229">
        <v>0.22839488541235339</v>
      </c>
      <c r="X55" s="229">
        <v>0.25378643679145102</v>
      </c>
      <c r="Y55" s="229">
        <v>0.38012885262779272</v>
      </c>
      <c r="DA55" s="73" t="s">
        <v>2275</v>
      </c>
    </row>
    <row r="56" spans="1:105" ht="12" customHeight="1" x14ac:dyDescent="0.25">
      <c r="A56" s="64" t="s">
        <v>159</v>
      </c>
      <c r="B56" s="229">
        <v>2.1668317456301569E-2</v>
      </c>
      <c r="C56" s="229">
        <v>4.4131545265971003E-2</v>
      </c>
      <c r="D56" s="229">
        <v>2.2095314275831959E-2</v>
      </c>
      <c r="E56" s="229">
        <v>2.2132498494094831E-2</v>
      </c>
      <c r="F56" s="229">
        <v>2.2120620558043182E-2</v>
      </c>
      <c r="G56" s="229">
        <v>2.2048339255734978E-2</v>
      </c>
      <c r="H56" s="229">
        <v>0</v>
      </c>
      <c r="I56" s="229">
        <v>2.156197181375338E-2</v>
      </c>
      <c r="J56" s="229">
        <v>2.1616023718725119E-2</v>
      </c>
      <c r="K56" s="229">
        <v>0</v>
      </c>
      <c r="L56" s="229">
        <v>0</v>
      </c>
      <c r="M56" s="229">
        <v>0.13136011465763589</v>
      </c>
      <c r="N56" s="229">
        <v>4.675952869431553E-2</v>
      </c>
      <c r="O56" s="229">
        <v>6.7040831503100931E-2</v>
      </c>
      <c r="P56" s="229">
        <v>6.6096745988688421E-2</v>
      </c>
      <c r="Q56" s="229">
        <v>8.8448519382687871E-2</v>
      </c>
      <c r="R56" s="229">
        <v>9.0821717448632378E-2</v>
      </c>
      <c r="S56" s="229">
        <v>9.0739004352741862E-2</v>
      </c>
      <c r="T56" s="229">
        <v>9.0692800293274548E-2</v>
      </c>
      <c r="U56" s="229">
        <v>0.11383884234473619</v>
      </c>
      <c r="V56" s="229">
        <v>0.1128647263304961</v>
      </c>
      <c r="W56" s="229">
        <v>0.13484509261170499</v>
      </c>
      <c r="X56" s="229">
        <v>0.13506385136411991</v>
      </c>
      <c r="Y56" s="229">
        <v>0.11263269377593731</v>
      </c>
      <c r="DA56" s="73" t="s">
        <v>2276</v>
      </c>
    </row>
    <row r="57" spans="1:105" ht="12" customHeight="1" x14ac:dyDescent="0.25">
      <c r="A57" s="64" t="s">
        <v>32</v>
      </c>
      <c r="B57" s="229">
        <v>1.046742329089202</v>
      </c>
      <c r="C57" s="229">
        <v>1.179406095215128</v>
      </c>
      <c r="D57" s="229">
        <v>0.87053708577373068</v>
      </c>
      <c r="E57" s="229">
        <v>0.34784999063494731</v>
      </c>
      <c r="F57" s="229">
        <v>1.026770334121456</v>
      </c>
      <c r="G57" s="229">
        <v>0.63661456576317765</v>
      </c>
      <c r="H57" s="229">
        <v>0.36574707220232988</v>
      </c>
      <c r="I57" s="229">
        <v>0.13419006917535081</v>
      </c>
      <c r="J57" s="229">
        <v>5.7624181944914463E-2</v>
      </c>
      <c r="K57" s="229">
        <v>0.15217002576184191</v>
      </c>
      <c r="L57" s="229">
        <v>5.8129089441522411E-2</v>
      </c>
      <c r="M57" s="229">
        <v>5.8251079368447908E-2</v>
      </c>
      <c r="N57" s="229">
        <v>4.1082137216793713E-2</v>
      </c>
      <c r="O57" s="229">
        <v>3.9485535655948492E-2</v>
      </c>
      <c r="P57" s="229">
        <v>3.9012423510949037E-2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5.6003004116393029</v>
      </c>
      <c r="C59" s="229">
        <v>7.7371117963655927</v>
      </c>
      <c r="D59" s="229">
        <v>8.0719824782895753</v>
      </c>
      <c r="E59" s="229">
        <v>7.4791221614991219</v>
      </c>
      <c r="F59" s="229">
        <v>6.578659062676091</v>
      </c>
      <c r="G59" s="229">
        <v>5.7322679535503767</v>
      </c>
      <c r="H59" s="229">
        <v>6.2385988535986776</v>
      </c>
      <c r="I59" s="229">
        <v>5.5205348530969536</v>
      </c>
      <c r="J59" s="229">
        <v>6.4222659120010519</v>
      </c>
      <c r="K59" s="229">
        <v>4.7811130682239211</v>
      </c>
      <c r="L59" s="229">
        <v>5.27876491028508</v>
      </c>
      <c r="M59" s="229">
        <v>5.3348870508843689</v>
      </c>
      <c r="N59" s="229">
        <v>5.0056660041723067</v>
      </c>
      <c r="O59" s="229">
        <v>6.1825328620007731</v>
      </c>
      <c r="P59" s="229">
        <v>6.6596352522559004</v>
      </c>
      <c r="Q59" s="229">
        <v>6.7548385670199762</v>
      </c>
      <c r="R59" s="229">
        <v>6.439176491496938</v>
      </c>
      <c r="S59" s="229">
        <v>6.9437110147449737</v>
      </c>
      <c r="T59" s="229">
        <v>7.8460867857048679</v>
      </c>
      <c r="U59" s="229">
        <v>7.2907266476953101</v>
      </c>
      <c r="V59" s="229">
        <v>7.5787498047352537</v>
      </c>
      <c r="W59" s="229">
        <v>8.0093145834815509</v>
      </c>
      <c r="X59" s="229">
        <v>7.1911614777420558</v>
      </c>
      <c r="Y59" s="229">
        <v>6.9731161397557999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0.54925719382726734</v>
      </c>
      <c r="C61" s="229">
        <v>0.35365637005464662</v>
      </c>
      <c r="D61" s="229">
        <v>0.48143283382203961</v>
      </c>
      <c r="E61" s="229">
        <v>0.53835681132457347</v>
      </c>
      <c r="F61" s="229">
        <v>0.49717952638459401</v>
      </c>
      <c r="G61" s="229">
        <v>0.66855752016000081</v>
      </c>
      <c r="H61" s="229">
        <v>0.76363283642178192</v>
      </c>
      <c r="I61" s="229">
        <v>0.70428679392642224</v>
      </c>
      <c r="J61" s="229">
        <v>0.69520241514863979</v>
      </c>
      <c r="K61" s="229">
        <v>1.0379584027009261</v>
      </c>
      <c r="L61" s="229">
        <v>0.85507396515527145</v>
      </c>
      <c r="M61" s="229">
        <v>0.82964119270110814</v>
      </c>
      <c r="N61" s="229">
        <v>0.92713857395897969</v>
      </c>
      <c r="O61" s="229">
        <v>1.1960139489883139</v>
      </c>
      <c r="P61" s="229">
        <v>1.265050431526846</v>
      </c>
      <c r="Q61" s="229">
        <v>1.2281090352272961</v>
      </c>
      <c r="R61" s="229">
        <v>1.2317432227538081</v>
      </c>
      <c r="S61" s="229">
        <v>1.4000930902709261</v>
      </c>
      <c r="T61" s="229">
        <v>1.5357418102821609</v>
      </c>
      <c r="U61" s="229">
        <v>1.939055962866268</v>
      </c>
      <c r="V61" s="229">
        <v>1.935423955414479</v>
      </c>
      <c r="W61" s="229">
        <v>2.0716787366938769</v>
      </c>
      <c r="X61" s="229">
        <v>2.0868171879120179</v>
      </c>
      <c r="Y61" s="229">
        <v>1.9214954466532539</v>
      </c>
      <c r="DA61" s="73" t="s">
        <v>2281</v>
      </c>
    </row>
    <row r="62" spans="1:105" ht="12" customHeight="1" x14ac:dyDescent="0.25">
      <c r="A62" s="64" t="s">
        <v>39</v>
      </c>
      <c r="B62" s="229">
        <v>1.142195576811923</v>
      </c>
      <c r="C62" s="229">
        <v>1.0305473500877449</v>
      </c>
      <c r="D62" s="229">
        <v>0.86160477140409053</v>
      </c>
      <c r="E62" s="229">
        <v>1.1612954570067171</v>
      </c>
      <c r="F62" s="229">
        <v>0.81532927598268023</v>
      </c>
      <c r="G62" s="229">
        <v>0.68899188485403595</v>
      </c>
      <c r="H62" s="229">
        <v>0.67430007613735454</v>
      </c>
      <c r="I62" s="229">
        <v>0.69045947913811012</v>
      </c>
      <c r="J62" s="229">
        <v>0.67503519543529567</v>
      </c>
      <c r="K62" s="229">
        <v>0.6397759122385307</v>
      </c>
      <c r="L62" s="229">
        <v>0.49580887951215508</v>
      </c>
      <c r="M62" s="229">
        <v>0.4605522406292768</v>
      </c>
      <c r="N62" s="229">
        <v>0.31290961141141438</v>
      </c>
      <c r="O62" s="229">
        <v>0.78888613574519229</v>
      </c>
      <c r="P62" s="229">
        <v>0.76464835339976212</v>
      </c>
      <c r="Q62" s="229">
        <v>0.95268816796619216</v>
      </c>
      <c r="R62" s="229">
        <v>1.073885012631915</v>
      </c>
      <c r="S62" s="229">
        <v>0.95121792936862115</v>
      </c>
      <c r="T62" s="229">
        <v>0.65960826742172773</v>
      </c>
      <c r="U62" s="229">
        <v>0.52518985263614093</v>
      </c>
      <c r="V62" s="229">
        <v>0.77860239850478041</v>
      </c>
      <c r="W62" s="229">
        <v>0.88364248448372074</v>
      </c>
      <c r="X62" s="229">
        <v>0.84250753552478552</v>
      </c>
      <c r="Y62" s="229">
        <v>0.90200460106635827</v>
      </c>
      <c r="DA62" s="73" t="s">
        <v>2282</v>
      </c>
    </row>
    <row r="63" spans="1:105" ht="12" customHeight="1" x14ac:dyDescent="0.25">
      <c r="A63" s="166" t="s">
        <v>2203</v>
      </c>
      <c r="B63" s="347">
        <v>0.82069128764710686</v>
      </c>
      <c r="C63" s="347">
        <v>1.0454127217705209</v>
      </c>
      <c r="D63" s="347">
        <v>1.0558743195321381</v>
      </c>
      <c r="E63" s="347">
        <v>1.1254082073130609</v>
      </c>
      <c r="F63" s="347">
        <v>1.0092084886557611</v>
      </c>
      <c r="G63" s="347">
        <v>0.90614831210487845</v>
      </c>
      <c r="H63" s="347">
        <v>0.91797434051229043</v>
      </c>
      <c r="I63" s="347">
        <v>0.86349211995485309</v>
      </c>
      <c r="J63" s="347">
        <v>0.91714016397614018</v>
      </c>
      <c r="K63" s="347">
        <v>0.87047226097841512</v>
      </c>
      <c r="L63" s="347">
        <v>0.9577874528595508</v>
      </c>
      <c r="M63" s="347">
        <v>0.96841489652762947</v>
      </c>
      <c r="N63" s="347">
        <v>1.5066001987109721</v>
      </c>
      <c r="O63" s="347">
        <v>1.5015680616768401</v>
      </c>
      <c r="P63" s="347">
        <v>1.428264418869686</v>
      </c>
      <c r="Q63" s="347">
        <v>1.518766996622523</v>
      </c>
      <c r="R63" s="347">
        <v>1.582593293217871</v>
      </c>
      <c r="S63" s="347">
        <v>1.6465137461815129</v>
      </c>
      <c r="T63" s="347">
        <v>1.7097498732155061</v>
      </c>
      <c r="U63" s="347">
        <v>1.81355126017538</v>
      </c>
      <c r="V63" s="347">
        <v>1.8228382734275519</v>
      </c>
      <c r="W63" s="347">
        <v>1.888257663630079</v>
      </c>
      <c r="X63" s="347">
        <v>1.8075164718422969</v>
      </c>
      <c r="Y63" s="347">
        <v>1.7529280426477121</v>
      </c>
      <c r="DA63" s="168" t="s">
        <v>2283</v>
      </c>
    </row>
    <row r="64" spans="1:105" ht="12" customHeight="1" x14ac:dyDescent="0.25">
      <c r="A64" s="60" t="s">
        <v>2205</v>
      </c>
      <c r="B64" s="262">
        <v>0.95347929135260001</v>
      </c>
      <c r="C64" s="262">
        <v>1.214560695511318</v>
      </c>
      <c r="D64" s="262">
        <v>1.2267149817457439</v>
      </c>
      <c r="E64" s="262">
        <v>1.3074994655635539</v>
      </c>
      <c r="F64" s="262">
        <v>1.172498610713034</v>
      </c>
      <c r="G64" s="262">
        <v>1.052763278337161</v>
      </c>
      <c r="H64" s="262">
        <v>1.066502760350845</v>
      </c>
      <c r="I64" s="262">
        <v>1.0032053063260149</v>
      </c>
      <c r="J64" s="262">
        <v>1.0655336138952609</v>
      </c>
      <c r="K64" s="262">
        <v>1.011314835471582</v>
      </c>
      <c r="L64" s="262">
        <v>1.1127576417158469</v>
      </c>
      <c r="M64" s="262">
        <v>1.1251046077553919</v>
      </c>
      <c r="N64" s="262">
        <v>1.750368392403743</v>
      </c>
      <c r="O64" s="262">
        <v>1.744522054657123</v>
      </c>
      <c r="P64" s="262">
        <v>1.6593578687453761</v>
      </c>
      <c r="Q64" s="262">
        <v>1.7645037804910171</v>
      </c>
      <c r="R64" s="262">
        <v>1.8386571838028369</v>
      </c>
      <c r="S64" s="262">
        <v>1.912919978000936</v>
      </c>
      <c r="T64" s="262">
        <v>1.9863877222060879</v>
      </c>
      <c r="U64" s="262">
        <v>2.106984192973639</v>
      </c>
      <c r="V64" s="262">
        <v>2.1177738467054952</v>
      </c>
      <c r="W64" s="262">
        <v>2.1937781064678412</v>
      </c>
      <c r="X64" s="262">
        <v>2.0999729747605298</v>
      </c>
      <c r="Y64" s="262">
        <v>2.036552127521214</v>
      </c>
      <c r="DA64" s="72" t="s">
        <v>2284</v>
      </c>
    </row>
    <row r="65" spans="1:105" ht="12" customHeight="1" x14ac:dyDescent="0.25">
      <c r="A65" s="101" t="s">
        <v>2207</v>
      </c>
      <c r="B65" s="278">
        <v>0.32266249873604341</v>
      </c>
      <c r="C65" s="278">
        <v>0.41101384417519049</v>
      </c>
      <c r="D65" s="278">
        <v>0.41512691973154547</v>
      </c>
      <c r="E65" s="278">
        <v>0.44246482171238333</v>
      </c>
      <c r="F65" s="278">
        <v>0.39677980940784002</v>
      </c>
      <c r="G65" s="278">
        <v>0.35626073166616851</v>
      </c>
      <c r="H65" s="278">
        <v>0.36091024596404631</v>
      </c>
      <c r="I65" s="278">
        <v>0.33949004852031522</v>
      </c>
      <c r="J65" s="278">
        <v>0.36058228161302602</v>
      </c>
      <c r="K65" s="278">
        <v>0.34223435661532309</v>
      </c>
      <c r="L65" s="278">
        <v>0.376563145544905</v>
      </c>
      <c r="M65" s="278">
        <v>0.38074142497924612</v>
      </c>
      <c r="N65" s="278">
        <v>0.59233403842509447</v>
      </c>
      <c r="O65" s="278">
        <v>0.59035560642044871</v>
      </c>
      <c r="P65" s="278">
        <v>0.56153558979468288</v>
      </c>
      <c r="Q65" s="278">
        <v>0.59711752945862651</v>
      </c>
      <c r="R65" s="278">
        <v>0.62221143828220626</v>
      </c>
      <c r="S65" s="278">
        <v>0.64734236556756686</v>
      </c>
      <c r="T65" s="278">
        <v>0.67220424367727027</v>
      </c>
      <c r="U65" s="278">
        <v>0.71301473526267845</v>
      </c>
      <c r="V65" s="278">
        <v>0.71666601187161094</v>
      </c>
      <c r="W65" s="278">
        <v>0.74238626043066736</v>
      </c>
      <c r="X65" s="278">
        <v>0.71064210146943041</v>
      </c>
      <c r="Y65" s="278">
        <v>0.68918014710106079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20.483163315861699</v>
      </c>
      <c r="C66" s="261">
        <f t="shared" si="3"/>
        <v>25.962035211700872</v>
      </c>
      <c r="D66" s="261">
        <f t="shared" si="3"/>
        <v>26.203754944922149</v>
      </c>
      <c r="E66" s="261">
        <f t="shared" si="3"/>
        <v>26.726091306185943</v>
      </c>
      <c r="F66" s="261">
        <f t="shared" si="3"/>
        <v>24.371240575591941</v>
      </c>
      <c r="G66" s="261">
        <f t="shared" si="3"/>
        <v>21.657640170619249</v>
      </c>
      <c r="H66" s="261">
        <f t="shared" si="3"/>
        <v>22.002321337598751</v>
      </c>
      <c r="I66" s="261">
        <f t="shared" si="3"/>
        <v>20.335640281174861</v>
      </c>
      <c r="J66" s="261">
        <f t="shared" si="3"/>
        <v>21.807910420125623</v>
      </c>
      <c r="K66" s="261">
        <f t="shared" si="3"/>
        <v>20.145668531462359</v>
      </c>
      <c r="L66" s="261">
        <f t="shared" si="3"/>
        <v>21.786818882228427</v>
      </c>
      <c r="M66" s="261">
        <f t="shared" si="3"/>
        <v>22.034083598268644</v>
      </c>
      <c r="N66" s="261">
        <f t="shared" si="3"/>
        <v>31.415061364748762</v>
      </c>
      <c r="O66" s="261">
        <f t="shared" si="3"/>
        <v>32.63867339579717</v>
      </c>
      <c r="P66" s="261">
        <f t="shared" si="3"/>
        <v>31.721423808954597</v>
      </c>
      <c r="Q66" s="261">
        <f t="shared" si="3"/>
        <v>33.475918394057558</v>
      </c>
      <c r="R66" s="261">
        <f t="shared" si="3"/>
        <v>34.485801101871452</v>
      </c>
      <c r="S66" s="261">
        <f t="shared" si="3"/>
        <v>36.016026529576763</v>
      </c>
      <c r="T66" s="261">
        <f t="shared" si="3"/>
        <v>37.689865996461471</v>
      </c>
      <c r="U66" s="261">
        <f t="shared" si="3"/>
        <v>39.382740531463178</v>
      </c>
      <c r="V66" s="261">
        <f t="shared" si="3"/>
        <v>39.940040251031455</v>
      </c>
      <c r="W66" s="261">
        <f t="shared" si="3"/>
        <v>41.540509904695398</v>
      </c>
      <c r="X66" s="261">
        <f t="shared" si="3"/>
        <v>39.530727695336211</v>
      </c>
      <c r="Y66" s="261">
        <f t="shared" si="3"/>
        <v>38.406144846958142</v>
      </c>
      <c r="DA66" s="70"/>
    </row>
    <row r="67" spans="1:105" ht="12" customHeight="1" x14ac:dyDescent="0.25">
      <c r="A67" s="165" t="s">
        <v>2210</v>
      </c>
      <c r="B67" s="346">
        <v>4.1485827116780216</v>
      </c>
      <c r="C67" s="346">
        <v>5.2004131231195494</v>
      </c>
      <c r="D67" s="346">
        <v>5.2377938596768079</v>
      </c>
      <c r="E67" s="346">
        <v>4.6978562321651012</v>
      </c>
      <c r="F67" s="346">
        <v>4.5236750329329247</v>
      </c>
      <c r="G67" s="346">
        <v>3.8953895228204911</v>
      </c>
      <c r="H67" s="346">
        <v>3.985603726610436</v>
      </c>
      <c r="I67" s="346">
        <v>3.4835035296772232</v>
      </c>
      <c r="J67" s="346">
        <v>3.8493651002107598</v>
      </c>
      <c r="K67" s="346">
        <v>3.25714466268668</v>
      </c>
      <c r="L67" s="346">
        <v>3.3137566394512699</v>
      </c>
      <c r="M67" s="346">
        <v>3.3560913033711031</v>
      </c>
      <c r="N67" s="346">
        <v>3.1636469137924119</v>
      </c>
      <c r="O67" s="346">
        <v>4.1001685836200137</v>
      </c>
      <c r="P67" s="346">
        <v>4.3866615880408686</v>
      </c>
      <c r="Q67" s="346">
        <v>4.4762409402609178</v>
      </c>
      <c r="R67" s="346">
        <v>4.3766375168348404</v>
      </c>
      <c r="S67" s="346">
        <v>4.6562783751164147</v>
      </c>
      <c r="T67" s="346">
        <v>5.0520687358440064</v>
      </c>
      <c r="U67" s="346">
        <v>4.9342851529420333</v>
      </c>
      <c r="V67" s="346">
        <v>5.2097210250901629</v>
      </c>
      <c r="W67" s="346">
        <v>5.5152825537106009</v>
      </c>
      <c r="X67" s="346">
        <v>5.1112817610748866</v>
      </c>
      <c r="Y67" s="346">
        <v>5.0051122482888699</v>
      </c>
      <c r="DA67" s="167" t="s">
        <v>2286</v>
      </c>
    </row>
    <row r="68" spans="1:105" ht="12" customHeight="1" x14ac:dyDescent="0.25">
      <c r="A68" s="165" t="s">
        <v>2212</v>
      </c>
      <c r="B68" s="346">
        <v>1.606638378161918</v>
      </c>
      <c r="C68" s="346">
        <v>2.000879285125444</v>
      </c>
      <c r="D68" s="346">
        <v>2.01747678904532</v>
      </c>
      <c r="E68" s="346">
        <v>1.8319111852693539</v>
      </c>
      <c r="F68" s="346">
        <v>1.7365358063179439</v>
      </c>
      <c r="G68" s="346">
        <v>1.5007157810775089</v>
      </c>
      <c r="H68" s="346">
        <v>1.542955484432244</v>
      </c>
      <c r="I68" s="346">
        <v>1.3561003651718591</v>
      </c>
      <c r="J68" s="346">
        <v>1.499753138837256</v>
      </c>
      <c r="K68" s="346">
        <v>1.2672234333831189</v>
      </c>
      <c r="L68" s="346">
        <v>1.2848229098531989</v>
      </c>
      <c r="M68" s="346">
        <v>1.2990352356985819</v>
      </c>
      <c r="N68" s="346">
        <v>1.21430437276418</v>
      </c>
      <c r="O68" s="346">
        <v>1.5917003393053379</v>
      </c>
      <c r="P68" s="346">
        <v>1.7034485208462711</v>
      </c>
      <c r="Q68" s="346">
        <v>1.7442247424923729</v>
      </c>
      <c r="R68" s="346">
        <v>1.708298435576423</v>
      </c>
      <c r="S68" s="346">
        <v>1.8117808577254311</v>
      </c>
      <c r="T68" s="346">
        <v>1.9550085766296761</v>
      </c>
      <c r="U68" s="346">
        <v>1.902870228752769</v>
      </c>
      <c r="V68" s="346">
        <v>2.018071414232864</v>
      </c>
      <c r="W68" s="346">
        <v>2.1389777996859451</v>
      </c>
      <c r="X68" s="346">
        <v>1.9821597456903211</v>
      </c>
      <c r="Y68" s="346">
        <v>1.943378146767611</v>
      </c>
      <c r="DA68" s="167" t="s">
        <v>2287</v>
      </c>
    </row>
    <row r="69" spans="1:105" ht="12" customHeight="1" x14ac:dyDescent="0.25">
      <c r="A69" s="64" t="s">
        <v>28</v>
      </c>
      <c r="B69" s="229">
        <v>1.2799445801260811E-2</v>
      </c>
      <c r="C69" s="229">
        <v>2.8046294925108111E-2</v>
      </c>
      <c r="D69" s="229">
        <v>2.7405825063342229E-2</v>
      </c>
      <c r="E69" s="229">
        <v>1.8729506846311111E-2</v>
      </c>
      <c r="F69" s="229">
        <v>2.8423249405172921E-2</v>
      </c>
      <c r="G69" s="229">
        <v>2.195965362632292E-2</v>
      </c>
      <c r="H69" s="229">
        <v>1.369075617436848E-2</v>
      </c>
      <c r="I69" s="229">
        <v>9.7734333357383085E-3</v>
      </c>
      <c r="J69" s="229">
        <v>2.5712222008499532E-3</v>
      </c>
      <c r="K69" s="229">
        <v>7.6591976055847086E-3</v>
      </c>
      <c r="L69" s="229">
        <v>1.0533373807915331E-2</v>
      </c>
      <c r="M69" s="229">
        <v>1.0523739111491121E-2</v>
      </c>
      <c r="N69" s="229">
        <v>1.100250098769401E-2</v>
      </c>
      <c r="O69" s="229">
        <v>8.475220379993844E-3</v>
      </c>
      <c r="P69" s="229">
        <v>7.8386183092903731E-3</v>
      </c>
      <c r="Q69" s="229">
        <v>5.2462886238762354E-3</v>
      </c>
      <c r="R69" s="229">
        <v>5.3541311785297733E-3</v>
      </c>
      <c r="S69" s="229">
        <v>5.2775293570747556E-3</v>
      </c>
      <c r="T69" s="229">
        <v>7.8903864037199647E-3</v>
      </c>
      <c r="U69" s="229">
        <v>5.2351233679664103E-3</v>
      </c>
      <c r="V69" s="229">
        <v>5.2104590817441598E-3</v>
      </c>
      <c r="W69" s="229">
        <v>5.1951037788589404E-3</v>
      </c>
      <c r="X69" s="229">
        <v>2.561736619014971E-3</v>
      </c>
      <c r="Y69" s="229">
        <v>5.2128118540881131E-3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1.9071230532313459E-2</v>
      </c>
      <c r="C71" s="229">
        <v>2.4217991099898639E-2</v>
      </c>
      <c r="D71" s="229">
        <v>4.8463293947522329E-2</v>
      </c>
      <c r="E71" s="229">
        <v>1.4523865433450699E-2</v>
      </c>
      <c r="F71" s="229">
        <v>2.411255762979337E-2</v>
      </c>
      <c r="G71" s="229">
        <v>1.92085985767649E-2</v>
      </c>
      <c r="H71" s="229">
        <v>1.4375639591698981E-2</v>
      </c>
      <c r="I71" s="229">
        <v>1.438716627866856E-2</v>
      </c>
      <c r="J71" s="229">
        <v>1.441578499954593E-2</v>
      </c>
      <c r="K71" s="229">
        <v>1.4275637974445971E-2</v>
      </c>
      <c r="L71" s="229">
        <v>1.454209721205971E-2</v>
      </c>
      <c r="M71" s="229">
        <v>4.8576624586231338E-3</v>
      </c>
      <c r="N71" s="229">
        <v>1.027750011205684E-2</v>
      </c>
      <c r="O71" s="229">
        <v>2.469538666842892E-2</v>
      </c>
      <c r="P71" s="229">
        <v>3.9038882995744997E-2</v>
      </c>
      <c r="Q71" s="229">
        <v>3.9150942254817057E-2</v>
      </c>
      <c r="R71" s="229">
        <v>3.8615777487844283E-2</v>
      </c>
      <c r="S71" s="229">
        <v>3.8548340462168228E-2</v>
      </c>
      <c r="T71" s="229">
        <v>3.857299041504679E-2</v>
      </c>
      <c r="U71" s="229">
        <v>3.8690039520850469E-2</v>
      </c>
      <c r="V71" s="229">
        <v>5.2795636095771467E-2</v>
      </c>
      <c r="W71" s="229">
        <v>4.3021751268808972E-2</v>
      </c>
      <c r="X71" s="229">
        <v>4.7804647373458908E-2</v>
      </c>
      <c r="Y71" s="229">
        <v>7.1603218777534366E-2</v>
      </c>
      <c r="DA71" s="73" t="s">
        <v>2290</v>
      </c>
    </row>
    <row r="72" spans="1:105" ht="12" customHeight="1" x14ac:dyDescent="0.25">
      <c r="A72" s="64" t="s">
        <v>159</v>
      </c>
      <c r="B72" s="229">
        <v>4.0815667230706563E-3</v>
      </c>
      <c r="C72" s="229">
        <v>8.3128672523158677E-3</v>
      </c>
      <c r="D72" s="229">
        <v>4.1619982569434137E-3</v>
      </c>
      <c r="E72" s="229">
        <v>4.1690024864222963E-3</v>
      </c>
      <c r="F72" s="229">
        <v>4.1667650912657521E-3</v>
      </c>
      <c r="G72" s="229">
        <v>4.1531497767035418E-3</v>
      </c>
      <c r="H72" s="229">
        <v>0</v>
      </c>
      <c r="I72" s="229">
        <v>4.0615348568842947E-3</v>
      </c>
      <c r="J72" s="229">
        <v>4.0717163791504371E-3</v>
      </c>
      <c r="K72" s="229">
        <v>0</v>
      </c>
      <c r="L72" s="229">
        <v>0</v>
      </c>
      <c r="M72" s="229">
        <v>2.4743733508917561E-2</v>
      </c>
      <c r="N72" s="229">
        <v>8.8078890615331164E-3</v>
      </c>
      <c r="O72" s="229">
        <v>1.262818986762012E-2</v>
      </c>
      <c r="P72" s="229">
        <v>1.2450356585126899E-2</v>
      </c>
      <c r="Q72" s="229">
        <v>1.6660662930811011E-2</v>
      </c>
      <c r="R72" s="229">
        <v>1.710769192938227E-2</v>
      </c>
      <c r="S72" s="229">
        <v>1.7092111623231151E-2</v>
      </c>
      <c r="T72" s="229">
        <v>1.7083408365492148E-2</v>
      </c>
      <c r="U72" s="229">
        <v>2.1443327643883819E-2</v>
      </c>
      <c r="V72" s="229">
        <v>2.125983764674164E-2</v>
      </c>
      <c r="W72" s="229">
        <v>2.5400183649850271E-2</v>
      </c>
      <c r="X72" s="229">
        <v>2.544139028465418E-2</v>
      </c>
      <c r="Y72" s="229">
        <v>2.1216130683556059E-2</v>
      </c>
      <c r="DA72" s="73" t="s">
        <v>2291</v>
      </c>
    </row>
    <row r="73" spans="1:105" ht="12" customHeight="1" x14ac:dyDescent="0.25">
      <c r="A73" s="64" t="s">
        <v>32</v>
      </c>
      <c r="B73" s="229">
        <v>0.19717030021624871</v>
      </c>
      <c r="C73" s="229">
        <v>0.2221595968826279</v>
      </c>
      <c r="D73" s="229">
        <v>0.16397928485488561</v>
      </c>
      <c r="E73" s="229">
        <v>6.5522989925696454E-2</v>
      </c>
      <c r="F73" s="229">
        <v>0.19340826238298911</v>
      </c>
      <c r="G73" s="229">
        <v>0.119916317096665</v>
      </c>
      <c r="H73" s="229">
        <v>6.8894185345591219E-2</v>
      </c>
      <c r="I73" s="229">
        <v>2.5276799733861099E-2</v>
      </c>
      <c r="J73" s="229">
        <v>1.08544165436404E-2</v>
      </c>
      <c r="K73" s="229">
        <v>2.866360596067935E-2</v>
      </c>
      <c r="L73" s="229">
        <v>1.094952377291834E-2</v>
      </c>
      <c r="M73" s="229">
        <v>1.0972502484915389E-2</v>
      </c>
      <c r="N73" s="229">
        <v>7.7384635200608643E-3</v>
      </c>
      <c r="O73" s="229">
        <v>7.4377186277132887E-3</v>
      </c>
      <c r="P73" s="229">
        <v>7.3486005505388743E-3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1.0549042326633591</v>
      </c>
      <c r="C75" s="229">
        <v>1.457406100146428</v>
      </c>
      <c r="D75" s="229">
        <v>1.520484234137649</v>
      </c>
      <c r="E75" s="229">
        <v>1.4088097146314129</v>
      </c>
      <c r="F75" s="229">
        <v>1.2391933968475739</v>
      </c>
      <c r="G75" s="229">
        <v>1.079762384602287</v>
      </c>
      <c r="H75" s="229">
        <v>1.175137734195872</v>
      </c>
      <c r="I75" s="229">
        <v>1.0398791413035819</v>
      </c>
      <c r="J75" s="229">
        <v>1.2097342992134941</v>
      </c>
      <c r="K75" s="229">
        <v>0.90059747545492108</v>
      </c>
      <c r="L75" s="229">
        <v>0.99433798864095657</v>
      </c>
      <c r="M75" s="229">
        <v>1.004909472188745</v>
      </c>
      <c r="N75" s="229">
        <v>0.9428955354119577</v>
      </c>
      <c r="O75" s="229">
        <v>1.164576827191282</v>
      </c>
      <c r="P75" s="229">
        <v>1.2544465295108069</v>
      </c>
      <c r="Q75" s="229">
        <v>1.272379563870798</v>
      </c>
      <c r="R75" s="229">
        <v>1.2129196715285091</v>
      </c>
      <c r="S75" s="229">
        <v>1.307956645436726</v>
      </c>
      <c r="T75" s="229">
        <v>1.4779332449527181</v>
      </c>
      <c r="U75" s="229">
        <v>1.3733224710340191</v>
      </c>
      <c r="V75" s="229">
        <v>1.4275761405041481</v>
      </c>
      <c r="W75" s="229">
        <v>1.5086797553372451</v>
      </c>
      <c r="X75" s="229">
        <v>1.354567812981883</v>
      </c>
      <c r="Y75" s="229">
        <v>1.3134955609512311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0.10346118886497011</v>
      </c>
      <c r="C77" s="229">
        <v>6.6616712364864203E-2</v>
      </c>
      <c r="D77" s="229">
        <v>9.06854091409936E-2</v>
      </c>
      <c r="E77" s="229">
        <v>0.1014079312190332</v>
      </c>
      <c r="F77" s="229">
        <v>9.36515451361562E-2</v>
      </c>
      <c r="G77" s="229">
        <v>0.12593327249551259</v>
      </c>
      <c r="H77" s="229">
        <v>0.14384219633429679</v>
      </c>
      <c r="I77" s="229">
        <v>0.13266344040719311</v>
      </c>
      <c r="J77" s="229">
        <v>0.1309522554850624</v>
      </c>
      <c r="K77" s="229">
        <v>0.19551571020405259</v>
      </c>
      <c r="L77" s="229">
        <v>0.16106656407356909</v>
      </c>
      <c r="M77" s="229">
        <v>0.15627590333428071</v>
      </c>
      <c r="N77" s="229">
        <v>0.1746410610227441</v>
      </c>
      <c r="O77" s="229">
        <v>0.22528794606982089</v>
      </c>
      <c r="P77" s="229">
        <v>0.23829204804383811</v>
      </c>
      <c r="Q77" s="229">
        <v>0.23133355788214999</v>
      </c>
      <c r="R77" s="229">
        <v>0.23201811398132671</v>
      </c>
      <c r="S77" s="229">
        <v>0.26372944636682261</v>
      </c>
      <c r="T77" s="229">
        <v>0.28928100581492228</v>
      </c>
      <c r="U77" s="229">
        <v>0.36525153871165161</v>
      </c>
      <c r="V77" s="229">
        <v>0.36456739326366921</v>
      </c>
      <c r="W77" s="229">
        <v>0.39023311383707388</v>
      </c>
      <c r="X77" s="229">
        <v>0.39308467805544939</v>
      </c>
      <c r="Y77" s="229">
        <v>0.36194374064382617</v>
      </c>
      <c r="DA77" s="73" t="s">
        <v>2296</v>
      </c>
    </row>
    <row r="78" spans="1:105" ht="12" customHeight="1" x14ac:dyDescent="0.25">
      <c r="A78" s="64" t="s">
        <v>39</v>
      </c>
      <c r="B78" s="229">
        <v>0.2151504133606946</v>
      </c>
      <c r="C78" s="229">
        <v>0.19411972245420131</v>
      </c>
      <c r="D78" s="229">
        <v>0.1622967436439838</v>
      </c>
      <c r="E78" s="229">
        <v>0.2187481747270269</v>
      </c>
      <c r="F78" s="229">
        <v>0.15358002982499239</v>
      </c>
      <c r="G78" s="229">
        <v>0.1297824049032533</v>
      </c>
      <c r="H78" s="229">
        <v>0.12701497279041579</v>
      </c>
      <c r="I78" s="229">
        <v>0.13005884925593211</v>
      </c>
      <c r="J78" s="229">
        <v>0.12715344401551279</v>
      </c>
      <c r="K78" s="229">
        <v>0.1205118061834351</v>
      </c>
      <c r="L78" s="229">
        <v>9.3393362345779843E-2</v>
      </c>
      <c r="M78" s="229">
        <v>8.6752222611608892E-2</v>
      </c>
      <c r="N78" s="229">
        <v>5.894142264813345E-2</v>
      </c>
      <c r="O78" s="229">
        <v>0.14859905050047939</v>
      </c>
      <c r="P78" s="229">
        <v>0.14403348485092471</v>
      </c>
      <c r="Q78" s="229">
        <v>0.17945372692991979</v>
      </c>
      <c r="R78" s="229">
        <v>0.2022830494708317</v>
      </c>
      <c r="S78" s="229">
        <v>0.17917678447940791</v>
      </c>
      <c r="T78" s="229">
        <v>0.12424754067777689</v>
      </c>
      <c r="U78" s="229">
        <v>9.892772847439775E-2</v>
      </c>
      <c r="V78" s="229">
        <v>0.14666194764078971</v>
      </c>
      <c r="W78" s="229">
        <v>0.16644789181410799</v>
      </c>
      <c r="X78" s="229">
        <v>0.1586994803758599</v>
      </c>
      <c r="Y78" s="229">
        <v>0.16990668385737501</v>
      </c>
      <c r="DA78" s="73" t="s">
        <v>2297</v>
      </c>
    </row>
    <row r="79" spans="1:105" ht="12" customHeight="1" x14ac:dyDescent="0.25">
      <c r="A79" s="165" t="s">
        <v>2224</v>
      </c>
      <c r="B79" s="346">
        <v>14.72794222602176</v>
      </c>
      <c r="C79" s="346">
        <v>18.76074280345588</v>
      </c>
      <c r="D79" s="346">
        <v>18.948484296200022</v>
      </c>
      <c r="E79" s="346">
        <v>20.19632388875149</v>
      </c>
      <c r="F79" s="346">
        <v>18.11102973634107</v>
      </c>
      <c r="G79" s="346">
        <v>16.261534866721249</v>
      </c>
      <c r="H79" s="346">
        <v>16.473762126556071</v>
      </c>
      <c r="I79" s="346">
        <v>15.49603638632578</v>
      </c>
      <c r="J79" s="346">
        <v>16.458792181077609</v>
      </c>
      <c r="K79" s="346">
        <v>15.621300435392561</v>
      </c>
      <c r="L79" s="346">
        <v>17.18823933292396</v>
      </c>
      <c r="M79" s="346">
        <v>17.37895705919896</v>
      </c>
      <c r="N79" s="346">
        <v>27.037110078192171</v>
      </c>
      <c r="O79" s="346">
        <v>26.946804472871818</v>
      </c>
      <c r="P79" s="346">
        <v>25.631313700067459</v>
      </c>
      <c r="Q79" s="346">
        <v>27.255452711304269</v>
      </c>
      <c r="R79" s="346">
        <v>28.400865149460191</v>
      </c>
      <c r="S79" s="346">
        <v>29.547967296734921</v>
      </c>
      <c r="T79" s="346">
        <v>30.682788683987791</v>
      </c>
      <c r="U79" s="346">
        <v>32.545585149768378</v>
      </c>
      <c r="V79" s="346">
        <v>32.71224781170843</v>
      </c>
      <c r="W79" s="346">
        <v>33.886249551298853</v>
      </c>
      <c r="X79" s="346">
        <v>32.437286188571001</v>
      </c>
      <c r="Y79" s="346">
        <v>31.457654451901661</v>
      </c>
      <c r="DA79" s="167" t="s">
        <v>2298</v>
      </c>
    </row>
    <row r="80" spans="1:105" ht="12" customHeight="1" x14ac:dyDescent="0.25">
      <c r="A80" s="132" t="s">
        <v>2226</v>
      </c>
      <c r="B80" s="316">
        <v>14.30755928139952</v>
      </c>
      <c r="C80" s="316">
        <v>18.225250731176889</v>
      </c>
      <c r="D80" s="316">
        <v>18.40763347655929</v>
      </c>
      <c r="E80" s="316">
        <v>19.619855704900431</v>
      </c>
      <c r="F80" s="316">
        <v>17.59408256925806</v>
      </c>
      <c r="G80" s="316">
        <v>15.797378244808961</v>
      </c>
      <c r="H80" s="316">
        <v>16.003547854562779</v>
      </c>
      <c r="I80" s="316">
        <v>15.053729558522811</v>
      </c>
      <c r="J80" s="316">
        <v>15.98900519958182</v>
      </c>
      <c r="K80" s="316">
        <v>15.175418167857821</v>
      </c>
      <c r="L80" s="316">
        <v>16.697631578442131</v>
      </c>
      <c r="M80" s="316">
        <v>16.882905606056941</v>
      </c>
      <c r="N80" s="316">
        <v>26.265383806163161</v>
      </c>
      <c r="O80" s="316">
        <v>26.17765581390632</v>
      </c>
      <c r="P80" s="316">
        <v>24.89971338806096</v>
      </c>
      <c r="Q80" s="316">
        <v>26.477494236728859</v>
      </c>
      <c r="R80" s="316">
        <v>27.590212911820711</v>
      </c>
      <c r="S80" s="316">
        <v>28.704573066286571</v>
      </c>
      <c r="T80" s="316">
        <v>29.807002993206911</v>
      </c>
      <c r="U80" s="316">
        <v>31.616629243386502</v>
      </c>
      <c r="V80" s="316">
        <v>31.778534815740691</v>
      </c>
      <c r="W80" s="316">
        <v>32.919026761450397</v>
      </c>
      <c r="X80" s="316">
        <v>31.511421483628482</v>
      </c>
      <c r="Y80" s="316">
        <v>30.559751594431539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1.0000000000000002</v>
      </c>
      <c r="D84" s="232">
        <f t="shared" si="4"/>
        <v>1.0000000000000002</v>
      </c>
      <c r="E84" s="232">
        <f t="shared" si="4"/>
        <v>1</v>
      </c>
      <c r="F84" s="232">
        <f t="shared" si="4"/>
        <v>1</v>
      </c>
      <c r="G84" s="232">
        <f t="shared" si="4"/>
        <v>0.99999999999999978</v>
      </c>
      <c r="H84" s="232">
        <f t="shared" si="4"/>
        <v>0.99999999999999978</v>
      </c>
      <c r="I84" s="232">
        <f t="shared" si="4"/>
        <v>0.99999999999999967</v>
      </c>
      <c r="J84" s="232">
        <f t="shared" si="4"/>
        <v>1.0000000000000002</v>
      </c>
      <c r="K84" s="232">
        <f t="shared" si="4"/>
        <v>1.0000000000000002</v>
      </c>
      <c r="L84" s="232">
        <f t="shared" si="4"/>
        <v>1.0000000000000002</v>
      </c>
      <c r="M84" s="232">
        <f t="shared" si="4"/>
        <v>0.99999999999999967</v>
      </c>
      <c r="N84" s="232">
        <f t="shared" si="4"/>
        <v>1</v>
      </c>
      <c r="O84" s="232">
        <f t="shared" si="4"/>
        <v>0.99999999999999956</v>
      </c>
      <c r="P84" s="232">
        <f t="shared" si="4"/>
        <v>1.0000000000000004</v>
      </c>
      <c r="Q84" s="232">
        <f t="shared" si="4"/>
        <v>1</v>
      </c>
      <c r="R84" s="232">
        <f t="shared" si="4"/>
        <v>0.99999999999999989</v>
      </c>
      <c r="S84" s="232">
        <f t="shared" si="4"/>
        <v>1</v>
      </c>
      <c r="T84" s="232">
        <f t="shared" si="4"/>
        <v>1</v>
      </c>
      <c r="U84" s="232">
        <f t="shared" si="4"/>
        <v>0.99999999999999989</v>
      </c>
      <c r="V84" s="232">
        <f t="shared" si="4"/>
        <v>0.99999999999999967</v>
      </c>
      <c r="W84" s="232">
        <f t="shared" si="4"/>
        <v>1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1.0368442793296108E-2</v>
      </c>
      <c r="C85" s="299">
        <f t="shared" si="5"/>
        <v>1.0532878059866652E-2</v>
      </c>
      <c r="D85" s="299">
        <f t="shared" si="5"/>
        <v>1.0542185499065732E-2</v>
      </c>
      <c r="E85" s="299">
        <f t="shared" si="5"/>
        <v>1.1898991165918849E-2</v>
      </c>
      <c r="F85" s="299">
        <f t="shared" si="5"/>
        <v>1.1411741967144519E-2</v>
      </c>
      <c r="G85" s="299">
        <f t="shared" si="5"/>
        <v>1.1738761962379687E-2</v>
      </c>
      <c r="H85" s="299">
        <f t="shared" si="5"/>
        <v>1.1611747061459884E-2</v>
      </c>
      <c r="I85" s="299">
        <f t="shared" si="5"/>
        <v>1.2202806024868134E-2</v>
      </c>
      <c r="J85" s="299">
        <f t="shared" si="5"/>
        <v>1.1849139230183287E-2</v>
      </c>
      <c r="K85" s="299">
        <f t="shared" si="5"/>
        <v>1.2870078279113767E-2</v>
      </c>
      <c r="L85" s="299">
        <f t="shared" si="5"/>
        <v>1.3596501966774954E-2</v>
      </c>
      <c r="M85" s="299">
        <f t="shared" si="5"/>
        <v>1.3597037464576984E-2</v>
      </c>
      <c r="N85" s="299">
        <f t="shared" si="5"/>
        <v>1.8195586731791068E-2</v>
      </c>
      <c r="O85" s="299">
        <f t="shared" si="5"/>
        <v>1.5732235933749301E-2</v>
      </c>
      <c r="P85" s="299">
        <f t="shared" si="5"/>
        <v>1.4655540057280739E-2</v>
      </c>
      <c r="Q85" s="299">
        <f t="shared" si="5"/>
        <v>1.5003919741089378E-2</v>
      </c>
      <c r="R85" s="299">
        <f t="shared" si="5"/>
        <v>1.5567839152663621E-2</v>
      </c>
      <c r="S85" s="299">
        <f t="shared" si="5"/>
        <v>1.5371618545876183E-2</v>
      </c>
      <c r="T85" s="299">
        <f t="shared" si="5"/>
        <v>1.5035151731527828E-2</v>
      </c>
      <c r="U85" s="299">
        <f t="shared" si="5"/>
        <v>1.5808276343200311E-2</v>
      </c>
      <c r="V85" s="299">
        <f t="shared" si="5"/>
        <v>1.5317985900841564E-2</v>
      </c>
      <c r="W85" s="299">
        <f t="shared" si="5"/>
        <v>1.5108209560118085E-2</v>
      </c>
      <c r="X85" s="299">
        <f t="shared" si="5"/>
        <v>1.5358346761864159E-2</v>
      </c>
      <c r="Y85" s="299">
        <f t="shared" si="5"/>
        <v>1.5222320029228414E-2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3.1348888279355432E-3</v>
      </c>
      <c r="C86" s="233">
        <f t="shared" si="6"/>
        <v>3.1846056745601782E-3</v>
      </c>
      <c r="D86" s="233">
        <f t="shared" si="6"/>
        <v>3.1874197699594173E-3</v>
      </c>
      <c r="E86" s="233">
        <f t="shared" si="6"/>
        <v>3.597648674288966E-3</v>
      </c>
      <c r="F86" s="233">
        <f t="shared" si="6"/>
        <v>3.4503293419543358E-3</v>
      </c>
      <c r="G86" s="233">
        <f t="shared" si="6"/>
        <v>3.5492035268258667E-3</v>
      </c>
      <c r="H86" s="233">
        <f t="shared" si="6"/>
        <v>3.5108006922042324E-3</v>
      </c>
      <c r="I86" s="233">
        <f t="shared" si="6"/>
        <v>3.6895068082506773E-3</v>
      </c>
      <c r="J86" s="233">
        <f t="shared" si="6"/>
        <v>3.5825759888815285E-3</v>
      </c>
      <c r="K86" s="233">
        <f t="shared" si="6"/>
        <v>3.8912559403747912E-3</v>
      </c>
      <c r="L86" s="233">
        <f t="shared" si="6"/>
        <v>4.1108894521948271E-3</v>
      </c>
      <c r="M86" s="233">
        <f t="shared" si="6"/>
        <v>4.1110513594465178E-3</v>
      </c>
      <c r="N86" s="233">
        <f t="shared" si="6"/>
        <v>5.5014183615021695E-3</v>
      </c>
      <c r="O86" s="233">
        <f t="shared" si="6"/>
        <v>4.7566265880393029E-3</v>
      </c>
      <c r="P86" s="233">
        <f t="shared" si="6"/>
        <v>4.4310886127120995E-3</v>
      </c>
      <c r="Q86" s="233">
        <f t="shared" si="6"/>
        <v>4.5364208791308855E-3</v>
      </c>
      <c r="R86" s="233">
        <f t="shared" si="6"/>
        <v>4.7069213774644549E-3</v>
      </c>
      <c r="S86" s="233">
        <f t="shared" si="6"/>
        <v>4.6475942634231458E-3</v>
      </c>
      <c r="T86" s="233">
        <f t="shared" si="6"/>
        <v>4.5458638417677638E-3</v>
      </c>
      <c r="U86" s="233">
        <f t="shared" si="6"/>
        <v>4.7796173335940533E-3</v>
      </c>
      <c r="V86" s="233">
        <f t="shared" si="6"/>
        <v>4.6313784841510294E-3</v>
      </c>
      <c r="W86" s="233">
        <f t="shared" si="6"/>
        <v>4.5679528068328853E-3</v>
      </c>
      <c r="X86" s="233">
        <f t="shared" si="6"/>
        <v>4.6435815521360729E-3</v>
      </c>
      <c r="Y86" s="233">
        <f t="shared" si="6"/>
        <v>4.6024539987568804E-3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3.915807620864694E-2</v>
      </c>
      <c r="C87" s="233">
        <f t="shared" si="7"/>
        <v>3.9779092192254631E-2</v>
      </c>
      <c r="D87" s="233">
        <f t="shared" si="7"/>
        <v>3.9814243219340434E-2</v>
      </c>
      <c r="E87" s="233">
        <f t="shared" si="7"/>
        <v>4.4938435999505109E-2</v>
      </c>
      <c r="F87" s="233">
        <f t="shared" si="7"/>
        <v>4.3098261767117604E-2</v>
      </c>
      <c r="G87" s="233">
        <f t="shared" si="7"/>
        <v>4.4333304883085754E-2</v>
      </c>
      <c r="H87" s="233">
        <f t="shared" si="7"/>
        <v>4.3853612872529736E-2</v>
      </c>
      <c r="I87" s="233">
        <f t="shared" si="7"/>
        <v>4.6085841221024715E-2</v>
      </c>
      <c r="J87" s="233">
        <f t="shared" si="7"/>
        <v>4.4750162221311167E-2</v>
      </c>
      <c r="K87" s="233">
        <f t="shared" si="7"/>
        <v>4.8605901205399649E-2</v>
      </c>
      <c r="L87" s="233">
        <f t="shared" si="7"/>
        <v>5.1349356002642149E-2</v>
      </c>
      <c r="M87" s="233">
        <f t="shared" si="7"/>
        <v>5.1351378395412199E-2</v>
      </c>
      <c r="N87" s="233">
        <f t="shared" si="7"/>
        <v>6.8718532388026637E-2</v>
      </c>
      <c r="O87" s="233">
        <f t="shared" si="7"/>
        <v>5.9415295614543256E-2</v>
      </c>
      <c r="P87" s="233">
        <f t="shared" si="7"/>
        <v>5.5348982087544629E-2</v>
      </c>
      <c r="Q87" s="233">
        <f t="shared" si="7"/>
        <v>5.6664693470640945E-2</v>
      </c>
      <c r="R87" s="233">
        <f t="shared" si="7"/>
        <v>5.8794424977501085E-2</v>
      </c>
      <c r="S87" s="233">
        <f t="shared" si="7"/>
        <v>5.8053366592219005E-2</v>
      </c>
      <c r="T87" s="233">
        <f t="shared" si="7"/>
        <v>5.6782646058712069E-2</v>
      </c>
      <c r="U87" s="233">
        <f t="shared" si="7"/>
        <v>5.9702474336322447E-2</v>
      </c>
      <c r="V87" s="233">
        <f t="shared" si="7"/>
        <v>5.7850814362978301E-2</v>
      </c>
      <c r="W87" s="233">
        <f t="shared" si="7"/>
        <v>5.7058560588657228E-2</v>
      </c>
      <c r="X87" s="233">
        <f t="shared" si="7"/>
        <v>5.8003243585309706E-2</v>
      </c>
      <c r="Y87" s="233">
        <f t="shared" si="7"/>
        <v>5.74895169564269E-2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2.0754911355659156E-2</v>
      </c>
      <c r="C88" s="233">
        <f t="shared" si="8"/>
        <v>2.1084067763178952E-2</v>
      </c>
      <c r="D88" s="233">
        <f t="shared" si="8"/>
        <v>2.1102698822767767E-2</v>
      </c>
      <c r="E88" s="233">
        <f t="shared" si="8"/>
        <v>2.3818668993389722E-2</v>
      </c>
      <c r="F88" s="233">
        <f t="shared" si="8"/>
        <v>2.2843323502240769E-2</v>
      </c>
      <c r="G88" s="233">
        <f t="shared" si="8"/>
        <v>2.3497932024267091E-2</v>
      </c>
      <c r="H88" s="233">
        <f t="shared" si="8"/>
        <v>2.3243681404189132E-2</v>
      </c>
      <c r="I88" s="233">
        <f t="shared" si="8"/>
        <v>2.4426826900197249E-2</v>
      </c>
      <c r="J88" s="233">
        <f t="shared" si="8"/>
        <v>2.3718878453216356E-2</v>
      </c>
      <c r="K88" s="233">
        <f t="shared" si="8"/>
        <v>2.5762531476386193E-2</v>
      </c>
      <c r="L88" s="233">
        <f t="shared" si="8"/>
        <v>2.7216641755492633E-2</v>
      </c>
      <c r="M88" s="233">
        <f t="shared" si="8"/>
        <v>2.7217713682071567E-2</v>
      </c>
      <c r="N88" s="233">
        <f t="shared" si="8"/>
        <v>3.6422806896972623E-2</v>
      </c>
      <c r="O88" s="233">
        <f t="shared" si="8"/>
        <v>3.1491822710581006E-2</v>
      </c>
      <c r="P88" s="233">
        <f t="shared" si="8"/>
        <v>2.9336559097846666E-2</v>
      </c>
      <c r="Q88" s="233">
        <f t="shared" si="8"/>
        <v>3.0033924131314949E-2</v>
      </c>
      <c r="R88" s="233">
        <f t="shared" si="8"/>
        <v>3.1162743340938825E-2</v>
      </c>
      <c r="S88" s="233">
        <f t="shared" si="8"/>
        <v>3.0769960993462291E-2</v>
      </c>
      <c r="T88" s="233">
        <f t="shared" si="8"/>
        <v>3.0096442409703862E-2</v>
      </c>
      <c r="U88" s="233">
        <f t="shared" si="8"/>
        <v>3.1644035727430964E-2</v>
      </c>
      <c r="V88" s="233">
        <f t="shared" si="8"/>
        <v>3.066260246184338E-2</v>
      </c>
      <c r="W88" s="233">
        <f t="shared" si="8"/>
        <v>3.0242685079548966E-2</v>
      </c>
      <c r="X88" s="233">
        <f t="shared" si="8"/>
        <v>3.0743394352145698E-2</v>
      </c>
      <c r="Y88" s="233">
        <f t="shared" si="8"/>
        <v>3.0471104401365419E-2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2.9329404378053692E-2</v>
      </c>
      <c r="C89" s="300">
        <f t="shared" si="9"/>
        <v>2.9477922663252273E-2</v>
      </c>
      <c r="D89" s="300">
        <f t="shared" si="9"/>
        <v>2.9473945758436551E-2</v>
      </c>
      <c r="E89" s="300">
        <f t="shared" si="9"/>
        <v>2.8885514889963375E-2</v>
      </c>
      <c r="F89" s="300">
        <f t="shared" si="9"/>
        <v>2.923841321290898E-2</v>
      </c>
      <c r="G89" s="300">
        <f t="shared" si="9"/>
        <v>2.9110040566612552E-2</v>
      </c>
      <c r="H89" s="300">
        <f t="shared" si="9"/>
        <v>2.905999435362509E-2</v>
      </c>
      <c r="I89" s="300">
        <f t="shared" si="9"/>
        <v>2.8874295101448653E-2</v>
      </c>
      <c r="J89" s="300">
        <f t="shared" si="9"/>
        <v>2.8902542378738887E-2</v>
      </c>
      <c r="K89" s="300">
        <f t="shared" si="9"/>
        <v>2.8924392582030868E-2</v>
      </c>
      <c r="L89" s="300">
        <f t="shared" si="9"/>
        <v>2.9093383156039553E-2</v>
      </c>
      <c r="M89" s="300">
        <f t="shared" si="9"/>
        <v>2.9063109463224886E-2</v>
      </c>
      <c r="N89" s="300">
        <f t="shared" si="9"/>
        <v>3.3782664459401278E-2</v>
      </c>
      <c r="O89" s="300">
        <f t="shared" si="9"/>
        <v>3.1034746015665214E-2</v>
      </c>
      <c r="P89" s="300">
        <f t="shared" si="9"/>
        <v>3.0298235399475092E-2</v>
      </c>
      <c r="Q89" s="300">
        <f t="shared" si="9"/>
        <v>3.0479040274643626E-2</v>
      </c>
      <c r="R89" s="300">
        <f t="shared" si="9"/>
        <v>3.1000896016850663E-2</v>
      </c>
      <c r="S89" s="300">
        <f t="shared" si="9"/>
        <v>3.1992985173167773E-2</v>
      </c>
      <c r="T89" s="300">
        <f t="shared" si="9"/>
        <v>3.0608751039292816E-2</v>
      </c>
      <c r="U89" s="300">
        <f t="shared" si="9"/>
        <v>3.1395240097560617E-2</v>
      </c>
      <c r="V89" s="300">
        <f t="shared" si="9"/>
        <v>3.133480442807271E-2</v>
      </c>
      <c r="W89" s="300">
        <f t="shared" si="9"/>
        <v>3.1269670004306076E-2</v>
      </c>
      <c r="X89" s="300">
        <f t="shared" si="9"/>
        <v>3.4160641152424613E-2</v>
      </c>
      <c r="Y89" s="300">
        <f t="shared" si="9"/>
        <v>3.6617069103872073E-2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7.0283164605557377E-2</v>
      </c>
      <c r="C90" s="301">
        <f t="shared" si="10"/>
        <v>7.0641632863951045E-2</v>
      </c>
      <c r="D90" s="301">
        <f t="shared" si="10"/>
        <v>7.0801611451103613E-2</v>
      </c>
      <c r="E90" s="301">
        <f t="shared" si="10"/>
        <v>6.9649538758039142E-2</v>
      </c>
      <c r="F90" s="301">
        <f t="shared" si="10"/>
        <v>7.0018047039382983E-2</v>
      </c>
      <c r="G90" s="301">
        <f t="shared" si="10"/>
        <v>6.9870815019296956E-2</v>
      </c>
      <c r="H90" s="301">
        <f t="shared" si="10"/>
        <v>7.0011526445888164E-2</v>
      </c>
      <c r="I90" s="301">
        <f t="shared" si="10"/>
        <v>6.9788571042503467E-2</v>
      </c>
      <c r="J90" s="301">
        <f t="shared" si="10"/>
        <v>6.9978970098064697E-2</v>
      </c>
      <c r="K90" s="301">
        <f t="shared" si="10"/>
        <v>6.9883614683756909E-2</v>
      </c>
      <c r="L90" s="301">
        <f t="shared" si="10"/>
        <v>7.043186598357612E-2</v>
      </c>
      <c r="M90" s="301">
        <f t="shared" si="10"/>
        <v>7.0415716010337276E-2</v>
      </c>
      <c r="N90" s="301">
        <f t="shared" si="10"/>
        <v>8.1762149395279801E-2</v>
      </c>
      <c r="O90" s="301">
        <f t="shared" si="10"/>
        <v>7.3861494663156307E-2</v>
      </c>
      <c r="P90" s="301">
        <f t="shared" si="10"/>
        <v>7.1654827674863877E-2</v>
      </c>
      <c r="Q90" s="301">
        <f t="shared" si="10"/>
        <v>7.2247029288700346E-2</v>
      </c>
      <c r="R90" s="301">
        <f t="shared" si="10"/>
        <v>7.3511210137819638E-2</v>
      </c>
      <c r="S90" s="301">
        <f t="shared" si="10"/>
        <v>7.3031227063055384E-2</v>
      </c>
      <c r="T90" s="301">
        <f t="shared" si="10"/>
        <v>7.2357721890595944E-2</v>
      </c>
      <c r="U90" s="301">
        <f t="shared" si="10"/>
        <v>7.4296825857637291E-2</v>
      </c>
      <c r="V90" s="301">
        <f t="shared" si="10"/>
        <v>7.310698204936697E-2</v>
      </c>
      <c r="W90" s="301">
        <f t="shared" si="10"/>
        <v>7.2679230370302828E-2</v>
      </c>
      <c r="X90" s="301">
        <f t="shared" si="10"/>
        <v>7.3221730649919978E-2</v>
      </c>
      <c r="Y90" s="301">
        <f t="shared" si="10"/>
        <v>7.2739442343976793E-2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6.0400797438454931E-2</v>
      </c>
      <c r="C91" s="302">
        <f t="shared" si="11"/>
        <v>6.0752632369078942E-2</v>
      </c>
      <c r="D91" s="302">
        <f t="shared" si="11"/>
        <v>6.0857347571615594E-2</v>
      </c>
      <c r="E91" s="302">
        <f t="shared" si="11"/>
        <v>5.4181949070104381E-2</v>
      </c>
      <c r="F91" s="302">
        <f t="shared" si="11"/>
        <v>5.7161329618582314E-2</v>
      </c>
      <c r="G91" s="302">
        <f t="shared" si="11"/>
        <v>5.5381752962584199E-2</v>
      </c>
      <c r="H91" s="302">
        <f t="shared" si="11"/>
        <v>5.5809919456458877E-2</v>
      </c>
      <c r="I91" s="302">
        <f t="shared" si="11"/>
        <v>5.2721125636917519E-2</v>
      </c>
      <c r="J91" s="302">
        <f t="shared" si="11"/>
        <v>5.4650717246861283E-2</v>
      </c>
      <c r="K91" s="302">
        <f t="shared" si="11"/>
        <v>4.8724661825689804E-2</v>
      </c>
      <c r="L91" s="302">
        <f t="shared" si="11"/>
        <v>4.6012998860587594E-2</v>
      </c>
      <c r="M91" s="302">
        <f t="shared" si="11"/>
        <v>4.624031494195336E-2</v>
      </c>
      <c r="N91" s="302">
        <f t="shared" si="11"/>
        <v>2.1803512951814041E-2</v>
      </c>
      <c r="O91" s="302">
        <f t="shared" si="11"/>
        <v>3.3629257216271906E-2</v>
      </c>
      <c r="P91" s="302">
        <f t="shared" si="11"/>
        <v>3.9762685033551272E-2</v>
      </c>
      <c r="Q91" s="302">
        <f t="shared" si="11"/>
        <v>3.7488626998944313E-2</v>
      </c>
      <c r="R91" s="302">
        <f t="shared" si="11"/>
        <v>3.3918314330861538E-2</v>
      </c>
      <c r="S91" s="302">
        <f t="shared" si="11"/>
        <v>3.5201218576750161E-2</v>
      </c>
      <c r="T91" s="302">
        <f t="shared" si="11"/>
        <v>3.8068723182150072E-2</v>
      </c>
      <c r="U91" s="302">
        <f t="shared" si="11"/>
        <v>3.3310267379067081E-2</v>
      </c>
      <c r="V91" s="302">
        <f t="shared" si="11"/>
        <v>3.5620428237587029E-2</v>
      </c>
      <c r="W91" s="302">
        <f t="shared" si="11"/>
        <v>3.6585618072869454E-2</v>
      </c>
      <c r="X91" s="302">
        <f t="shared" si="11"/>
        <v>3.4517460203703894E-2</v>
      </c>
      <c r="Y91" s="302">
        <f t="shared" si="11"/>
        <v>3.5009049968636803E-2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8.7076416132951737E-3</v>
      </c>
      <c r="C92" s="302">
        <f t="shared" si="12"/>
        <v>8.6956447269200213E-3</v>
      </c>
      <c r="D92" s="302">
        <f t="shared" si="12"/>
        <v>8.7498535957435675E-3</v>
      </c>
      <c r="E92" s="302">
        <f t="shared" si="12"/>
        <v>1.4119455810379924E-2</v>
      </c>
      <c r="F92" s="302">
        <f t="shared" si="12"/>
        <v>1.1563787983901312E-2</v>
      </c>
      <c r="G92" s="302">
        <f t="shared" si="12"/>
        <v>1.315908185407479E-2</v>
      </c>
      <c r="H92" s="302">
        <f t="shared" si="12"/>
        <v>1.288601734213307E-2</v>
      </c>
      <c r="I92" s="302">
        <f t="shared" si="12"/>
        <v>1.5684889861677823E-2</v>
      </c>
      <c r="J92" s="302">
        <f t="shared" si="12"/>
        <v>1.3985767106544016E-2</v>
      </c>
      <c r="K92" s="302">
        <f t="shared" si="12"/>
        <v>1.9700796591462615E-2</v>
      </c>
      <c r="L92" s="302">
        <f t="shared" si="12"/>
        <v>2.2878408384759449E-2</v>
      </c>
      <c r="M92" s="302">
        <f t="shared" si="12"/>
        <v>2.2634881659235918E-2</v>
      </c>
      <c r="N92" s="302">
        <f t="shared" si="12"/>
        <v>5.7897109835615683E-2</v>
      </c>
      <c r="O92" s="302">
        <f t="shared" si="12"/>
        <v>3.8449803966916746E-2</v>
      </c>
      <c r="P92" s="302">
        <f t="shared" si="12"/>
        <v>3.0231696829597744E-2</v>
      </c>
      <c r="Q92" s="302">
        <f t="shared" si="12"/>
        <v>3.3058485698758674E-2</v>
      </c>
      <c r="R92" s="302">
        <f t="shared" si="12"/>
        <v>3.782908818080042E-2</v>
      </c>
      <c r="S92" s="302">
        <f t="shared" si="12"/>
        <v>3.6088432295047865E-2</v>
      </c>
      <c r="T92" s="302">
        <f t="shared" si="12"/>
        <v>3.2585543590208141E-2</v>
      </c>
      <c r="U92" s="302">
        <f t="shared" si="12"/>
        <v>3.919550975966217E-2</v>
      </c>
      <c r="V92" s="302">
        <f t="shared" si="12"/>
        <v>3.5751054100848167E-2</v>
      </c>
      <c r="W92" s="302">
        <f t="shared" si="12"/>
        <v>3.4381879861197027E-2</v>
      </c>
      <c r="X92" s="302">
        <f t="shared" si="12"/>
        <v>3.6964197923748165E-2</v>
      </c>
      <c r="Y92" s="302">
        <f t="shared" si="12"/>
        <v>3.6005731432220481E-2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1.174725553807268E-3</v>
      </c>
      <c r="C93" s="302">
        <f t="shared" si="13"/>
        <v>1.1933557679520987E-3</v>
      </c>
      <c r="D93" s="302">
        <f t="shared" si="13"/>
        <v>1.1944102837444545E-3</v>
      </c>
      <c r="E93" s="302">
        <f t="shared" si="13"/>
        <v>1.3481338775548387E-3</v>
      </c>
      <c r="F93" s="302">
        <f t="shared" si="13"/>
        <v>1.292929436899353E-3</v>
      </c>
      <c r="G93" s="302">
        <f t="shared" si="13"/>
        <v>1.329980202637971E-3</v>
      </c>
      <c r="H93" s="302">
        <f t="shared" si="13"/>
        <v>1.3155896472962121E-3</v>
      </c>
      <c r="I93" s="302">
        <f t="shared" si="13"/>
        <v>1.3825555439081348E-3</v>
      </c>
      <c r="J93" s="302">
        <f t="shared" si="13"/>
        <v>1.3424857446593971E-3</v>
      </c>
      <c r="K93" s="302">
        <f t="shared" si="13"/>
        <v>1.4581562666044834E-3</v>
      </c>
      <c r="L93" s="302">
        <f t="shared" si="13"/>
        <v>1.5404587382290792E-3</v>
      </c>
      <c r="M93" s="302">
        <f t="shared" si="13"/>
        <v>1.5405194091480006E-3</v>
      </c>
      <c r="N93" s="302">
        <f t="shared" si="13"/>
        <v>2.0615266078500899E-3</v>
      </c>
      <c r="O93" s="302">
        <f t="shared" si="13"/>
        <v>1.7824334799676467E-3</v>
      </c>
      <c r="P93" s="302">
        <f t="shared" si="13"/>
        <v>1.6604458117148672E-3</v>
      </c>
      <c r="Q93" s="302">
        <f t="shared" si="13"/>
        <v>1.699916590997356E-3</v>
      </c>
      <c r="R93" s="302">
        <f t="shared" si="13"/>
        <v>1.7638076261576729E-3</v>
      </c>
      <c r="S93" s="302">
        <f t="shared" si="13"/>
        <v>1.741576191257361E-3</v>
      </c>
      <c r="T93" s="302">
        <f t="shared" si="13"/>
        <v>1.7034551182377271E-3</v>
      </c>
      <c r="U93" s="302">
        <f t="shared" si="13"/>
        <v>1.7910487189080424E-3</v>
      </c>
      <c r="V93" s="302">
        <f t="shared" si="13"/>
        <v>1.7354997109317739E-3</v>
      </c>
      <c r="W93" s="302">
        <f t="shared" si="13"/>
        <v>1.7117324362363512E-3</v>
      </c>
      <c r="X93" s="302">
        <f t="shared" si="13"/>
        <v>1.7400725224679065E-3</v>
      </c>
      <c r="Y93" s="302">
        <f t="shared" si="13"/>
        <v>1.7246609431195165E-3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3.1946893002526074E-2</v>
      </c>
      <c r="C94" s="301">
        <f t="shared" si="14"/>
        <v>3.2109833119977747E-2</v>
      </c>
      <c r="D94" s="301">
        <f t="shared" si="14"/>
        <v>3.2182550659592551E-2</v>
      </c>
      <c r="E94" s="301">
        <f t="shared" si="14"/>
        <v>3.1658881253654153E-2</v>
      </c>
      <c r="F94" s="301">
        <f t="shared" si="14"/>
        <v>3.182638501790138E-2</v>
      </c>
      <c r="G94" s="301">
        <f t="shared" si="14"/>
        <v>3.1759461372407718E-2</v>
      </c>
      <c r="H94" s="301">
        <f t="shared" si="14"/>
        <v>3.1823421111767364E-2</v>
      </c>
      <c r="I94" s="301">
        <f t="shared" si="14"/>
        <v>3.1722077746592504E-2</v>
      </c>
      <c r="J94" s="301">
        <f t="shared" si="14"/>
        <v>3.1808622771847574E-2</v>
      </c>
      <c r="K94" s="301">
        <f t="shared" si="14"/>
        <v>3.1765279401707675E-2</v>
      </c>
      <c r="L94" s="301">
        <f t="shared" si="14"/>
        <v>3.2014484537989135E-2</v>
      </c>
      <c r="M94" s="301">
        <f t="shared" si="14"/>
        <v>3.2007143641062399E-2</v>
      </c>
      <c r="N94" s="301">
        <f t="shared" si="14"/>
        <v>3.7164613361490809E-2</v>
      </c>
      <c r="O94" s="301">
        <f t="shared" si="14"/>
        <v>3.3573406665071047E-2</v>
      </c>
      <c r="P94" s="301">
        <f t="shared" si="14"/>
        <v>3.257037621584722E-2</v>
      </c>
      <c r="Q94" s="301">
        <f t="shared" si="14"/>
        <v>3.2839558767591065E-2</v>
      </c>
      <c r="R94" s="301">
        <f t="shared" si="14"/>
        <v>3.3414186426281633E-2</v>
      </c>
      <c r="S94" s="301">
        <f t="shared" si="14"/>
        <v>3.3196012301388786E-2</v>
      </c>
      <c r="T94" s="301">
        <f t="shared" si="14"/>
        <v>3.2889873586634526E-2</v>
      </c>
      <c r="U94" s="301">
        <f t="shared" si="14"/>
        <v>3.3771284480744221E-2</v>
      </c>
      <c r="V94" s="301">
        <f t="shared" si="14"/>
        <v>3.3230446386075897E-2</v>
      </c>
      <c r="W94" s="301">
        <f t="shared" si="14"/>
        <v>3.3036013804683115E-2</v>
      </c>
      <c r="X94" s="301">
        <f t="shared" si="14"/>
        <v>3.3282604840872726E-2</v>
      </c>
      <c r="Y94" s="301">
        <f t="shared" si="14"/>
        <v>3.3063382883625814E-2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2.7454907926570415E-2</v>
      </c>
      <c r="C95" s="302">
        <f t="shared" si="15"/>
        <v>2.7614832895035874E-2</v>
      </c>
      <c r="D95" s="302">
        <f t="shared" si="15"/>
        <v>2.7662430714370717E-2</v>
      </c>
      <c r="E95" s="302">
        <f t="shared" si="15"/>
        <v>2.4628158668229264E-2</v>
      </c>
      <c r="F95" s="302">
        <f t="shared" si="15"/>
        <v>2.5982422553901069E-2</v>
      </c>
      <c r="G95" s="302">
        <f t="shared" si="15"/>
        <v>2.5173524073901915E-2</v>
      </c>
      <c r="H95" s="302">
        <f t="shared" si="15"/>
        <v>2.5368145207481329E-2</v>
      </c>
      <c r="I95" s="302">
        <f t="shared" si="15"/>
        <v>2.396414801678071E-2</v>
      </c>
      <c r="J95" s="302">
        <f t="shared" si="15"/>
        <v>2.4841235112209661E-2</v>
      </c>
      <c r="K95" s="302">
        <f t="shared" si="15"/>
        <v>2.2147573557131726E-2</v>
      </c>
      <c r="L95" s="302">
        <f t="shared" si="15"/>
        <v>2.0914999482085268E-2</v>
      </c>
      <c r="M95" s="302">
        <f t="shared" si="15"/>
        <v>2.1018324973615162E-2</v>
      </c>
      <c r="N95" s="302">
        <f t="shared" si="15"/>
        <v>9.910687705370012E-3</v>
      </c>
      <c r="O95" s="302">
        <f t="shared" si="15"/>
        <v>1.5286026007396314E-2</v>
      </c>
      <c r="P95" s="302">
        <f t="shared" si="15"/>
        <v>1.8073947742523303E-2</v>
      </c>
      <c r="Q95" s="302">
        <f t="shared" si="15"/>
        <v>1.7040284999520146E-2</v>
      </c>
      <c r="R95" s="302">
        <f t="shared" si="15"/>
        <v>1.5417415604937059E-2</v>
      </c>
      <c r="S95" s="302">
        <f t="shared" si="15"/>
        <v>1.6000553898522788E-2</v>
      </c>
      <c r="T95" s="302">
        <f t="shared" si="15"/>
        <v>1.730396508279549E-2</v>
      </c>
      <c r="U95" s="302">
        <f t="shared" si="15"/>
        <v>1.5141030626848673E-2</v>
      </c>
      <c r="V95" s="302">
        <f t="shared" si="15"/>
        <v>1.6191103744357747E-2</v>
      </c>
      <c r="W95" s="302">
        <f t="shared" si="15"/>
        <v>1.6629826396758845E-2</v>
      </c>
      <c r="X95" s="302">
        <f t="shared" si="15"/>
        <v>1.5689754638047233E-2</v>
      </c>
      <c r="Y95" s="302">
        <f t="shared" si="15"/>
        <v>1.5913204531198547E-2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3.9580189151341696E-3</v>
      </c>
      <c r="C96" s="302">
        <f t="shared" si="16"/>
        <v>3.9525657849636461E-3</v>
      </c>
      <c r="D96" s="302">
        <f t="shared" si="16"/>
        <v>3.977206179883442E-3</v>
      </c>
      <c r="E96" s="302">
        <f t="shared" si="16"/>
        <v>6.4179344592636047E-3</v>
      </c>
      <c r="F96" s="302">
        <f t="shared" si="16"/>
        <v>5.2562672654096936E-3</v>
      </c>
      <c r="G96" s="302">
        <f t="shared" si="16"/>
        <v>5.9814008427612692E-3</v>
      </c>
      <c r="H96" s="302">
        <f t="shared" si="16"/>
        <v>5.8572806100604885E-3</v>
      </c>
      <c r="I96" s="302">
        <f t="shared" si="16"/>
        <v>7.129495391671738E-3</v>
      </c>
      <c r="J96" s="302">
        <f t="shared" si="16"/>
        <v>6.3571668666109167E-3</v>
      </c>
      <c r="K96" s="302">
        <f t="shared" si="16"/>
        <v>8.9549075415739157E-3</v>
      </c>
      <c r="L96" s="302">
        <f t="shared" si="16"/>
        <v>1.0399276538527019E-2</v>
      </c>
      <c r="M96" s="302">
        <f t="shared" si="16"/>
        <v>1.0288582572379966E-2</v>
      </c>
      <c r="N96" s="302">
        <f t="shared" si="16"/>
        <v>2.6316868107098029E-2</v>
      </c>
      <c r="O96" s="302">
        <f t="shared" si="16"/>
        <v>1.74771836213258E-2</v>
      </c>
      <c r="P96" s="302">
        <f t="shared" si="16"/>
        <v>1.3741680377089888E-2</v>
      </c>
      <c r="Q96" s="302">
        <f t="shared" si="16"/>
        <v>1.5026584408526665E-2</v>
      </c>
      <c r="R96" s="302">
        <f t="shared" si="16"/>
        <v>1.7195040082181996E-2</v>
      </c>
      <c r="S96" s="302">
        <f t="shared" si="16"/>
        <v>1.6403832861385383E-2</v>
      </c>
      <c r="T96" s="302">
        <f t="shared" si="16"/>
        <v>1.481161072282188E-2</v>
      </c>
      <c r="U96" s="302">
        <f t="shared" si="16"/>
        <v>1.7816140799846433E-2</v>
      </c>
      <c r="V96" s="302">
        <f t="shared" si="16"/>
        <v>1.6250479136749166E-2</v>
      </c>
      <c r="W96" s="302">
        <f t="shared" si="16"/>
        <v>1.5628127209635016E-2</v>
      </c>
      <c r="X96" s="302">
        <f t="shared" si="16"/>
        <v>1.6801908147158262E-2</v>
      </c>
      <c r="Y96" s="302">
        <f t="shared" si="16"/>
        <v>1.6366241560100213E-2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5.3396616082148523E-4</v>
      </c>
      <c r="C97" s="302">
        <f t="shared" si="17"/>
        <v>5.4243443997822665E-4</v>
      </c>
      <c r="D97" s="302">
        <f t="shared" si="17"/>
        <v>5.4291376533838816E-4</v>
      </c>
      <c r="E97" s="302">
        <f t="shared" si="17"/>
        <v>6.1278812616129058E-4</v>
      </c>
      <c r="F97" s="302">
        <f t="shared" si="17"/>
        <v>5.8769519859061461E-4</v>
      </c>
      <c r="G97" s="302">
        <f t="shared" si="17"/>
        <v>6.0453645574453253E-4</v>
      </c>
      <c r="H97" s="302">
        <f t="shared" si="17"/>
        <v>5.9799529422555086E-4</v>
      </c>
      <c r="I97" s="302">
        <f t="shared" si="17"/>
        <v>6.2843433814006194E-4</v>
      </c>
      <c r="J97" s="302">
        <f t="shared" si="17"/>
        <v>6.1022079302699864E-4</v>
      </c>
      <c r="K97" s="302">
        <f t="shared" si="17"/>
        <v>6.6279830300203777E-4</v>
      </c>
      <c r="L97" s="302">
        <f t="shared" si="17"/>
        <v>7.0020851737685394E-4</v>
      </c>
      <c r="M97" s="302">
        <f t="shared" si="17"/>
        <v>7.0023609506727352E-4</v>
      </c>
      <c r="N97" s="302">
        <f t="shared" si="17"/>
        <v>9.3705754902276847E-4</v>
      </c>
      <c r="O97" s="302">
        <f t="shared" si="17"/>
        <v>8.1019703634893007E-4</v>
      </c>
      <c r="P97" s="302">
        <f t="shared" si="17"/>
        <v>7.5474809623403047E-4</v>
      </c>
      <c r="Q97" s="302">
        <f t="shared" si="17"/>
        <v>7.7268935954425257E-4</v>
      </c>
      <c r="R97" s="302">
        <f t="shared" si="17"/>
        <v>8.0173073916257865E-4</v>
      </c>
      <c r="S97" s="302">
        <f t="shared" si="17"/>
        <v>7.9162554148061849E-4</v>
      </c>
      <c r="T97" s="302">
        <f t="shared" si="17"/>
        <v>7.742977810171487E-4</v>
      </c>
      <c r="U97" s="302">
        <f t="shared" si="17"/>
        <v>8.1411305404911001E-4</v>
      </c>
      <c r="V97" s="302">
        <f t="shared" si="17"/>
        <v>7.8886350496898796E-4</v>
      </c>
      <c r="W97" s="302">
        <f t="shared" si="17"/>
        <v>7.7806019828925038E-4</v>
      </c>
      <c r="X97" s="302">
        <f t="shared" si="17"/>
        <v>7.9094205566723004E-4</v>
      </c>
      <c r="Y97" s="302">
        <f t="shared" si="17"/>
        <v>7.8393679232705287E-4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0.55284187424036402</v>
      </c>
      <c r="C98" s="301">
        <f t="shared" si="18"/>
        <v>0.54907193327521386</v>
      </c>
      <c r="D98" s="301">
        <f t="shared" si="18"/>
        <v>0.54862558167645015</v>
      </c>
      <c r="E98" s="301">
        <f t="shared" si="18"/>
        <v>0.52753777031826576</v>
      </c>
      <c r="F98" s="301">
        <f t="shared" si="18"/>
        <v>0.53481536026363219</v>
      </c>
      <c r="G98" s="301">
        <f t="shared" si="18"/>
        <v>0.52950557956372579</v>
      </c>
      <c r="H98" s="301">
        <f t="shared" si="18"/>
        <v>0.53158106468801714</v>
      </c>
      <c r="I98" s="301">
        <f t="shared" si="18"/>
        <v>0.52196603408687625</v>
      </c>
      <c r="J98" s="301">
        <f t="shared" si="18"/>
        <v>0.52773992418839544</v>
      </c>
      <c r="K98" s="301">
        <f t="shared" si="18"/>
        <v>0.51030347820429856</v>
      </c>
      <c r="L98" s="301">
        <f t="shared" si="18"/>
        <v>0.49676432480113664</v>
      </c>
      <c r="M98" s="301">
        <f t="shared" si="18"/>
        <v>0.4967671223653452</v>
      </c>
      <c r="N98" s="301">
        <f t="shared" si="18"/>
        <v>0.39943368216696179</v>
      </c>
      <c r="O98" s="301">
        <f t="shared" si="18"/>
        <v>0.45420908683287953</v>
      </c>
      <c r="P98" s="301">
        <f t="shared" si="18"/>
        <v>0.4760705363960589</v>
      </c>
      <c r="Q98" s="301">
        <f t="shared" si="18"/>
        <v>0.46931572387629933</v>
      </c>
      <c r="R98" s="301">
        <f t="shared" si="18"/>
        <v>0.45769043771517542</v>
      </c>
      <c r="S98" s="301">
        <f t="shared" si="18"/>
        <v>0.46069021254281362</v>
      </c>
      <c r="T98" s="301">
        <f t="shared" si="18"/>
        <v>0.46824482149411217</v>
      </c>
      <c r="U98" s="301">
        <f t="shared" si="18"/>
        <v>0.45176536901779846</v>
      </c>
      <c r="V98" s="301">
        <f t="shared" si="18"/>
        <v>0.46189061539862064</v>
      </c>
      <c r="W98" s="301">
        <f t="shared" si="18"/>
        <v>0.46613005076572017</v>
      </c>
      <c r="X98" s="301">
        <f t="shared" si="18"/>
        <v>0.45872238995113707</v>
      </c>
      <c r="Y98" s="301">
        <f t="shared" si="18"/>
        <v>0.45964565084816472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8.7211511441192352E-2</v>
      </c>
      <c r="C99" s="301">
        <f t="shared" si="19"/>
        <v>8.7150654572019717E-2</v>
      </c>
      <c r="D99" s="301">
        <f t="shared" si="19"/>
        <v>8.7227345601534431E-2</v>
      </c>
      <c r="E99" s="301">
        <f t="shared" si="19"/>
        <v>8.5246022830309007E-2</v>
      </c>
      <c r="F99" s="301">
        <f t="shared" si="19"/>
        <v>8.599101686557474E-2</v>
      </c>
      <c r="G99" s="301">
        <f t="shared" si="19"/>
        <v>8.5560183684808416E-2</v>
      </c>
      <c r="H99" s="301">
        <f t="shared" si="19"/>
        <v>8.5803839948535368E-2</v>
      </c>
      <c r="I99" s="301">
        <f t="shared" si="19"/>
        <v>8.4913733672479716E-2</v>
      </c>
      <c r="J99" s="301">
        <f t="shared" si="19"/>
        <v>8.5498083581543302E-2</v>
      </c>
      <c r="K99" s="301">
        <f t="shared" si="19"/>
        <v>8.3868317662537023E-2</v>
      </c>
      <c r="L99" s="301">
        <f t="shared" si="19"/>
        <v>8.2804874921958219E-2</v>
      </c>
      <c r="M99" s="301">
        <f t="shared" si="19"/>
        <v>8.2817128398366732E-2</v>
      </c>
      <c r="N99" s="301">
        <f t="shared" si="19"/>
        <v>7.340661864503692E-2</v>
      </c>
      <c r="O99" s="301">
        <f t="shared" si="19"/>
        <v>7.8657092775310564E-2</v>
      </c>
      <c r="P99" s="301">
        <f t="shared" si="19"/>
        <v>8.0789215054746316E-2</v>
      </c>
      <c r="Q99" s="301">
        <f t="shared" si="19"/>
        <v>8.0055744584323116E-2</v>
      </c>
      <c r="R99" s="301">
        <f t="shared" si="19"/>
        <v>7.8855498362612325E-2</v>
      </c>
      <c r="S99" s="301">
        <f t="shared" si="19"/>
        <v>7.9212701695525994E-2</v>
      </c>
      <c r="T99" s="301">
        <f t="shared" si="19"/>
        <v>8.0166465965136866E-2</v>
      </c>
      <c r="U99" s="301">
        <f t="shared" si="19"/>
        <v>7.8633240633550316E-2</v>
      </c>
      <c r="V99" s="301">
        <f t="shared" si="19"/>
        <v>7.9484620812910911E-2</v>
      </c>
      <c r="W99" s="301">
        <f t="shared" si="19"/>
        <v>7.9856566011852301E-2</v>
      </c>
      <c r="X99" s="301">
        <f t="shared" si="19"/>
        <v>7.9034921085626944E-2</v>
      </c>
      <c r="Y99" s="301">
        <f t="shared" si="19"/>
        <v>7.8992804330173513E-2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3.9878492365348107E-2</v>
      </c>
      <c r="C100" s="302">
        <f t="shared" si="20"/>
        <v>3.992859091704544E-2</v>
      </c>
      <c r="D100" s="302">
        <f t="shared" si="20"/>
        <v>4.0027572256096267E-2</v>
      </c>
      <c r="E100" s="302">
        <f t="shared" si="20"/>
        <v>3.8273232460096798E-2</v>
      </c>
      <c r="F100" s="302">
        <f t="shared" si="20"/>
        <v>3.8957011424389544E-2</v>
      </c>
      <c r="G100" s="302">
        <f t="shared" si="20"/>
        <v>3.8596496869241784E-2</v>
      </c>
      <c r="H100" s="302">
        <f t="shared" si="20"/>
        <v>3.8811936852878912E-2</v>
      </c>
      <c r="I100" s="302">
        <f t="shared" si="20"/>
        <v>3.8050167888095697E-2</v>
      </c>
      <c r="J100" s="302">
        <f t="shared" si="20"/>
        <v>3.8556308092927892E-2</v>
      </c>
      <c r="K100" s="302">
        <f t="shared" si="20"/>
        <v>3.7205146967941277E-2</v>
      </c>
      <c r="L100" s="302">
        <f t="shared" si="20"/>
        <v>3.6417780050460334E-2</v>
      </c>
      <c r="M100" s="302">
        <f t="shared" si="20"/>
        <v>3.6429358884084245E-2</v>
      </c>
      <c r="N100" s="302">
        <f t="shared" si="20"/>
        <v>2.9565439754244093E-2</v>
      </c>
      <c r="O100" s="302">
        <f t="shared" si="20"/>
        <v>3.3270614225204248E-2</v>
      </c>
      <c r="P100" s="302">
        <f t="shared" si="20"/>
        <v>3.4870258985688615E-2</v>
      </c>
      <c r="Q100" s="302">
        <f t="shared" si="20"/>
        <v>3.4287172858325513E-2</v>
      </c>
      <c r="R100" s="302">
        <f t="shared" si="20"/>
        <v>3.3377862495138584E-2</v>
      </c>
      <c r="S100" s="302">
        <f t="shared" si="20"/>
        <v>3.370567131553362E-2</v>
      </c>
      <c r="T100" s="302">
        <f t="shared" si="20"/>
        <v>3.4443355522042009E-2</v>
      </c>
      <c r="U100" s="302">
        <f t="shared" si="20"/>
        <v>3.3346203130050649E-2</v>
      </c>
      <c r="V100" s="302">
        <f t="shared" si="20"/>
        <v>3.3943408393871652E-2</v>
      </c>
      <c r="W100" s="302">
        <f t="shared" si="20"/>
        <v>3.421297715090077E-2</v>
      </c>
      <c r="X100" s="302">
        <f t="shared" si="20"/>
        <v>3.3675080803916436E-2</v>
      </c>
      <c r="Y100" s="302">
        <f t="shared" si="20"/>
        <v>3.3692050072761985E-2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3.799294376933153E-2</v>
      </c>
      <c r="C101" s="302">
        <f t="shared" si="21"/>
        <v>3.7733862173351805E-2</v>
      </c>
      <c r="D101" s="302">
        <f t="shared" si="21"/>
        <v>3.7703187559174851E-2</v>
      </c>
      <c r="E101" s="302">
        <f t="shared" si="21"/>
        <v>3.625397021786788E-2</v>
      </c>
      <c r="F101" s="302">
        <f t="shared" si="21"/>
        <v>3.6754107921710376E-2</v>
      </c>
      <c r="G101" s="302">
        <f t="shared" si="21"/>
        <v>3.6389203942907747E-2</v>
      </c>
      <c r="H101" s="302">
        <f t="shared" si="21"/>
        <v>3.6531837475741374E-2</v>
      </c>
      <c r="I101" s="302">
        <f t="shared" si="21"/>
        <v>3.5871063873033557E-2</v>
      </c>
      <c r="J101" s="302">
        <f t="shared" si="21"/>
        <v>3.6267862835230022E-2</v>
      </c>
      <c r="K101" s="302">
        <f t="shared" si="21"/>
        <v>3.5069578221350088E-2</v>
      </c>
      <c r="L101" s="302">
        <f t="shared" si="21"/>
        <v>3.4139127186617074E-2</v>
      </c>
      <c r="M101" s="302">
        <f t="shared" si="21"/>
        <v>3.4139319443579889E-2</v>
      </c>
      <c r="N101" s="302">
        <f t="shared" si="21"/>
        <v>2.7450274903648812E-2</v>
      </c>
      <c r="O101" s="302">
        <f t="shared" si="21"/>
        <v>3.1214604210784088E-2</v>
      </c>
      <c r="P101" s="302">
        <f t="shared" si="21"/>
        <v>3.2716988278762307E-2</v>
      </c>
      <c r="Q101" s="302">
        <f t="shared" si="21"/>
        <v>3.2252777400040018E-2</v>
      </c>
      <c r="R101" s="302">
        <f t="shared" si="21"/>
        <v>3.1453853034860813E-2</v>
      </c>
      <c r="S101" s="302">
        <f t="shared" si="21"/>
        <v>3.1660006515010469E-2</v>
      </c>
      <c r="T101" s="302">
        <f t="shared" si="21"/>
        <v>3.2179181791811562E-2</v>
      </c>
      <c r="U101" s="302">
        <f t="shared" si="21"/>
        <v>3.1046664628305711E-2</v>
      </c>
      <c r="V101" s="302">
        <f t="shared" si="21"/>
        <v>3.1742501782330609E-2</v>
      </c>
      <c r="W101" s="302">
        <f t="shared" si="21"/>
        <v>3.2033848435000942E-2</v>
      </c>
      <c r="X101" s="302">
        <f t="shared" si="21"/>
        <v>3.152477187277878E-2</v>
      </c>
      <c r="Y101" s="302">
        <f t="shared" si="21"/>
        <v>3.1588221117453658E-2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3.6556645883802047E-3</v>
      </c>
      <c r="C102" s="302">
        <f t="shared" si="22"/>
        <v>3.7136405248893458E-3</v>
      </c>
      <c r="D102" s="302">
        <f t="shared" si="22"/>
        <v>3.7169221050231127E-3</v>
      </c>
      <c r="E102" s="302">
        <f t="shared" si="22"/>
        <v>4.1952992855227257E-3</v>
      </c>
      <c r="F102" s="302">
        <f t="shared" si="22"/>
        <v>4.0235068884206622E-3</v>
      </c>
      <c r="G102" s="302">
        <f t="shared" si="22"/>
        <v>4.1388063060966143E-3</v>
      </c>
      <c r="H102" s="302">
        <f t="shared" si="22"/>
        <v>4.0940238942392283E-3</v>
      </c>
      <c r="I102" s="302">
        <f t="shared" si="22"/>
        <v>4.3024171279438406E-3</v>
      </c>
      <c r="J102" s="302">
        <f t="shared" si="22"/>
        <v>4.1777226870147498E-3</v>
      </c>
      <c r="K102" s="302">
        <f t="shared" si="22"/>
        <v>4.5376813425693566E-3</v>
      </c>
      <c r="L102" s="302">
        <f t="shared" si="22"/>
        <v>4.7938009358471948E-3</v>
      </c>
      <c r="M102" s="302">
        <f t="shared" si="22"/>
        <v>4.7939897395461771E-3</v>
      </c>
      <c r="N102" s="302">
        <f t="shared" si="22"/>
        <v>6.4153280686678402E-3</v>
      </c>
      <c r="O102" s="302">
        <f t="shared" si="22"/>
        <v>5.5468095784098935E-3</v>
      </c>
      <c r="P102" s="302">
        <f t="shared" si="22"/>
        <v>5.1671924009292014E-3</v>
      </c>
      <c r="Q102" s="302">
        <f t="shared" si="22"/>
        <v>5.2900227331979721E-3</v>
      </c>
      <c r="R102" s="302">
        <f t="shared" si="22"/>
        <v>5.4888472109609282E-3</v>
      </c>
      <c r="S102" s="302">
        <f t="shared" si="22"/>
        <v>5.4196645248002712E-3</v>
      </c>
      <c r="T102" s="302">
        <f t="shared" si="22"/>
        <v>5.301034384971209E-3</v>
      </c>
      <c r="U102" s="302">
        <f t="shared" si="22"/>
        <v>5.5736196054947448E-3</v>
      </c>
      <c r="V102" s="302">
        <f t="shared" si="22"/>
        <v>5.4007549387473904E-3</v>
      </c>
      <c r="W102" s="302">
        <f t="shared" si="22"/>
        <v>5.3267928254820658E-3</v>
      </c>
      <c r="X102" s="302">
        <f t="shared" si="22"/>
        <v>5.4149852116377661E-3</v>
      </c>
      <c r="Y102" s="302">
        <f t="shared" si="22"/>
        <v>5.3670254437649017E-3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4.2471518019213369E-3</v>
      </c>
      <c r="C103" s="302">
        <f t="shared" si="23"/>
        <v>4.314508255791734E-3</v>
      </c>
      <c r="D103" s="302">
        <f t="shared" si="23"/>
        <v>4.318320796204379E-3</v>
      </c>
      <c r="E103" s="302">
        <f t="shared" si="23"/>
        <v>4.874099493904111E-3</v>
      </c>
      <c r="F103" s="302">
        <f t="shared" si="23"/>
        <v>4.6745110548477532E-3</v>
      </c>
      <c r="G103" s="302">
        <f t="shared" si="23"/>
        <v>4.8084659398499024E-3</v>
      </c>
      <c r="H103" s="302">
        <f t="shared" si="23"/>
        <v>4.756437725385412E-3</v>
      </c>
      <c r="I103" s="302">
        <f t="shared" si="23"/>
        <v>4.9985490232462839E-3</v>
      </c>
      <c r="J103" s="302">
        <f t="shared" si="23"/>
        <v>4.8536789984729685E-3</v>
      </c>
      <c r="K103" s="302">
        <f t="shared" si="23"/>
        <v>5.2718790317624938E-3</v>
      </c>
      <c r="L103" s="302">
        <f t="shared" si="23"/>
        <v>5.5694388230942589E-3</v>
      </c>
      <c r="M103" s="302">
        <f t="shared" si="23"/>
        <v>5.5696581752670187E-3</v>
      </c>
      <c r="N103" s="302">
        <f t="shared" si="23"/>
        <v>7.4533293490232425E-3</v>
      </c>
      <c r="O103" s="302">
        <f t="shared" si="23"/>
        <v>6.4442844047398039E-3</v>
      </c>
      <c r="P103" s="302">
        <f t="shared" si="23"/>
        <v>6.0032450970029308E-3</v>
      </c>
      <c r="Q103" s="302">
        <f t="shared" si="23"/>
        <v>6.1459493999863361E-3</v>
      </c>
      <c r="R103" s="302">
        <f t="shared" si="23"/>
        <v>6.3769437154060559E-3</v>
      </c>
      <c r="S103" s="302">
        <f t="shared" si="23"/>
        <v>6.2965672576962986E-3</v>
      </c>
      <c r="T103" s="302">
        <f t="shared" si="23"/>
        <v>6.1587427390742463E-3</v>
      </c>
      <c r="U103" s="302">
        <f t="shared" si="23"/>
        <v>6.4754322992170267E-3</v>
      </c>
      <c r="V103" s="302">
        <f t="shared" si="23"/>
        <v>6.274598097086392E-3</v>
      </c>
      <c r="W103" s="302">
        <f t="shared" si="23"/>
        <v>6.1886689000732941E-3</v>
      </c>
      <c r="X103" s="302">
        <f t="shared" si="23"/>
        <v>6.2911308307896669E-3</v>
      </c>
      <c r="Y103" s="302">
        <f t="shared" si="23"/>
        <v>6.2354111635126363E-3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1.4372589162111654E-3</v>
      </c>
      <c r="C104" s="302">
        <f t="shared" si="24"/>
        <v>1.4600527009413931E-3</v>
      </c>
      <c r="D104" s="302">
        <f t="shared" si="24"/>
        <v>1.4613428850358283E-3</v>
      </c>
      <c r="E104" s="302">
        <f t="shared" si="24"/>
        <v>1.6494213729174737E-3</v>
      </c>
      <c r="F104" s="302">
        <f t="shared" si="24"/>
        <v>1.5818795762064051E-3</v>
      </c>
      <c r="G104" s="302">
        <f t="shared" si="24"/>
        <v>1.6272106267123661E-3</v>
      </c>
      <c r="H104" s="302">
        <f t="shared" si="24"/>
        <v>1.6096040002904414E-3</v>
      </c>
      <c r="I104" s="302">
        <f t="shared" si="24"/>
        <v>1.691535760160333E-3</v>
      </c>
      <c r="J104" s="302">
        <f t="shared" si="24"/>
        <v>1.6425109678976726E-3</v>
      </c>
      <c r="K104" s="302">
        <f t="shared" si="24"/>
        <v>1.7840320989138186E-3</v>
      </c>
      <c r="L104" s="302">
        <f t="shared" si="24"/>
        <v>1.8847279259393656E-3</v>
      </c>
      <c r="M104" s="302">
        <f t="shared" si="24"/>
        <v>1.8848021558894106E-3</v>
      </c>
      <c r="N104" s="302">
        <f t="shared" si="24"/>
        <v>2.5222465694529511E-3</v>
      </c>
      <c r="O104" s="302">
        <f t="shared" si="24"/>
        <v>2.1807803561725374E-3</v>
      </c>
      <c r="P104" s="302">
        <f t="shared" si="24"/>
        <v>2.0315302923632652E-3</v>
      </c>
      <c r="Q104" s="302">
        <f t="shared" si="24"/>
        <v>2.0798221927732798E-3</v>
      </c>
      <c r="R104" s="302">
        <f t="shared" si="24"/>
        <v>2.1579919062459413E-3</v>
      </c>
      <c r="S104" s="302">
        <f t="shared" si="24"/>
        <v>2.1307920824853313E-3</v>
      </c>
      <c r="T104" s="302">
        <f t="shared" si="24"/>
        <v>2.0841515272378252E-3</v>
      </c>
      <c r="U104" s="302">
        <f t="shared" si="24"/>
        <v>2.1913209704821886E-3</v>
      </c>
      <c r="V104" s="302">
        <f t="shared" si="24"/>
        <v>2.12335760087486E-3</v>
      </c>
      <c r="W104" s="302">
        <f t="shared" si="24"/>
        <v>2.0942787003952325E-3</v>
      </c>
      <c r="X104" s="302">
        <f t="shared" si="24"/>
        <v>2.1289523665042943E-3</v>
      </c>
      <c r="Y104" s="302">
        <f t="shared" si="24"/>
        <v>2.1100965326803166E-3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9.1239636534318755E-2</v>
      </c>
      <c r="C105" s="301">
        <f t="shared" si="25"/>
        <v>9.2225457049622858E-2</v>
      </c>
      <c r="D105" s="301">
        <f t="shared" si="25"/>
        <v>9.2243285197566846E-2</v>
      </c>
      <c r="E105" s="301">
        <f t="shared" si="25"/>
        <v>9.962958421047563E-2</v>
      </c>
      <c r="F105" s="301">
        <f t="shared" si="25"/>
        <v>9.7163128766249066E-2</v>
      </c>
      <c r="G105" s="301">
        <f t="shared" si="25"/>
        <v>9.8920647443589402E-2</v>
      </c>
      <c r="H105" s="301">
        <f t="shared" si="25"/>
        <v>9.812695770405673E-2</v>
      </c>
      <c r="I105" s="301">
        <f t="shared" si="25"/>
        <v>0.10132392066068406</v>
      </c>
      <c r="J105" s="301">
        <f t="shared" si="25"/>
        <v>9.9338580619520639E-2</v>
      </c>
      <c r="K105" s="301">
        <f t="shared" si="25"/>
        <v>0.10501727433112328</v>
      </c>
      <c r="L105" s="301">
        <f t="shared" si="25"/>
        <v>0.10904472848849819</v>
      </c>
      <c r="M105" s="301">
        <f t="shared" si="25"/>
        <v>0.10907635876849492</v>
      </c>
      <c r="N105" s="301">
        <f t="shared" si="25"/>
        <v>0.13377001086594084</v>
      </c>
      <c r="O105" s="301">
        <f t="shared" si="25"/>
        <v>0.12056763248961706</v>
      </c>
      <c r="P105" s="301">
        <f t="shared" si="25"/>
        <v>0.11476215320269766</v>
      </c>
      <c r="Q105" s="301">
        <f t="shared" si="25"/>
        <v>0.1166000905425643</v>
      </c>
      <c r="R105" s="301">
        <f t="shared" si="25"/>
        <v>0.1196057723781228</v>
      </c>
      <c r="S105" s="301">
        <f t="shared" si="25"/>
        <v>0.11855035025325211</v>
      </c>
      <c r="T105" s="301">
        <f t="shared" si="25"/>
        <v>0.11685643540154025</v>
      </c>
      <c r="U105" s="301">
        <f t="shared" si="25"/>
        <v>0.12103568262142668</v>
      </c>
      <c r="V105" s="301">
        <f t="shared" si="25"/>
        <v>0.11833544027684191</v>
      </c>
      <c r="W105" s="301">
        <f t="shared" si="25"/>
        <v>0.1171861734705226</v>
      </c>
      <c r="X105" s="301">
        <f t="shared" si="25"/>
        <v>0.11842675251382236</v>
      </c>
      <c r="Y105" s="301">
        <f t="shared" si="25"/>
        <v>0.11758997036706666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1.8479332167065599E-2</v>
      </c>
      <c r="C106" s="302">
        <f t="shared" si="26"/>
        <v>1.8473531570837736E-2</v>
      </c>
      <c r="D106" s="302">
        <f t="shared" si="26"/>
        <v>1.843824725959204E-2</v>
      </c>
      <c r="E106" s="302">
        <f t="shared" si="26"/>
        <v>1.751267919162082E-2</v>
      </c>
      <c r="F106" s="302">
        <f t="shared" si="26"/>
        <v>1.8034962904667488E-2</v>
      </c>
      <c r="G106" s="302">
        <f t="shared" si="26"/>
        <v>1.7792079405083219E-2</v>
      </c>
      <c r="H106" s="302">
        <f t="shared" si="26"/>
        <v>1.7775177550829999E-2</v>
      </c>
      <c r="I106" s="302">
        <f t="shared" si="26"/>
        <v>1.7356829211272615E-2</v>
      </c>
      <c r="J106" s="302">
        <f t="shared" si="26"/>
        <v>1.7534484412975362E-2</v>
      </c>
      <c r="K106" s="302">
        <f t="shared" si="26"/>
        <v>1.6979156290758819E-2</v>
      </c>
      <c r="L106" s="302">
        <f t="shared" si="26"/>
        <v>1.6585610546415028E-2</v>
      </c>
      <c r="M106" s="302">
        <f t="shared" si="26"/>
        <v>1.6613816382864979E-2</v>
      </c>
      <c r="N106" s="302">
        <f t="shared" si="26"/>
        <v>1.347127981449339E-2</v>
      </c>
      <c r="O106" s="302">
        <f t="shared" si="26"/>
        <v>1.5146069600948544E-2</v>
      </c>
      <c r="P106" s="302">
        <f t="shared" si="26"/>
        <v>1.5870117692290488E-2</v>
      </c>
      <c r="Q106" s="302">
        <f t="shared" si="26"/>
        <v>1.559121075577141E-2</v>
      </c>
      <c r="R106" s="302">
        <f t="shared" si="26"/>
        <v>1.5179322906658332E-2</v>
      </c>
      <c r="S106" s="302">
        <f t="shared" si="26"/>
        <v>1.5326605554151933E-2</v>
      </c>
      <c r="T106" s="302">
        <f t="shared" si="26"/>
        <v>1.5663805860432697E-2</v>
      </c>
      <c r="U106" s="302">
        <f t="shared" si="26"/>
        <v>1.5164627033966373E-2</v>
      </c>
      <c r="V106" s="302">
        <f t="shared" si="26"/>
        <v>1.5435503503470895E-2</v>
      </c>
      <c r="W106" s="302">
        <f t="shared" si="26"/>
        <v>1.5558664531583501E-2</v>
      </c>
      <c r="X106" s="302">
        <f t="shared" si="26"/>
        <v>1.5312455283200965E-2</v>
      </c>
      <c r="Y106" s="302">
        <f t="shared" si="26"/>
        <v>1.5324396741860053E-2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7.1565655853588527E-3</v>
      </c>
      <c r="C107" s="302">
        <f t="shared" si="27"/>
        <v>7.1077635118779008E-3</v>
      </c>
      <c r="D107" s="302">
        <f t="shared" si="27"/>
        <v>7.1019854682102222E-3</v>
      </c>
      <c r="E107" s="302">
        <f t="shared" si="27"/>
        <v>6.8290027003186015E-3</v>
      </c>
      <c r="F107" s="302">
        <f t="shared" si="27"/>
        <v>6.9232114644773024E-3</v>
      </c>
      <c r="G107" s="302">
        <f t="shared" si="27"/>
        <v>6.8544760889687698E-3</v>
      </c>
      <c r="H107" s="302">
        <f t="shared" si="27"/>
        <v>6.8813433472310606E-3</v>
      </c>
      <c r="I107" s="302">
        <f t="shared" si="27"/>
        <v>6.7568762974135254E-3</v>
      </c>
      <c r="J107" s="302">
        <f t="shared" si="27"/>
        <v>6.8316195922316922E-3</v>
      </c>
      <c r="K107" s="302">
        <f t="shared" si="27"/>
        <v>6.6059039308914271E-3</v>
      </c>
      <c r="L107" s="302">
        <f t="shared" si="27"/>
        <v>6.4306389160386709E-3</v>
      </c>
      <c r="M107" s="302">
        <f t="shared" si="27"/>
        <v>6.4306751306466257E-3</v>
      </c>
      <c r="N107" s="302">
        <f t="shared" si="27"/>
        <v>5.1706889015183345E-3</v>
      </c>
      <c r="O107" s="302">
        <f t="shared" si="27"/>
        <v>5.8797592419205496E-3</v>
      </c>
      <c r="P107" s="302">
        <f t="shared" si="27"/>
        <v>6.1627567948915165E-3</v>
      </c>
      <c r="Q107" s="302">
        <f t="shared" si="27"/>
        <v>6.0753154105338538E-3</v>
      </c>
      <c r="R107" s="302">
        <f t="shared" si="27"/>
        <v>5.9248255024114517E-3</v>
      </c>
      <c r="S107" s="302">
        <f t="shared" si="27"/>
        <v>5.9636577368994796E-3</v>
      </c>
      <c r="T107" s="302">
        <f t="shared" si="27"/>
        <v>6.0614525258814011E-3</v>
      </c>
      <c r="U107" s="302">
        <f t="shared" si="27"/>
        <v>5.8481251931434561E-3</v>
      </c>
      <c r="V107" s="302">
        <f t="shared" si="27"/>
        <v>5.9791970116301442E-3</v>
      </c>
      <c r="W107" s="302">
        <f t="shared" si="27"/>
        <v>6.0340767135181822E-3</v>
      </c>
      <c r="X107" s="302">
        <f t="shared" si="27"/>
        <v>5.9381841754818782E-3</v>
      </c>
      <c r="Y107" s="302">
        <f t="shared" si="27"/>
        <v>5.9501358337585861E-3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6.5603738781894308E-2</v>
      </c>
      <c r="C108" s="302">
        <f t="shared" si="28"/>
        <v>6.6644161966907214E-2</v>
      </c>
      <c r="D108" s="302">
        <f t="shared" si="28"/>
        <v>6.6703052469764573E-2</v>
      </c>
      <c r="E108" s="302">
        <f t="shared" si="28"/>
        <v>7.5287902318536215E-2</v>
      </c>
      <c r="F108" s="302">
        <f t="shared" si="28"/>
        <v>7.2204954397104268E-2</v>
      </c>
      <c r="G108" s="302">
        <f t="shared" si="28"/>
        <v>7.4274091949537407E-2</v>
      </c>
      <c r="H108" s="302">
        <f t="shared" si="28"/>
        <v>7.3470436805995673E-2</v>
      </c>
      <c r="I108" s="302">
        <f t="shared" si="28"/>
        <v>7.7210215151997941E-2</v>
      </c>
      <c r="J108" s="302">
        <f t="shared" si="28"/>
        <v>7.4972476614313582E-2</v>
      </c>
      <c r="K108" s="302">
        <f t="shared" si="28"/>
        <v>8.1432214109473031E-2</v>
      </c>
      <c r="L108" s="302">
        <f t="shared" si="28"/>
        <v>8.6028479026044491E-2</v>
      </c>
      <c r="M108" s="302">
        <f t="shared" si="28"/>
        <v>8.603186725498331E-2</v>
      </c>
      <c r="N108" s="302">
        <f t="shared" si="28"/>
        <v>0.11512804214992912</v>
      </c>
      <c r="O108" s="302">
        <f t="shared" si="28"/>
        <v>9.9541803646747973E-2</v>
      </c>
      <c r="P108" s="302">
        <f t="shared" si="28"/>
        <v>9.2729278715515645E-2</v>
      </c>
      <c r="Q108" s="302">
        <f t="shared" si="28"/>
        <v>9.493356437625905E-2</v>
      </c>
      <c r="R108" s="302">
        <f t="shared" si="28"/>
        <v>9.8501623969053015E-2</v>
      </c>
      <c r="S108" s="302">
        <f t="shared" si="28"/>
        <v>9.7260086962200704E-2</v>
      </c>
      <c r="T108" s="302">
        <f t="shared" si="28"/>
        <v>9.5131177015226165E-2</v>
      </c>
      <c r="U108" s="302">
        <f t="shared" si="28"/>
        <v>0.10002293039431685</v>
      </c>
      <c r="V108" s="302">
        <f t="shared" si="28"/>
        <v>9.6920739761740871E-2</v>
      </c>
      <c r="W108" s="302">
        <f t="shared" si="28"/>
        <v>9.5593432225420924E-2</v>
      </c>
      <c r="X108" s="302">
        <f t="shared" si="28"/>
        <v>9.7176113055139512E-2</v>
      </c>
      <c r="Y108" s="302">
        <f t="shared" si="28"/>
        <v>9.6315437791448022E-2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6.3731196612450275E-2</v>
      </c>
      <c r="C109" s="235">
        <f t="shared" si="29"/>
        <v>6.474192276610212E-2</v>
      </c>
      <c r="D109" s="235">
        <f t="shared" si="29"/>
        <v>6.4799132344182511E-2</v>
      </c>
      <c r="E109" s="235">
        <f t="shared" si="29"/>
        <v>7.3138942906190135E-2</v>
      </c>
      <c r="F109" s="235">
        <f t="shared" si="29"/>
        <v>7.0143992255893517E-2</v>
      </c>
      <c r="G109" s="235">
        <f t="shared" si="29"/>
        <v>7.2154069953000569E-2</v>
      </c>
      <c r="H109" s="235">
        <f t="shared" si="29"/>
        <v>7.1373353717727087E-2</v>
      </c>
      <c r="I109" s="235">
        <f t="shared" si="29"/>
        <v>7.5006386735074454E-2</v>
      </c>
      <c r="J109" s="235">
        <f t="shared" si="29"/>
        <v>7.2832520468297288E-2</v>
      </c>
      <c r="K109" s="235">
        <f t="shared" si="29"/>
        <v>7.9107876233271507E-2</v>
      </c>
      <c r="L109" s="235">
        <f t="shared" si="29"/>
        <v>8.3572948933697627E-2</v>
      </c>
      <c r="M109" s="235">
        <f t="shared" si="29"/>
        <v>8.3576240451661038E-2</v>
      </c>
      <c r="N109" s="235">
        <f t="shared" si="29"/>
        <v>0.11184191672759611</v>
      </c>
      <c r="O109" s="235">
        <f t="shared" si="29"/>
        <v>9.6700559711387066E-2</v>
      </c>
      <c r="P109" s="235">
        <f t="shared" si="29"/>
        <v>9.0082486200927125E-2</v>
      </c>
      <c r="Q109" s="235">
        <f t="shared" si="29"/>
        <v>9.2223854443701972E-2</v>
      </c>
      <c r="R109" s="235">
        <f t="shared" si="29"/>
        <v>9.5690070114569356E-2</v>
      </c>
      <c r="S109" s="235">
        <f t="shared" si="29"/>
        <v>9.448397057581602E-2</v>
      </c>
      <c r="T109" s="235">
        <f t="shared" si="29"/>
        <v>9.2415826580975816E-2</v>
      </c>
      <c r="U109" s="235">
        <f t="shared" si="29"/>
        <v>9.716795355073457E-2</v>
      </c>
      <c r="V109" s="235">
        <f t="shared" si="29"/>
        <v>9.4154309438296266E-2</v>
      </c>
      <c r="W109" s="235">
        <f t="shared" si="29"/>
        <v>9.2864887537455684E-2</v>
      </c>
      <c r="X109" s="235">
        <f t="shared" si="29"/>
        <v>9.4402393554740657E-2</v>
      </c>
      <c r="Y109" s="235">
        <f t="shared" si="29"/>
        <v>9.3566284737342964E-2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0.4734105309407905</v>
      </c>
      <c r="C113" s="322">
        <f>IF(C$5=0,0,C$5/FBT_fec!C$5)</f>
        <v>0.4754712549359888</v>
      </c>
      <c r="D113" s="322">
        <f>IF(D$5=0,0,D$5/FBT_fec!D$5)</f>
        <v>0.47654695527176999</v>
      </c>
      <c r="E113" s="322">
        <f>IF(E$5=0,0,E$5/FBT_fec!E$5)</f>
        <v>0.48276267033254028</v>
      </c>
      <c r="F113" s="322">
        <f>IF(F$5=0,0,F$5/FBT_fec!F$5)</f>
        <v>0.47627009451231744</v>
      </c>
      <c r="G113" s="322">
        <f>IF(G$5=0,0,G$5/FBT_fec!G$5)</f>
        <v>0.477565807445337</v>
      </c>
      <c r="H113" s="322">
        <f>IF(H$5=0,0,H$5/FBT_fec!H$5)</f>
        <v>0.47941268974512807</v>
      </c>
      <c r="I113" s="322">
        <f>IF(I$5=0,0,I$5/FBT_fec!I$5)</f>
        <v>0.48239770186523623</v>
      </c>
      <c r="J113" s="322">
        <f>IF(J$5=0,0,J$5/FBT_fec!J$5)</f>
        <v>0.48307572497305717</v>
      </c>
      <c r="K113" s="322">
        <f>IF(K$5=0,0,K$5/FBT_fec!K$5)</f>
        <v>0.48131932942563094</v>
      </c>
      <c r="L113" s="322">
        <f>IF(L$5=0,0,L$5/FBT_fec!L$5)</f>
        <v>0.48522266025097555</v>
      </c>
      <c r="M113" s="322">
        <f>IF(M$5=0,0,M$5/FBT_fec!M$5)</f>
        <v>0.48505456928975371</v>
      </c>
      <c r="N113" s="322">
        <f>IF(N$5=0,0,N$5/FBT_fec!N$5)</f>
        <v>0.49951035614261002</v>
      </c>
      <c r="O113" s="322">
        <f>IF(O$5=0,0,O$5/FBT_fec!O$5)</f>
        <v>0.49170100775053788</v>
      </c>
      <c r="P113" s="322">
        <f>IF(P$5=0,0,P$5/FBT_fec!P$5)</f>
        <v>0.4882272077192859</v>
      </c>
      <c r="Q113" s="322">
        <f>IF(Q$5=0,0,Q$5/FBT_fec!Q$5)</f>
        <v>0.49013977253333701</v>
      </c>
      <c r="R113" s="322">
        <f>IF(R$5=0,0,R$5/FBT_fec!R$5)</f>
        <v>0.49198971700482624</v>
      </c>
      <c r="S113" s="322">
        <f>IF(S$5=0,0,S$5/FBT_fec!S$5)</f>
        <v>0.49106386365344268</v>
      </c>
      <c r="T113" s="322">
        <f>IF(T$5=0,0,T$5/FBT_fec!T$5)</f>
        <v>0.48916312699535996</v>
      </c>
      <c r="U113" s="322">
        <f>IF(U$5=0,0,U$5/FBT_fec!U$5)</f>
        <v>0.48976661008830535</v>
      </c>
      <c r="V113" s="322">
        <f>IF(V$5=0,0,V$5/FBT_fec!V$5)</f>
        <v>0.48891300616687072</v>
      </c>
      <c r="W113" s="322">
        <f>IF(W$5=0,0,W$5/FBT_fec!W$5)</f>
        <v>0.4882731612750999</v>
      </c>
      <c r="X113" s="322">
        <f>IF(X$5=0,0,X$5/FBT_fec!X$5)</f>
        <v>0.48935381468453965</v>
      </c>
      <c r="Y113" s="322">
        <f>IF(Y$5=0,0,Y$5/FBT_fec!Y$5)</f>
        <v>0.49018311084791227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0.47585684053682109</v>
      </c>
      <c r="C114" s="334">
        <f>IF(C$6=0,0,C$6/FBT_fec!C$6)</f>
        <v>0.47585684053682098</v>
      </c>
      <c r="D114" s="334">
        <f>IF(D$6=0,0,D$6/FBT_fec!D$6)</f>
        <v>0.47585684053682098</v>
      </c>
      <c r="E114" s="334">
        <f>IF(E$6=0,0,E$6/FBT_fec!E$6)</f>
        <v>0.47585684053682109</v>
      </c>
      <c r="F114" s="334">
        <f>IF(F$6=0,0,F$6/FBT_fec!F$6)</f>
        <v>0.47585684053682115</v>
      </c>
      <c r="G114" s="334">
        <f>IF(G$6=0,0,G$6/FBT_fec!G$6)</f>
        <v>0.47585684053682104</v>
      </c>
      <c r="H114" s="334">
        <f>IF(H$6=0,0,H$6/FBT_fec!H$6)</f>
        <v>0.47585684053682115</v>
      </c>
      <c r="I114" s="334">
        <f>IF(I$6=0,0,I$6/FBT_fec!I$6)</f>
        <v>0.47585684053682098</v>
      </c>
      <c r="J114" s="334">
        <f>IF(J$6=0,0,J$6/FBT_fec!J$6)</f>
        <v>0.4758568405368212</v>
      </c>
      <c r="K114" s="334">
        <f>IF(K$6=0,0,K$6/FBT_fec!K$6)</f>
        <v>0.47585684053682115</v>
      </c>
      <c r="L114" s="334">
        <f>IF(L$6=0,0,L$6/FBT_fec!L$6)</f>
        <v>0.47585684053682109</v>
      </c>
      <c r="M114" s="334">
        <f>IF(M$6=0,0,M$6/FBT_fec!M$6)</f>
        <v>0.47585684053682109</v>
      </c>
      <c r="N114" s="334">
        <f>IF(N$6=0,0,N$6/FBT_fec!N$6)</f>
        <v>0.47585684053682109</v>
      </c>
      <c r="O114" s="334">
        <f>IF(O$6=0,0,O$6/FBT_fec!O$6)</f>
        <v>0.4758568405368212</v>
      </c>
      <c r="P114" s="334">
        <f>IF(P$6=0,0,P$6/FBT_fec!P$6)</f>
        <v>0.47585684053682109</v>
      </c>
      <c r="Q114" s="334">
        <f>IF(Q$6=0,0,Q$6/FBT_fec!Q$6)</f>
        <v>0.47585684053682109</v>
      </c>
      <c r="R114" s="334">
        <f>IF(R$6=0,0,R$6/FBT_fec!R$6)</f>
        <v>0.47585684053682109</v>
      </c>
      <c r="S114" s="334">
        <f>IF(S$6=0,0,S$6/FBT_fec!S$6)</f>
        <v>0.4758568405368212</v>
      </c>
      <c r="T114" s="334">
        <f>IF(T$6=0,0,T$6/FBT_fec!T$6)</f>
        <v>0.47585684053682087</v>
      </c>
      <c r="U114" s="334">
        <f>IF(U$6=0,0,U$6/FBT_fec!U$6)</f>
        <v>0.47585684053682104</v>
      </c>
      <c r="V114" s="334">
        <f>IF(V$6=0,0,V$6/FBT_fec!V$6)</f>
        <v>0.4758568405368212</v>
      </c>
      <c r="W114" s="334">
        <f>IF(W$6=0,0,W$6/FBT_fec!W$6)</f>
        <v>0.4758568405368212</v>
      </c>
      <c r="X114" s="334">
        <f>IF(X$6=0,0,X$6/FBT_fec!X$6)</f>
        <v>0.47585684053682115</v>
      </c>
      <c r="Y114" s="334">
        <f>IF(Y$6=0,0,Y$6/FBT_fec!Y$6)</f>
        <v>0.4758568405368212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0.12332131169564198</v>
      </c>
      <c r="C115" s="335">
        <f>IF(C$7=0,0,C$7/FBT_fec!C$7)</f>
        <v>0.12332131169564199</v>
      </c>
      <c r="D115" s="335">
        <f>IF(D$7=0,0,D$7/FBT_fec!D$7)</f>
        <v>0.12332131169564199</v>
      </c>
      <c r="E115" s="335">
        <f>IF(E$7=0,0,E$7/FBT_fec!E$7)</f>
        <v>0.12332131169564199</v>
      </c>
      <c r="F115" s="335">
        <f>IF(F$7=0,0,F$7/FBT_fec!F$7)</f>
        <v>0.12332131169564199</v>
      </c>
      <c r="G115" s="335">
        <f>IF(G$7=0,0,G$7/FBT_fec!G$7)</f>
        <v>0.12332131169564199</v>
      </c>
      <c r="H115" s="335">
        <f>IF(H$7=0,0,H$7/FBT_fec!H$7)</f>
        <v>0.12332131169564201</v>
      </c>
      <c r="I115" s="335">
        <f>IF(I$7=0,0,I$7/FBT_fec!I$7)</f>
        <v>0.12332131169564199</v>
      </c>
      <c r="J115" s="335">
        <f>IF(J$7=0,0,J$7/FBT_fec!J$7)</f>
        <v>0.12332131169564199</v>
      </c>
      <c r="K115" s="335">
        <f>IF(K$7=0,0,K$7/FBT_fec!K$7)</f>
        <v>0.12332131169564199</v>
      </c>
      <c r="L115" s="335">
        <f>IF(L$7=0,0,L$7/FBT_fec!L$7)</f>
        <v>0.12332131169564199</v>
      </c>
      <c r="M115" s="335">
        <f>IF(M$7=0,0,M$7/FBT_fec!M$7)</f>
        <v>0.12332131169564196</v>
      </c>
      <c r="N115" s="335">
        <f>IF(N$7=0,0,N$7/FBT_fec!N$7)</f>
        <v>0.12332131169564203</v>
      </c>
      <c r="O115" s="335">
        <f>IF(O$7=0,0,O$7/FBT_fec!O$7)</f>
        <v>0.12332131169564192</v>
      </c>
      <c r="P115" s="335">
        <f>IF(P$7=0,0,P$7/FBT_fec!P$7)</f>
        <v>0.12332131169564194</v>
      </c>
      <c r="Q115" s="335">
        <f>IF(Q$7=0,0,Q$7/FBT_fec!Q$7)</f>
        <v>0.12332131169564198</v>
      </c>
      <c r="R115" s="335">
        <f>IF(R$7=0,0,R$7/FBT_fec!R$7)</f>
        <v>0.12332131169564194</v>
      </c>
      <c r="S115" s="335">
        <f>IF(S$7=0,0,S$7/FBT_fec!S$7)</f>
        <v>0.12332131169564199</v>
      </c>
      <c r="T115" s="335">
        <f>IF(T$7=0,0,T$7/FBT_fec!T$7)</f>
        <v>0.12332131169564191</v>
      </c>
      <c r="U115" s="335">
        <f>IF(U$7=0,0,U$7/FBT_fec!U$7)</f>
        <v>0.12332131169564203</v>
      </c>
      <c r="V115" s="335">
        <f>IF(V$7=0,0,V$7/FBT_fec!V$7)</f>
        <v>0.12332131169564205</v>
      </c>
      <c r="W115" s="335">
        <f>IF(W$7=0,0,W$7/FBT_fec!W$7)</f>
        <v>0.12332131169564198</v>
      </c>
      <c r="X115" s="335">
        <f>IF(X$7=0,0,X$7/FBT_fec!X$7)</f>
        <v>0.12332131169564202</v>
      </c>
      <c r="Y115" s="335">
        <f>IF(Y$7=0,0,Y$7/FBT_fec!Y$7)</f>
        <v>0.12332131169564201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0.67393094113640772</v>
      </c>
      <c r="C116" s="335">
        <f>IF(C$8=0,0,C$8/FBT_fec!C$8)</f>
        <v>0.67393094113640817</v>
      </c>
      <c r="D116" s="335">
        <f>IF(D$8=0,0,D$8/FBT_fec!D$8)</f>
        <v>0.67393094113640761</v>
      </c>
      <c r="E116" s="335">
        <f>IF(E$8=0,0,E$8/FBT_fec!E$8)</f>
        <v>0.67393094113640772</v>
      </c>
      <c r="F116" s="335">
        <f>IF(F$8=0,0,F$8/FBT_fec!F$8)</f>
        <v>0.67393094113640784</v>
      </c>
      <c r="G116" s="335">
        <f>IF(G$8=0,0,G$8/FBT_fec!G$8)</f>
        <v>0.67393094113640761</v>
      </c>
      <c r="H116" s="335">
        <f>IF(H$8=0,0,H$8/FBT_fec!H$8)</f>
        <v>0.6739309411364075</v>
      </c>
      <c r="I116" s="335">
        <f>IF(I$8=0,0,I$8/FBT_fec!I$8)</f>
        <v>0.67393094113640761</v>
      </c>
      <c r="J116" s="335">
        <f>IF(J$8=0,0,J$8/FBT_fec!J$8)</f>
        <v>0.67393094113640772</v>
      </c>
      <c r="K116" s="335">
        <f>IF(K$8=0,0,K$8/FBT_fec!K$8)</f>
        <v>0.67393094113640739</v>
      </c>
      <c r="L116" s="335">
        <f>IF(L$8=0,0,L$8/FBT_fec!L$8)</f>
        <v>0.6739309411364075</v>
      </c>
      <c r="M116" s="335">
        <f>IF(M$8=0,0,M$8/FBT_fec!M$8)</f>
        <v>0.6739309411364075</v>
      </c>
      <c r="N116" s="335">
        <f>IF(N$8=0,0,N$8/FBT_fec!N$8)</f>
        <v>0.67393094113640761</v>
      </c>
      <c r="O116" s="335">
        <f>IF(O$8=0,0,O$8/FBT_fec!O$8)</f>
        <v>0.67393094113640739</v>
      </c>
      <c r="P116" s="335">
        <f>IF(P$8=0,0,P$8/FBT_fec!P$8)</f>
        <v>0.67393094113640784</v>
      </c>
      <c r="Q116" s="335">
        <f>IF(Q$8=0,0,Q$8/FBT_fec!Q$8)</f>
        <v>0.67393094113640761</v>
      </c>
      <c r="R116" s="335">
        <f>IF(R$8=0,0,R$8/FBT_fec!R$8)</f>
        <v>0.67393094113640772</v>
      </c>
      <c r="S116" s="335">
        <f>IF(S$8=0,0,S$8/FBT_fec!S$8)</f>
        <v>0.6739309411364075</v>
      </c>
      <c r="T116" s="335">
        <f>IF(T$8=0,0,T$8/FBT_fec!T$8)</f>
        <v>0.67393094113640772</v>
      </c>
      <c r="U116" s="335">
        <f>IF(U$8=0,0,U$8/FBT_fec!U$8)</f>
        <v>0.6739309411364075</v>
      </c>
      <c r="V116" s="335">
        <f>IF(V$8=0,0,V$8/FBT_fec!V$8)</f>
        <v>0.67393094113640772</v>
      </c>
      <c r="W116" s="335">
        <f>IF(W$8=0,0,W$8/FBT_fec!W$8)</f>
        <v>0.6739309411364075</v>
      </c>
      <c r="X116" s="335">
        <f>IF(X$8=0,0,X$8/FBT_fec!X$8)</f>
        <v>0.67393094113640772</v>
      </c>
      <c r="Y116" s="335">
        <f>IF(Y$8=0,0,Y$8/FBT_fec!Y$8)</f>
        <v>0.6739309411364075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0.47627048440251263</v>
      </c>
      <c r="C117" s="335">
        <f>IF(C$9=0,0,C$9/FBT_fec!C$9)</f>
        <v>0.47627048440251263</v>
      </c>
      <c r="D117" s="335">
        <f>IF(D$9=0,0,D$9/FBT_fec!D$9)</f>
        <v>0.47627048440251252</v>
      </c>
      <c r="E117" s="335">
        <f>IF(E$9=0,0,E$9/FBT_fec!E$9)</f>
        <v>0.47627048440251279</v>
      </c>
      <c r="F117" s="335">
        <f>IF(F$9=0,0,F$9/FBT_fec!F$9)</f>
        <v>0.47627048440251252</v>
      </c>
      <c r="G117" s="335">
        <f>IF(G$9=0,0,G$9/FBT_fec!G$9)</f>
        <v>0.47627048440251257</v>
      </c>
      <c r="H117" s="335">
        <f>IF(H$9=0,0,H$9/FBT_fec!H$9)</f>
        <v>0.47627048440251246</v>
      </c>
      <c r="I117" s="335">
        <f>IF(I$9=0,0,I$9/FBT_fec!I$9)</f>
        <v>0.47627048440251257</v>
      </c>
      <c r="J117" s="335">
        <f>IF(J$9=0,0,J$9/FBT_fec!J$9)</f>
        <v>0.47627048440251279</v>
      </c>
      <c r="K117" s="335">
        <f>IF(K$9=0,0,K$9/FBT_fec!K$9)</f>
        <v>0.47627048440251279</v>
      </c>
      <c r="L117" s="335">
        <f>IF(L$9=0,0,L$9/FBT_fec!L$9)</f>
        <v>0.47627048440251274</v>
      </c>
      <c r="M117" s="335">
        <f>IF(M$9=0,0,M$9/FBT_fec!M$9)</f>
        <v>0.47627048440251263</v>
      </c>
      <c r="N117" s="335">
        <f>IF(N$9=0,0,N$9/FBT_fec!N$9)</f>
        <v>0.47627048440251263</v>
      </c>
      <c r="O117" s="335">
        <f>IF(O$9=0,0,O$9/FBT_fec!O$9)</f>
        <v>0.47627048440251252</v>
      </c>
      <c r="P117" s="335">
        <f>IF(P$9=0,0,P$9/FBT_fec!P$9)</f>
        <v>0.47627048440251263</v>
      </c>
      <c r="Q117" s="335">
        <f>IF(Q$9=0,0,Q$9/FBT_fec!Q$9)</f>
        <v>0.47627048440251274</v>
      </c>
      <c r="R117" s="335">
        <f>IF(R$9=0,0,R$9/FBT_fec!R$9)</f>
        <v>0.47627048440251274</v>
      </c>
      <c r="S117" s="335">
        <f>IF(S$9=0,0,S$9/FBT_fec!S$9)</f>
        <v>0.47627048440251268</v>
      </c>
      <c r="T117" s="335">
        <f>IF(T$9=0,0,T$9/FBT_fec!T$9)</f>
        <v>0.47627048440251263</v>
      </c>
      <c r="U117" s="335">
        <f>IF(U$9=0,0,U$9/FBT_fec!U$9)</f>
        <v>0.47627048440251263</v>
      </c>
      <c r="V117" s="335">
        <f>IF(V$9=0,0,V$9/FBT_fec!V$9)</f>
        <v>0.47627048440251257</v>
      </c>
      <c r="W117" s="335">
        <f>IF(W$9=0,0,W$9/FBT_fec!W$9)</f>
        <v>0.47627048440251274</v>
      </c>
      <c r="X117" s="335">
        <f>IF(X$9=0,0,X$9/FBT_fec!X$9)</f>
        <v>0.47627048440251246</v>
      </c>
      <c r="Y117" s="335">
        <f>IF(Y$9=0,0,Y$9/FBT_fec!Y$9)</f>
        <v>0.47627048440251263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0.69025597205109934</v>
      </c>
      <c r="C118" s="336">
        <f>IF(C$10=0,0,C$10/FBT_fec!C$10)</f>
        <v>0.68958248923007348</v>
      </c>
      <c r="D118" s="336">
        <f>IF(D$10=0,0,D$10/FBT_fec!D$10)</f>
        <v>0.68939623073663481</v>
      </c>
      <c r="E118" s="336">
        <f>IF(E$10=0,0,E$10/FBT_fec!E$10)</f>
        <v>0.70013885276103149</v>
      </c>
      <c r="F118" s="336">
        <f>IF(F$10=0,0,F$10/FBT_fec!F$10)</f>
        <v>0.69681907656530373</v>
      </c>
      <c r="G118" s="336">
        <f>IF(G$10=0,0,G$10/FBT_fec!G$10)</f>
        <v>0.69957545867041337</v>
      </c>
      <c r="H118" s="336">
        <f>IF(H$10=0,0,H$10/FBT_fec!H$10)</f>
        <v>0.69770887793516367</v>
      </c>
      <c r="I118" s="336">
        <f>IF(I$10=0,0,I$10/FBT_fec!I$10)</f>
        <v>0.70292386081231484</v>
      </c>
      <c r="J118" s="336">
        <f>IF(J$10=0,0,J$10/FBT_fec!J$10)</f>
        <v>0.69857751263527235</v>
      </c>
      <c r="K118" s="336">
        <f>IF(K$10=0,0,K$10/FBT_fec!K$10)</f>
        <v>0.71227109876952477</v>
      </c>
      <c r="L118" s="336">
        <f>IF(L$10=0,0,L$10/FBT_fec!L$10)</f>
        <v>0.71842340607692523</v>
      </c>
      <c r="M118" s="336">
        <f>IF(M$10=0,0,M$10/FBT_fec!M$10)</f>
        <v>0.71627917054221468</v>
      </c>
      <c r="N118" s="336">
        <f>IF(N$10=0,0,N$10/FBT_fec!N$10)</f>
        <v>0.78324384940706981</v>
      </c>
      <c r="O118" s="336">
        <f>IF(O$10=0,0,O$10/FBT_fec!O$10)</f>
        <v>0.75066538876167654</v>
      </c>
      <c r="P118" s="336">
        <f>IF(P$10=0,0,P$10/FBT_fec!P$10)</f>
        <v>0.73533545772896391</v>
      </c>
      <c r="Q118" s="336">
        <f>IF(Q$10=0,0,Q$10/FBT_fec!Q$10)</f>
        <v>0.74051024704872326</v>
      </c>
      <c r="R118" s="336">
        <f>IF(R$10=0,0,R$10/FBT_fec!R$10)</f>
        <v>0.74974046529218552</v>
      </c>
      <c r="S118" s="336">
        <f>IF(S$10=0,0,S$10/FBT_fec!S$10)</f>
        <v>0.75051897345563923</v>
      </c>
      <c r="T118" s="336">
        <f>IF(T$10=0,0,T$10/FBT_fec!T$10)</f>
        <v>0.74102330514155235</v>
      </c>
      <c r="U118" s="336">
        <f>IF(U$10=0,0,U$10/FBT_fec!U$10)</f>
        <v>0.75375206963176267</v>
      </c>
      <c r="V118" s="336">
        <f>IF(V$10=0,0,V$10/FBT_fec!V$10)</f>
        <v>0.75120522865907868</v>
      </c>
      <c r="W118" s="336">
        <f>IF(W$10=0,0,W$10/FBT_fec!W$10)</f>
        <v>0.74917688821882444</v>
      </c>
      <c r="X118" s="336">
        <f>IF(X$10=0,0,X$10/FBT_fec!X$10)</f>
        <v>0.77425494057786204</v>
      </c>
      <c r="Y118" s="336">
        <f>IF(Y$10=0,0,Y$10/FBT_fec!Y$10)</f>
        <v>0.79200917798753268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0.53330795455415791</v>
      </c>
      <c r="C119" s="349">
        <f>IF(C$16=0,0,C$16/FBT_fec!C$16)</f>
        <v>0.53452043508029923</v>
      </c>
      <c r="D119" s="349">
        <f>IF(D$16=0,0,D$16/FBT_fec!D$16)</f>
        <v>0.53712818836242937</v>
      </c>
      <c r="E119" s="349">
        <f>IF(E$16=0,0,E$16/FBT_fec!E$16)</f>
        <v>0.55091081247051576</v>
      </c>
      <c r="F119" s="349">
        <f>IF(F$16=0,0,F$16/FBT_fec!F$16)</f>
        <v>0.53934104537623639</v>
      </c>
      <c r="G119" s="349">
        <f>IF(G$16=0,0,G$16/FBT_fec!G$16)</f>
        <v>0.54475421980414818</v>
      </c>
      <c r="H119" s="349">
        <f>IF(H$16=0,0,H$16/FBT_fec!H$16)</f>
        <v>0.54809454434756666</v>
      </c>
      <c r="I119" s="349">
        <f>IF(I$16=0,0,I$16/FBT_fec!I$16)</f>
        <v>0.55521420929441356</v>
      </c>
      <c r="J119" s="349">
        <f>IF(J$16=0,0,J$16/FBT_fec!J$16)</f>
        <v>0.55397249765251955</v>
      </c>
      <c r="K119" s="349">
        <f>IF(K$16=0,0,K$16/FBT_fec!K$16)</f>
        <v>0.56178962223803353</v>
      </c>
      <c r="L119" s="349">
        <f>IF(L$16=0,0,L$16/FBT_fec!L$16)</f>
        <v>0.56820723216370894</v>
      </c>
      <c r="M119" s="349">
        <f>IF(M$16=0,0,M$16/FBT_fec!M$16)</f>
        <v>0.56721085609932365</v>
      </c>
      <c r="N119" s="349">
        <f>IF(N$16=0,0,N$16/FBT_fec!N$16)</f>
        <v>0.61905713897689829</v>
      </c>
      <c r="O119" s="349">
        <f>IF(O$16=0,0,O$16/FBT_fec!O$16)</f>
        <v>0.59330020729629207</v>
      </c>
      <c r="P119" s="349">
        <f>IF(P$16=0,0,P$16/FBT_fec!P$16)</f>
        <v>0.5804945230373485</v>
      </c>
      <c r="Q119" s="349">
        <f>IF(Q$16=0,0,Q$16/FBT_fec!Q$16)</f>
        <v>0.5854246349210861</v>
      </c>
      <c r="R119" s="349">
        <f>IF(R$16=0,0,R$16/FBT_fec!R$16)</f>
        <v>0.59278931348761721</v>
      </c>
      <c r="S119" s="349">
        <f>IF(S$16=0,0,S$16/FBT_fec!S$16)</f>
        <v>0.59017992597775459</v>
      </c>
      <c r="T119" s="349">
        <f>IF(T$16=0,0,T$16/FBT_fec!T$16)</f>
        <v>0.58451585167919451</v>
      </c>
      <c r="U119" s="349">
        <f>IF(U$16=0,0,U$16/FBT_fec!U$16)</f>
        <v>0.59453560428785601</v>
      </c>
      <c r="V119" s="349">
        <f>IF(V$16=0,0,V$16/FBT_fec!V$16)</f>
        <v>0.58940953849290012</v>
      </c>
      <c r="W119" s="349">
        <f>IF(W$16=0,0,W$16/FBT_fec!W$16)</f>
        <v>0.58737912641314938</v>
      </c>
      <c r="X119" s="349">
        <f>IF(X$16=0,0,X$16/FBT_fec!X$16)</f>
        <v>0.59149100720874181</v>
      </c>
      <c r="Y119" s="349">
        <f>IF(Y$16=0,0,Y$16/FBT_fec!Y$16)</f>
        <v>0.58996564013911068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0.29089524793863158</v>
      </c>
      <c r="C120" s="349">
        <f>IF(C$25=0,0,C$25/FBT_fec!C$25)</f>
        <v>0.29155660095289032</v>
      </c>
      <c r="D120" s="349">
        <f>IF(D$25=0,0,D$25/FBT_fec!D$25)</f>
        <v>0.29297901183405239</v>
      </c>
      <c r="E120" s="349">
        <f>IF(E$25=0,0,E$25/FBT_fec!E$25)</f>
        <v>0.3004968068020995</v>
      </c>
      <c r="F120" s="349">
        <f>IF(F$25=0,0,F$25/FBT_fec!F$25)</f>
        <v>0.29418602475067435</v>
      </c>
      <c r="G120" s="349">
        <f>IF(G$25=0,0,G$25/FBT_fec!G$25)</f>
        <v>0.2971386653477171</v>
      </c>
      <c r="H120" s="349">
        <f>IF(H$25=0,0,H$25/FBT_fec!H$25)</f>
        <v>0.29896066055321824</v>
      </c>
      <c r="I120" s="349">
        <f>IF(I$25=0,0,I$25/FBT_fec!I$25)</f>
        <v>0.30284411416058921</v>
      </c>
      <c r="J120" s="349">
        <f>IF(J$25=0,0,J$25/FBT_fec!J$25)</f>
        <v>0.30216681690137415</v>
      </c>
      <c r="K120" s="349">
        <f>IF(K$25=0,0,K$25/FBT_fec!K$25)</f>
        <v>0.30643070303892711</v>
      </c>
      <c r="L120" s="349">
        <f>IF(L$25=0,0,L$25/FBT_fec!L$25)</f>
        <v>0.30993121754384118</v>
      </c>
      <c r="M120" s="349">
        <f>IF(M$25=0,0,M$25/FBT_fec!M$25)</f>
        <v>0.30938773969054006</v>
      </c>
      <c r="N120" s="349">
        <f>IF(N$25=0,0,N$25/FBT_fec!N$25)</f>
        <v>0.33766753035103547</v>
      </c>
      <c r="O120" s="349">
        <f>IF(O$25=0,0,O$25/FBT_fec!O$25)</f>
        <v>0.32361829488888649</v>
      </c>
      <c r="P120" s="349">
        <f>IF(P$25=0,0,P$25/FBT_fec!P$25)</f>
        <v>0.31663337620219006</v>
      </c>
      <c r="Q120" s="349">
        <f>IF(Q$25=0,0,Q$25/FBT_fec!Q$25)</f>
        <v>0.31932252813877421</v>
      </c>
      <c r="R120" s="349">
        <f>IF(R$25=0,0,R$25/FBT_fec!R$25)</f>
        <v>0.32333962553869988</v>
      </c>
      <c r="S120" s="349">
        <f>IF(S$25=0,0,S$25/FBT_fec!S$25)</f>
        <v>0.32191632326059311</v>
      </c>
      <c r="T120" s="349">
        <f>IF(T$25=0,0,T$25/FBT_fec!T$25)</f>
        <v>0.3188268281886516</v>
      </c>
      <c r="U120" s="349">
        <f>IF(U$25=0,0,U$25/FBT_fec!U$25)</f>
        <v>0.32429214779337601</v>
      </c>
      <c r="V120" s="349">
        <f>IF(V$25=0,0,V$25/FBT_fec!V$25)</f>
        <v>0.3214961119052181</v>
      </c>
      <c r="W120" s="349">
        <f>IF(W$25=0,0,W$25/FBT_fec!W$25)</f>
        <v>0.32038861440717237</v>
      </c>
      <c r="X120" s="349">
        <f>IF(X$25=0,0,X$25/FBT_fec!X$25)</f>
        <v>0.32263145847749558</v>
      </c>
      <c r="Y120" s="349">
        <f>IF(Y$25=0,0,Y$25/FBT_fec!Y$25)</f>
        <v>0.32179944007587852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0.46074857431774879</v>
      </c>
      <c r="C121" s="349">
        <f>IF(C$34=0,0,C$34/FBT_fec!C$34)</f>
        <v>0.46331406290747806</v>
      </c>
      <c r="D121" s="349">
        <f>IF(D$34=0,0,D$34/FBT_fec!D$34)</f>
        <v>0.46441856539070087</v>
      </c>
      <c r="E121" s="349">
        <f>IF(E$34=0,0,E$34/FBT_fec!E$34)</f>
        <v>0.46804956652801977</v>
      </c>
      <c r="F121" s="349">
        <f>IF(F$34=0,0,F$34/FBT_fec!F$34)</f>
        <v>0.46126608167256361</v>
      </c>
      <c r="G121" s="349">
        <f>IF(G$34=0,0,G$34/FBT_fec!G$34)</f>
        <v>0.46133414933361039</v>
      </c>
      <c r="H121" s="349">
        <f>IF(H$34=0,0,H$34/FBT_fec!H$34)</f>
        <v>0.46392368037398002</v>
      </c>
      <c r="I121" s="349">
        <f>IF(I$34=0,0,I$34/FBT_fec!I$34)</f>
        <v>0.4657612835862498</v>
      </c>
      <c r="J121" s="349">
        <f>IF(J$34=0,0,J$34/FBT_fec!J$34)</f>
        <v>0.46801549471300186</v>
      </c>
      <c r="K121" s="349">
        <f>IF(K$34=0,0,K$34/FBT_fec!K$34)</f>
        <v>0.46084310366780729</v>
      </c>
      <c r="L121" s="349">
        <f>IF(L$34=0,0,L$34/FBT_fec!L$34)</f>
        <v>0.46396595297335413</v>
      </c>
      <c r="M121" s="349">
        <f>IF(M$34=0,0,M$34/FBT_fec!M$34)</f>
        <v>0.4639494659124011</v>
      </c>
      <c r="N121" s="349">
        <f>IF(N$34=0,0,N$34/FBT_fec!N$34)</f>
        <v>0.4621097358097917</v>
      </c>
      <c r="O121" s="349">
        <f>IF(O$34=0,0,O$34/FBT_fec!O$34)</f>
        <v>0.46308478785772345</v>
      </c>
      <c r="P121" s="349">
        <f>IF(P$34=0,0,P$34/FBT_fec!P$34)</f>
        <v>0.46314676261707766</v>
      </c>
      <c r="Q121" s="349">
        <f>IF(Q$34=0,0,Q$34/FBT_fec!Q$34)</f>
        <v>0.46436985323985019</v>
      </c>
      <c r="R121" s="349">
        <f>IF(R$34=0,0,R$34/FBT_fec!R$34)</f>
        <v>0.4642175471017016</v>
      </c>
      <c r="S121" s="349">
        <f>IF(S$34=0,0,S$34/FBT_fec!S$34)</f>
        <v>0.46326385425050454</v>
      </c>
      <c r="T121" s="349">
        <f>IF(T$34=0,0,T$34/FBT_fec!T$34)</f>
        <v>0.4626650105769049</v>
      </c>
      <c r="U121" s="349">
        <f>IF(U$34=0,0,U$34/FBT_fec!U$34)</f>
        <v>0.45891729856568553</v>
      </c>
      <c r="V121" s="349">
        <f>IF(V$34=0,0,V$34/FBT_fec!V$34)</f>
        <v>0.45999977992933949</v>
      </c>
      <c r="W121" s="349">
        <f>IF(W$34=0,0,W$34/FBT_fec!W$34)</f>
        <v>0.4599642730437758</v>
      </c>
      <c r="X121" s="349">
        <f>IF(X$34=0,0,X$34/FBT_fec!X$34)</f>
        <v>0.45868609914308173</v>
      </c>
      <c r="Y121" s="349">
        <f>IF(Y$34=0,0,Y$34/FBT_fec!Y$34)</f>
        <v>0.45949487629297875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0.4152795890126621</v>
      </c>
      <c r="C122" s="349">
        <f>IF(C$45=0,0,C$45/FBT_fec!C$45)</f>
        <v>0.41665944664932109</v>
      </c>
      <c r="D122" s="349">
        <f>IF(D$45=0,0,D$45/FBT_fec!D$45)</f>
        <v>0.41810721439777632</v>
      </c>
      <c r="E122" s="349">
        <f>IF(E$45=0,0,E$45/FBT_fec!E$45)</f>
        <v>0.42086133832711997</v>
      </c>
      <c r="F122" s="349">
        <f>IF(F$45=0,0,F$45/FBT_fec!F$45)</f>
        <v>0.41550021304746043</v>
      </c>
      <c r="G122" s="349">
        <f>IF(G$45=0,0,G$45/FBT_fec!G$45)</f>
        <v>0.41652687967922836</v>
      </c>
      <c r="H122" s="349">
        <f>IF(H$45=0,0,H$45/FBT_fec!H$45)</f>
        <v>0.41916641996838128</v>
      </c>
      <c r="I122" s="349">
        <f>IF(I$45=0,0,I$45/FBT_fec!I$45)</f>
        <v>0.42062796267995495</v>
      </c>
      <c r="J122" s="349">
        <f>IF(J$45=0,0,J$45/FBT_fec!J$45)</f>
        <v>0.42230416362661588</v>
      </c>
      <c r="K122" s="349">
        <f>IF(K$45=0,0,K$45/FBT_fec!K$45)</f>
        <v>0.41847652594421675</v>
      </c>
      <c r="L122" s="349">
        <f>IF(L$45=0,0,L$45/FBT_fec!L$45)</f>
        <v>0.41983492214380635</v>
      </c>
      <c r="M122" s="349">
        <f>IF(M$45=0,0,M$45/FBT_fec!M$45)</f>
        <v>0.4195482770905935</v>
      </c>
      <c r="N122" s="349">
        <f>IF(N$45=0,0,N$45/FBT_fec!N$45)</f>
        <v>0.41710768596974962</v>
      </c>
      <c r="O122" s="349">
        <f>IF(O$45=0,0,O$45/FBT_fec!O$45)</f>
        <v>0.41873723768878396</v>
      </c>
      <c r="P122" s="349">
        <f>IF(P$45=0,0,P$45/FBT_fec!P$45)</f>
        <v>0.41921164684874473</v>
      </c>
      <c r="Q122" s="349">
        <f>IF(Q$45=0,0,Q$45/FBT_fec!Q$45)</f>
        <v>0.41970468173585679</v>
      </c>
      <c r="R122" s="349">
        <f>IF(R$45=0,0,R$45/FBT_fec!R$45)</f>
        <v>0.41938806262447903</v>
      </c>
      <c r="S122" s="349">
        <f>IF(S$45=0,0,S$45/FBT_fec!S$45)</f>
        <v>0.41916258469280127</v>
      </c>
      <c r="T122" s="349">
        <f>IF(T$45=0,0,T$45/FBT_fec!T$45)</f>
        <v>0.41907274847365755</v>
      </c>
      <c r="U122" s="349">
        <f>IF(U$45=0,0,U$45/FBT_fec!U$45)</f>
        <v>0.4174350961346312</v>
      </c>
      <c r="V122" s="349">
        <f>IF(V$45=0,0,V$45/FBT_fec!V$45)</f>
        <v>0.4179869471359427</v>
      </c>
      <c r="W122" s="349">
        <f>IF(W$45=0,0,W$45/FBT_fec!W$45)</f>
        <v>0.41808948660335626</v>
      </c>
      <c r="X122" s="349">
        <f>IF(X$45=0,0,X$45/FBT_fec!X$45)</f>
        <v>0.41751811345669632</v>
      </c>
      <c r="Y122" s="349">
        <f>IF(Y$45=0,0,Y$45/FBT_fec!Y$45)</f>
        <v>0.41770430420288657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0.62418877225638991</v>
      </c>
      <c r="C123" s="349">
        <f>IF(C$66=0,0,C$66/FBT_fec!C$66)</f>
        <v>0.62574154758016243</v>
      </c>
      <c r="D123" s="349">
        <f>IF(D$66=0,0,D$66/FBT_fec!D$66)</f>
        <v>0.62606166437406241</v>
      </c>
      <c r="E123" s="349">
        <f>IF(E$66=0,0,E$66/FBT_fec!E$66)</f>
        <v>0.63712840201058785</v>
      </c>
      <c r="F123" s="349">
        <f>IF(F$66=0,0,F$66/FBT_fec!F$66)</f>
        <v>0.63210340915947694</v>
      </c>
      <c r="G123" s="349">
        <f>IF(G$66=0,0,G$66/FBT_fec!G$66)</f>
        <v>0.63464585129146234</v>
      </c>
      <c r="H123" s="349">
        <f>IF(H$66=0,0,H$66/FBT_fec!H$66)</f>
        <v>0.63429320154866087</v>
      </c>
      <c r="I123" s="349">
        <f>IF(I$66=0,0,I$66/FBT_fec!I$66)</f>
        <v>0.6389270758368587</v>
      </c>
      <c r="J123" s="349">
        <f>IF(J$66=0,0,J$66/FBT_fec!J$66)</f>
        <v>0.63680838057855094</v>
      </c>
      <c r="K123" s="349">
        <f>IF(K$66=0,0,K$66/FBT_fec!K$66)</f>
        <v>0.64279515448344016</v>
      </c>
      <c r="L123" s="349">
        <f>IF(L$66=0,0,L$66/FBT_fec!L$66)</f>
        <v>0.64780607764759546</v>
      </c>
      <c r="M123" s="349">
        <f>IF(M$66=0,0,M$66/FBT_fec!M$66)</f>
        <v>0.64773948566120176</v>
      </c>
      <c r="N123" s="349">
        <f>IF(N$66=0,0,N$66/FBT_fec!N$66)</f>
        <v>0.67324728943353962</v>
      </c>
      <c r="O123" s="349">
        <f>IF(O$66=0,0,O$66/FBT_fec!O$66)</f>
        <v>0.66055222218920806</v>
      </c>
      <c r="P123" s="349">
        <f>IF(P$66=0,0,P$66/FBT_fec!P$66)</f>
        <v>0.65432851709582085</v>
      </c>
      <c r="Q123" s="349">
        <f>IF(Q$66=0,0,Q$66/FBT_fec!Q$66)</f>
        <v>0.65662685431403633</v>
      </c>
      <c r="R123" s="349">
        <f>IF(R$66=0,0,R$66/FBT_fec!R$66)</f>
        <v>0.65992782051840204</v>
      </c>
      <c r="S123" s="349">
        <f>IF(S$66=0,0,S$66/FBT_fec!S$66)</f>
        <v>0.65871464979701277</v>
      </c>
      <c r="T123" s="349">
        <f>IF(T$66=0,0,T$66/FBT_fec!T$66)</f>
        <v>0.6564186576584129</v>
      </c>
      <c r="U123" s="349">
        <f>IF(U$66=0,0,U$66/FBT_fec!U$66)</f>
        <v>0.66040843606123123</v>
      </c>
      <c r="V123" s="349">
        <f>IF(V$66=0,0,V$66/FBT_fec!V$66)</f>
        <v>0.65788086831792081</v>
      </c>
      <c r="W123" s="349">
        <f>IF(W$66=0,0,W$66/FBT_fec!W$66)</f>
        <v>0.65670277703516144</v>
      </c>
      <c r="X123" s="349">
        <f>IF(X$66=0,0,X$66/FBT_fec!X$66)</f>
        <v>0.65828017367388347</v>
      </c>
      <c r="Y123" s="349">
        <f>IF(Y$66=0,0,Y$66/FBT_fec!Y$66)</f>
        <v>0.65783708490302151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0.51695401255866702</v>
      </c>
      <c r="C124" s="337">
        <f>IF(C$80=0,0,C$80/FBT_fec!C$80)</f>
        <v>0.51695401255866658</v>
      </c>
      <c r="D124" s="337">
        <f>IF(D$80=0,0,D$80/FBT_fec!D$80)</f>
        <v>0.51695401255866669</v>
      </c>
      <c r="E124" s="337">
        <f>IF(E$80=0,0,E$80/FBT_fec!E$80)</f>
        <v>0.51695401255866658</v>
      </c>
      <c r="F124" s="337">
        <f>IF(F$80=0,0,F$80/FBT_fec!F$80)</f>
        <v>0.51695401255866669</v>
      </c>
      <c r="G124" s="337">
        <f>IF(G$80=0,0,G$80/FBT_fec!G$80)</f>
        <v>0.51695401255866669</v>
      </c>
      <c r="H124" s="337">
        <f>IF(H$80=0,0,H$80/FBT_fec!H$80)</f>
        <v>0.51695401255866691</v>
      </c>
      <c r="I124" s="337">
        <f>IF(I$80=0,0,I$80/FBT_fec!I$80)</f>
        <v>0.5169540125586668</v>
      </c>
      <c r="J124" s="337">
        <f>IF(J$80=0,0,J$80/FBT_fec!J$80)</f>
        <v>0.51695401255866669</v>
      </c>
      <c r="K124" s="337">
        <f>IF(K$80=0,0,K$80/FBT_fec!K$80)</f>
        <v>0.51695401255866669</v>
      </c>
      <c r="L124" s="337">
        <f>IF(L$80=0,0,L$80/FBT_fec!L$80)</f>
        <v>0.5169540125586668</v>
      </c>
      <c r="M124" s="337">
        <f>IF(M$80=0,0,M$80/FBT_fec!M$80)</f>
        <v>0.51695401255866669</v>
      </c>
      <c r="N124" s="337">
        <f>IF(N$80=0,0,N$80/FBT_fec!N$80)</f>
        <v>0.51695401255866658</v>
      </c>
      <c r="O124" s="337">
        <f>IF(O$80=0,0,O$80/FBT_fec!O$80)</f>
        <v>0.51695401255866669</v>
      </c>
      <c r="P124" s="337">
        <f>IF(P$80=0,0,P$80/FBT_fec!P$80)</f>
        <v>0.51695401255866669</v>
      </c>
      <c r="Q124" s="337">
        <f>IF(Q$80=0,0,Q$80/FBT_fec!Q$80)</f>
        <v>0.5169540125586668</v>
      </c>
      <c r="R124" s="337">
        <f>IF(R$80=0,0,R$80/FBT_fec!R$80)</f>
        <v>0.51695401255866669</v>
      </c>
      <c r="S124" s="337">
        <f>IF(S$80=0,0,S$80/FBT_fec!S$80)</f>
        <v>0.5169540125586668</v>
      </c>
      <c r="T124" s="337">
        <f>IF(T$80=0,0,T$80/FBT_fec!T$80)</f>
        <v>0.5169540125586668</v>
      </c>
      <c r="U124" s="337">
        <f>IF(U$80=0,0,U$80/FBT_fec!U$80)</f>
        <v>0.5169540125586668</v>
      </c>
      <c r="V124" s="337">
        <f>IF(V$80=0,0,V$80/FBT_fec!V$80)</f>
        <v>0.51695401255866691</v>
      </c>
      <c r="W124" s="337">
        <f>IF(W$80=0,0,W$80/FBT_fec!W$80)</f>
        <v>0.51695401255866669</v>
      </c>
      <c r="X124" s="337">
        <f>IF(X$80=0,0,X$80/FBT_fec!X$80)</f>
        <v>0.5169540125586668</v>
      </c>
      <c r="Y124" s="337">
        <f>IF(Y$80=0,0,Y$80/FBT_fec!Y$80)</f>
        <v>0.51695401255866669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HU: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811.85274815889352</v>
      </c>
      <c r="C5" s="223">
        <v>1070.2099986487369</v>
      </c>
      <c r="D5" s="223">
        <v>1064.726620665966</v>
      </c>
      <c r="E5" s="223">
        <v>883.84491066239764</v>
      </c>
      <c r="F5" s="223">
        <v>917.88149898797542</v>
      </c>
      <c r="G5" s="223">
        <v>755.85058415806532</v>
      </c>
      <c r="H5" s="223">
        <v>748.95286283907888</v>
      </c>
      <c r="I5" s="223">
        <v>631.89147167898091</v>
      </c>
      <c r="J5" s="223">
        <v>704.39861279845366</v>
      </c>
      <c r="K5" s="223">
        <v>556.66578635892006</v>
      </c>
      <c r="L5" s="223">
        <v>584.7231483587168</v>
      </c>
      <c r="M5" s="223">
        <v>602.37444959864922</v>
      </c>
      <c r="N5" s="223">
        <v>519.54950544130884</v>
      </c>
      <c r="O5" s="223">
        <v>665.73377782233194</v>
      </c>
      <c r="P5" s="223">
        <v>710.63364768076622</v>
      </c>
      <c r="Q5" s="223">
        <v>725.32467660103589</v>
      </c>
      <c r="R5" s="223">
        <v>689.06875308109716</v>
      </c>
      <c r="S5" s="223">
        <v>734.13601920227904</v>
      </c>
      <c r="T5" s="223">
        <v>835.30614852474901</v>
      </c>
      <c r="U5" s="223">
        <v>779.28178853630982</v>
      </c>
      <c r="V5" s="223">
        <v>823.3267627835769</v>
      </c>
      <c r="W5" s="223">
        <v>868.32917712531128</v>
      </c>
      <c r="X5" s="223">
        <v>786.59342616002266</v>
      </c>
      <c r="Y5" s="223">
        <v>779.7078710490099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19.644192814255589</v>
      </c>
      <c r="C10" s="260">
        <v>24.899939087799591</v>
      </c>
      <c r="D10" s="260">
        <v>25.16901595581048</v>
      </c>
      <c r="E10" s="260">
        <v>21.243099297268071</v>
      </c>
      <c r="F10" s="260">
        <v>20.696225918540449</v>
      </c>
      <c r="G10" s="260">
        <v>17.558968777991311</v>
      </c>
      <c r="H10" s="260">
        <v>18.257328581812221</v>
      </c>
      <c r="I10" s="260">
        <v>15.49931886116137</v>
      </c>
      <c r="J10" s="260">
        <v>17.638906018500141</v>
      </c>
      <c r="K10" s="260">
        <v>13.61279217053187</v>
      </c>
      <c r="L10" s="260">
        <v>13.421295282796599</v>
      </c>
      <c r="M10" s="260">
        <v>13.826899768254981</v>
      </c>
      <c r="N10" s="260">
        <v>7.4010063280223957</v>
      </c>
      <c r="O10" s="260">
        <v>12.842121268114891</v>
      </c>
      <c r="P10" s="260">
        <v>14.94556482659072</v>
      </c>
      <c r="Q10" s="260">
        <v>14.98818280732163</v>
      </c>
      <c r="R10" s="260">
        <v>13.56898093226812</v>
      </c>
      <c r="S10" s="260">
        <v>14.23894635465602</v>
      </c>
      <c r="T10" s="260">
        <v>17.114291579817099</v>
      </c>
      <c r="U10" s="260">
        <v>15.150776155742189</v>
      </c>
      <c r="V10" s="260">
        <v>16.5921184014428</v>
      </c>
      <c r="W10" s="260">
        <v>17.935095113348769</v>
      </c>
      <c r="X10" s="260">
        <v>15.05283531728287</v>
      </c>
      <c r="Y10" s="260">
        <v>14.05414753771803</v>
      </c>
      <c r="DA10" s="68" t="s">
        <v>2305</v>
      </c>
    </row>
    <row r="11" spans="1:105" ht="12" customHeight="1" x14ac:dyDescent="0.25">
      <c r="A11" s="37" t="s">
        <v>159</v>
      </c>
      <c r="B11" s="226">
        <v>0.105910526933105</v>
      </c>
      <c r="C11" s="226">
        <v>0.19734667752648599</v>
      </c>
      <c r="D11" s="226">
        <v>9.6125094273474904E-2</v>
      </c>
      <c r="E11" s="226">
        <v>8.767836583772487E-2</v>
      </c>
      <c r="F11" s="226">
        <v>9.7017158543163104E-2</v>
      </c>
      <c r="G11" s="226">
        <v>9.4079241477859579E-2</v>
      </c>
      <c r="H11" s="226">
        <v>0</v>
      </c>
      <c r="I11" s="226">
        <v>8.4304361379844484E-2</v>
      </c>
      <c r="J11" s="226">
        <v>8.2740090012353953E-2</v>
      </c>
      <c r="K11" s="226">
        <v>0</v>
      </c>
      <c r="L11" s="226">
        <v>0</v>
      </c>
      <c r="M11" s="226">
        <v>0.46083005850750641</v>
      </c>
      <c r="N11" s="226">
        <v>9.6204967737664709E-2</v>
      </c>
      <c r="O11" s="226">
        <v>0.19524576127337451</v>
      </c>
      <c r="P11" s="226">
        <v>0.21467852034068011</v>
      </c>
      <c r="Q11" s="226">
        <v>0.27716812248212452</v>
      </c>
      <c r="R11" s="226">
        <v>0.27052311369777232</v>
      </c>
      <c r="S11" s="226">
        <v>0.26556940440299931</v>
      </c>
      <c r="T11" s="226">
        <v>0.27986108614635841</v>
      </c>
      <c r="U11" s="226">
        <v>0.33201392906035182</v>
      </c>
      <c r="V11" s="226">
        <v>0.34734345249582532</v>
      </c>
      <c r="W11" s="226">
        <v>0.42308402880493451</v>
      </c>
      <c r="X11" s="226">
        <v>0.39383486488255481</v>
      </c>
      <c r="Y11" s="226">
        <v>0.3168977056325723</v>
      </c>
      <c r="DA11" s="69" t="s">
        <v>2306</v>
      </c>
    </row>
    <row r="12" spans="1:105" ht="12" customHeight="1" x14ac:dyDescent="0.25">
      <c r="A12" s="37" t="s">
        <v>35</v>
      </c>
      <c r="B12" s="226">
        <v>19.538282287322492</v>
      </c>
      <c r="C12" s="226">
        <v>24.702592410273109</v>
      </c>
      <c r="D12" s="226">
        <v>25.072890861537001</v>
      </c>
      <c r="E12" s="226">
        <v>21.155420931430349</v>
      </c>
      <c r="F12" s="226">
        <v>20.599208759997289</v>
      </c>
      <c r="G12" s="226">
        <v>17.46488953651345</v>
      </c>
      <c r="H12" s="226">
        <v>18.257328581812221</v>
      </c>
      <c r="I12" s="226">
        <v>15.41501449978152</v>
      </c>
      <c r="J12" s="226">
        <v>17.55616592848779</v>
      </c>
      <c r="K12" s="226">
        <v>13.61279217053187</v>
      </c>
      <c r="L12" s="226">
        <v>13.421295282796599</v>
      </c>
      <c r="M12" s="226">
        <v>13.366069709747469</v>
      </c>
      <c r="N12" s="226">
        <v>7.3048013602847313</v>
      </c>
      <c r="O12" s="226">
        <v>12.646875506841511</v>
      </c>
      <c r="P12" s="226">
        <v>14.73088630625004</v>
      </c>
      <c r="Q12" s="226">
        <v>14.71101468483951</v>
      </c>
      <c r="R12" s="226">
        <v>13.29845781857035</v>
      </c>
      <c r="S12" s="226">
        <v>13.973376950253019</v>
      </c>
      <c r="T12" s="226">
        <v>16.834430493670741</v>
      </c>
      <c r="U12" s="226">
        <v>14.818762226681841</v>
      </c>
      <c r="V12" s="226">
        <v>16.244774948946969</v>
      </c>
      <c r="W12" s="226">
        <v>17.51201108454384</v>
      </c>
      <c r="X12" s="226">
        <v>14.65900045240031</v>
      </c>
      <c r="Y12" s="226">
        <v>13.73724983208546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66.497288506035147</v>
      </c>
      <c r="C16" s="261">
        <f t="shared" si="0"/>
        <v>83.347421255142862</v>
      </c>
      <c r="D16" s="261">
        <f t="shared" si="0"/>
        <v>82.67774208202411</v>
      </c>
      <c r="E16" s="261">
        <f t="shared" si="0"/>
        <v>67.139435411681148</v>
      </c>
      <c r="F16" s="261">
        <f t="shared" si="0"/>
        <v>70.183404376258096</v>
      </c>
      <c r="G16" s="261">
        <f t="shared" si="0"/>
        <v>58.129017687299203</v>
      </c>
      <c r="H16" s="261">
        <f t="shared" si="0"/>
        <v>57.953124619521638</v>
      </c>
      <c r="I16" s="261">
        <f t="shared" si="0"/>
        <v>48.101941080798923</v>
      </c>
      <c r="J16" s="261">
        <f t="shared" si="0"/>
        <v>53.640146687471322</v>
      </c>
      <c r="K16" s="261">
        <f t="shared" si="0"/>
        <v>42.61501271473751</v>
      </c>
      <c r="L16" s="261">
        <f t="shared" si="0"/>
        <v>41.517240350663187</v>
      </c>
      <c r="M16" s="261">
        <f t="shared" si="0"/>
        <v>42.531816460080599</v>
      </c>
      <c r="N16" s="261">
        <f t="shared" si="0"/>
        <v>23.05234516002222</v>
      </c>
      <c r="O16" s="261">
        <f t="shared" si="0"/>
        <v>40.436553477610239</v>
      </c>
      <c r="P16" s="261">
        <f t="shared" si="0"/>
        <v>47.417502606065398</v>
      </c>
      <c r="Q16" s="261">
        <f t="shared" si="0"/>
        <v>47.086245544435982</v>
      </c>
      <c r="R16" s="261">
        <f t="shared" si="0"/>
        <v>42.731665861258577</v>
      </c>
      <c r="S16" s="261">
        <f t="shared" si="0"/>
        <v>46.301311574121613</v>
      </c>
      <c r="T16" s="261">
        <f t="shared" si="0"/>
        <v>53.745346044261296</v>
      </c>
      <c r="U16" s="261">
        <f t="shared" si="0"/>
        <v>47.550300499101411</v>
      </c>
      <c r="V16" s="261">
        <f t="shared" si="0"/>
        <v>52.764687888473262</v>
      </c>
      <c r="W16" s="261">
        <f t="shared" si="0"/>
        <v>56.899138955543869</v>
      </c>
      <c r="X16" s="261">
        <f t="shared" si="0"/>
        <v>50.698448673719703</v>
      </c>
      <c r="Y16" s="261">
        <f t="shared" si="0"/>
        <v>50.613800363910762</v>
      </c>
      <c r="DA16" s="70"/>
    </row>
    <row r="17" spans="1:105" ht="12" customHeight="1" x14ac:dyDescent="0.25">
      <c r="A17" s="60" t="s">
        <v>2148</v>
      </c>
      <c r="B17" s="329">
        <v>66.497288506035147</v>
      </c>
      <c r="C17" s="329">
        <v>83.347421255142862</v>
      </c>
      <c r="D17" s="329">
        <v>82.67774208202411</v>
      </c>
      <c r="E17" s="329">
        <v>67.139435411681148</v>
      </c>
      <c r="F17" s="329">
        <v>70.183404376258096</v>
      </c>
      <c r="G17" s="329">
        <v>58.129017687299203</v>
      </c>
      <c r="H17" s="329">
        <v>57.953124619521638</v>
      </c>
      <c r="I17" s="329">
        <v>48.101941080798923</v>
      </c>
      <c r="J17" s="329">
        <v>53.640146687471322</v>
      </c>
      <c r="K17" s="329">
        <v>42.61501271473751</v>
      </c>
      <c r="L17" s="329">
        <v>41.517240350663187</v>
      </c>
      <c r="M17" s="329">
        <v>42.531816460080599</v>
      </c>
      <c r="N17" s="329">
        <v>23.05234516002222</v>
      </c>
      <c r="O17" s="329">
        <v>40.436553477610239</v>
      </c>
      <c r="P17" s="329">
        <v>47.417502606065398</v>
      </c>
      <c r="Q17" s="329">
        <v>47.086245544435982</v>
      </c>
      <c r="R17" s="329">
        <v>42.731665861258577</v>
      </c>
      <c r="S17" s="329">
        <v>46.301311574121613</v>
      </c>
      <c r="T17" s="329">
        <v>53.745346044261296</v>
      </c>
      <c r="U17" s="329">
        <v>47.550300499101411</v>
      </c>
      <c r="V17" s="329">
        <v>52.764687888473262</v>
      </c>
      <c r="W17" s="329">
        <v>56.899138955543869</v>
      </c>
      <c r="X17" s="329">
        <v>50.698448673719703</v>
      </c>
      <c r="Y17" s="329">
        <v>50.613800363910762</v>
      </c>
      <c r="DA17" s="72" t="s">
        <v>2311</v>
      </c>
    </row>
    <row r="18" spans="1:105" ht="12" customHeight="1" x14ac:dyDescent="0.25">
      <c r="A18" s="59" t="s">
        <v>28</v>
      </c>
      <c r="B18" s="230">
        <v>1.37418954777325</v>
      </c>
      <c r="C18" s="230">
        <v>2.7911241480315012</v>
      </c>
      <c r="D18" s="230">
        <v>2.7225375319064238</v>
      </c>
      <c r="E18" s="230">
        <v>1.8271927301616979</v>
      </c>
      <c r="F18" s="230">
        <v>2.785634686427938</v>
      </c>
      <c r="G18" s="230">
        <v>2.1341112730313481</v>
      </c>
      <c r="H18" s="230">
        <v>1.3045339396947571</v>
      </c>
      <c r="I18" s="230">
        <v>0.9124443897221276</v>
      </c>
      <c r="J18" s="230">
        <v>0.25374352076161028</v>
      </c>
      <c r="K18" s="230">
        <v>0.76843602740495431</v>
      </c>
      <c r="L18" s="230">
        <v>0.95972447709514619</v>
      </c>
      <c r="M18" s="230">
        <v>0.9510291971899284</v>
      </c>
      <c r="N18" s="230">
        <v>0.58672876819193198</v>
      </c>
      <c r="O18" s="230">
        <v>0.64755921762940338</v>
      </c>
      <c r="P18" s="230">
        <v>0.66613666425313256</v>
      </c>
      <c r="Q18" s="230">
        <v>0.43262153376578139</v>
      </c>
      <c r="R18" s="230">
        <v>0.41990113161655712</v>
      </c>
      <c r="S18" s="230">
        <v>0.42122294975196722</v>
      </c>
      <c r="T18" s="230">
        <v>0.64205878790767912</v>
      </c>
      <c r="U18" s="230">
        <v>0.40294511214540879</v>
      </c>
      <c r="V18" s="230">
        <v>0.42473567344281699</v>
      </c>
      <c r="W18" s="230">
        <v>0.43505076977753088</v>
      </c>
      <c r="X18" s="230">
        <v>0.21084497349317169</v>
      </c>
      <c r="Y18" s="230">
        <v>0.43145460151495391</v>
      </c>
      <c r="DA18" s="71" t="s">
        <v>2312</v>
      </c>
    </row>
    <row r="19" spans="1:105" ht="12" customHeight="1" x14ac:dyDescent="0.25">
      <c r="A19" s="59" t="s">
        <v>31</v>
      </c>
      <c r="B19" s="230">
        <v>1.0294375797355579</v>
      </c>
      <c r="C19" s="230">
        <v>1.220668777547449</v>
      </c>
      <c r="D19" s="230">
        <v>2.4359461361557599</v>
      </c>
      <c r="E19" s="230">
        <v>0.71670779658216921</v>
      </c>
      <c r="F19" s="230">
        <v>1.190406253532412</v>
      </c>
      <c r="G19" s="230">
        <v>0.95967803197774593</v>
      </c>
      <c r="H19" s="230">
        <v>0.72572747650503622</v>
      </c>
      <c r="I19" s="230">
        <v>0.71480049734846818</v>
      </c>
      <c r="J19" s="230">
        <v>0.71525265038395092</v>
      </c>
      <c r="K19" s="230">
        <v>0.72008836980933844</v>
      </c>
      <c r="L19" s="230">
        <v>0.66614986646827556</v>
      </c>
      <c r="M19" s="230">
        <v>0.22070742204802271</v>
      </c>
      <c r="N19" s="230">
        <v>0.27554928207039581</v>
      </c>
      <c r="O19" s="230">
        <v>0.94809231926099691</v>
      </c>
      <c r="P19" s="230">
        <v>1.667965372273206</v>
      </c>
      <c r="Q19" s="230">
        <v>1.6231699686021159</v>
      </c>
      <c r="R19" s="230">
        <v>1.522609895631855</v>
      </c>
      <c r="S19" s="230">
        <v>1.5468666644378</v>
      </c>
      <c r="T19" s="230">
        <v>1.5780678032593161</v>
      </c>
      <c r="U19" s="230">
        <v>1.497214318794311</v>
      </c>
      <c r="V19" s="230">
        <v>2.1637476184673741</v>
      </c>
      <c r="W19" s="230">
        <v>1.8113385324965641</v>
      </c>
      <c r="X19" s="230">
        <v>1.9781750574832051</v>
      </c>
      <c r="Y19" s="230">
        <v>2.979623751528774</v>
      </c>
      <c r="DA19" s="71" t="s">
        <v>2313</v>
      </c>
    </row>
    <row r="20" spans="1:105" ht="12" customHeight="1" x14ac:dyDescent="0.25">
      <c r="A20" s="59" t="s">
        <v>159</v>
      </c>
      <c r="B20" s="230">
        <v>0.26560409651177669</v>
      </c>
      <c r="C20" s="230">
        <v>0.50512298690482538</v>
      </c>
      <c r="D20" s="230">
        <v>0.2521989141158329</v>
      </c>
      <c r="E20" s="230">
        <v>0.24801539121660721</v>
      </c>
      <c r="F20" s="230">
        <v>0.24799190479170319</v>
      </c>
      <c r="G20" s="230">
        <v>0.25014627068950668</v>
      </c>
      <c r="H20" s="230">
        <v>0</v>
      </c>
      <c r="I20" s="230">
        <v>0.24326875590416569</v>
      </c>
      <c r="J20" s="230">
        <v>0.24354839089501809</v>
      </c>
      <c r="K20" s="230">
        <v>0</v>
      </c>
      <c r="L20" s="230">
        <v>0</v>
      </c>
      <c r="M20" s="230">
        <v>1.355318604783146</v>
      </c>
      <c r="N20" s="230">
        <v>0.28468867809071702</v>
      </c>
      <c r="O20" s="230">
        <v>0.58447032655483766</v>
      </c>
      <c r="P20" s="230">
        <v>0.64129522127290062</v>
      </c>
      <c r="Q20" s="230">
        <v>0.83272312339696786</v>
      </c>
      <c r="R20" s="230">
        <v>0.81320839242660159</v>
      </c>
      <c r="S20" s="230">
        <v>0.8268552361892435</v>
      </c>
      <c r="T20" s="230">
        <v>0.84256504645964159</v>
      </c>
      <c r="U20" s="230">
        <v>1.0003766501728251</v>
      </c>
      <c r="V20" s="230">
        <v>1.050400902165187</v>
      </c>
      <c r="W20" s="230">
        <v>1.289243539687897</v>
      </c>
      <c r="X20" s="230">
        <v>1.269176462264868</v>
      </c>
      <c r="Y20" s="230">
        <v>1.0643430535157661</v>
      </c>
      <c r="DA20" s="71" t="s">
        <v>2314</v>
      </c>
    </row>
    <row r="21" spans="1:105" ht="12" customHeight="1" x14ac:dyDescent="0.25">
      <c r="A21" s="59" t="s">
        <v>32</v>
      </c>
      <c r="B21" s="230">
        <v>14.82964357764229</v>
      </c>
      <c r="C21" s="230">
        <v>15.602446887532791</v>
      </c>
      <c r="D21" s="230">
        <v>11.484488394796861</v>
      </c>
      <c r="E21" s="230">
        <v>4.5052773564572517</v>
      </c>
      <c r="F21" s="230">
        <v>13.30438663704625</v>
      </c>
      <c r="G21" s="230">
        <v>8.347877506893342</v>
      </c>
      <c r="H21" s="230">
        <v>4.8461502198662014</v>
      </c>
      <c r="I21" s="230">
        <v>1.749845011614414</v>
      </c>
      <c r="J21" s="230">
        <v>0.75040475314451471</v>
      </c>
      <c r="K21" s="230">
        <v>2.014600831706074</v>
      </c>
      <c r="L21" s="230">
        <v>0.69888874348950469</v>
      </c>
      <c r="M21" s="230">
        <v>0.69464546557498752</v>
      </c>
      <c r="N21" s="230">
        <v>0.28909091681394128</v>
      </c>
      <c r="O21" s="230">
        <v>0.39787115593066358</v>
      </c>
      <c r="P21" s="230">
        <v>0.43748402741363351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2315</v>
      </c>
    </row>
    <row r="22" spans="1:105" ht="12" customHeight="1" x14ac:dyDescent="0.25">
      <c r="A22" s="59" t="s">
        <v>35</v>
      </c>
      <c r="B22" s="230">
        <v>48.998413704372282</v>
      </c>
      <c r="C22" s="230">
        <v>63.228058455126302</v>
      </c>
      <c r="D22" s="230">
        <v>65.782571105049229</v>
      </c>
      <c r="E22" s="230">
        <v>59.842242137263419</v>
      </c>
      <c r="F22" s="230">
        <v>52.654984894459787</v>
      </c>
      <c r="G22" s="230">
        <v>46.437204604707262</v>
      </c>
      <c r="H22" s="230">
        <v>51.076712983455643</v>
      </c>
      <c r="I22" s="230">
        <v>44.481582426209748</v>
      </c>
      <c r="J22" s="230">
        <v>51.67719737228623</v>
      </c>
      <c r="K22" s="230">
        <v>39.111887485817142</v>
      </c>
      <c r="L22" s="230">
        <v>39.192477263610257</v>
      </c>
      <c r="M22" s="230">
        <v>39.310115770484508</v>
      </c>
      <c r="N22" s="230">
        <v>21.616287514855241</v>
      </c>
      <c r="O22" s="230">
        <v>37.858560458234336</v>
      </c>
      <c r="P22" s="230">
        <v>44.004621320852529</v>
      </c>
      <c r="Q22" s="230">
        <v>44.197730918671112</v>
      </c>
      <c r="R22" s="230">
        <v>39.975946441583567</v>
      </c>
      <c r="S22" s="230">
        <v>43.506366723742602</v>
      </c>
      <c r="T22" s="230">
        <v>50.682654406634661</v>
      </c>
      <c r="U22" s="230">
        <v>44.64976441798887</v>
      </c>
      <c r="V22" s="230">
        <v>49.125803694397881</v>
      </c>
      <c r="W22" s="230">
        <v>53.363506113581877</v>
      </c>
      <c r="X22" s="230">
        <v>47.24025218047845</v>
      </c>
      <c r="Y22" s="230">
        <v>46.138378957351271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55.41440708836263</v>
      </c>
      <c r="C25" s="261">
        <f t="shared" si="1"/>
        <v>69.45618437928573</v>
      </c>
      <c r="D25" s="261">
        <f t="shared" si="1"/>
        <v>68.898118401686745</v>
      </c>
      <c r="E25" s="261">
        <f t="shared" si="1"/>
        <v>55.949529509734298</v>
      </c>
      <c r="F25" s="261">
        <f t="shared" si="1"/>
        <v>58.486170313548463</v>
      </c>
      <c r="G25" s="261">
        <f t="shared" si="1"/>
        <v>48.440848072749361</v>
      </c>
      <c r="H25" s="261">
        <f t="shared" si="1"/>
        <v>48.294270516268057</v>
      </c>
      <c r="I25" s="261">
        <f t="shared" si="1"/>
        <v>40.084950900665788</v>
      </c>
      <c r="J25" s="261">
        <f t="shared" si="1"/>
        <v>44.700122239559427</v>
      </c>
      <c r="K25" s="261">
        <f t="shared" si="1"/>
        <v>35.512510595614593</v>
      </c>
      <c r="L25" s="261">
        <f t="shared" si="1"/>
        <v>34.597700292219322</v>
      </c>
      <c r="M25" s="261">
        <f t="shared" si="1"/>
        <v>35.443180383400509</v>
      </c>
      <c r="N25" s="261">
        <f t="shared" si="1"/>
        <v>19.21028763335185</v>
      </c>
      <c r="O25" s="261">
        <f t="shared" si="1"/>
        <v>33.697127898008532</v>
      </c>
      <c r="P25" s="261">
        <f t="shared" si="1"/>
        <v>39.514585505054512</v>
      </c>
      <c r="Q25" s="261">
        <f t="shared" si="1"/>
        <v>39.238537953696657</v>
      </c>
      <c r="R25" s="261">
        <f t="shared" si="1"/>
        <v>35.609721551048821</v>
      </c>
      <c r="S25" s="261">
        <f t="shared" si="1"/>
        <v>38.584426311768013</v>
      </c>
      <c r="T25" s="261">
        <f t="shared" si="1"/>
        <v>44.787788370217761</v>
      </c>
      <c r="U25" s="261">
        <f t="shared" si="1"/>
        <v>39.62525041591784</v>
      </c>
      <c r="V25" s="261">
        <f t="shared" si="1"/>
        <v>43.970573240394401</v>
      </c>
      <c r="W25" s="261">
        <f t="shared" si="1"/>
        <v>47.415949129619896</v>
      </c>
      <c r="X25" s="261">
        <f t="shared" si="1"/>
        <v>42.248707228099761</v>
      </c>
      <c r="Y25" s="261">
        <f t="shared" si="1"/>
        <v>42.178166969925648</v>
      </c>
      <c r="DA25" s="70"/>
    </row>
    <row r="26" spans="1:105" ht="12" customHeight="1" x14ac:dyDescent="0.25">
      <c r="A26" s="60" t="s">
        <v>2160</v>
      </c>
      <c r="B26" s="329">
        <v>55.41440708836263</v>
      </c>
      <c r="C26" s="329">
        <v>69.45618437928573</v>
      </c>
      <c r="D26" s="329">
        <v>68.898118401686745</v>
      </c>
      <c r="E26" s="329">
        <v>55.949529509734298</v>
      </c>
      <c r="F26" s="329">
        <v>58.486170313548463</v>
      </c>
      <c r="G26" s="329">
        <v>48.440848072749361</v>
      </c>
      <c r="H26" s="329">
        <v>48.294270516268057</v>
      </c>
      <c r="I26" s="329">
        <v>40.084950900665788</v>
      </c>
      <c r="J26" s="329">
        <v>44.700122239559427</v>
      </c>
      <c r="K26" s="329">
        <v>35.512510595614593</v>
      </c>
      <c r="L26" s="329">
        <v>34.597700292219322</v>
      </c>
      <c r="M26" s="329">
        <v>35.443180383400509</v>
      </c>
      <c r="N26" s="329">
        <v>19.21028763335185</v>
      </c>
      <c r="O26" s="329">
        <v>33.697127898008532</v>
      </c>
      <c r="P26" s="329">
        <v>39.514585505054512</v>
      </c>
      <c r="Q26" s="329">
        <v>39.238537953696657</v>
      </c>
      <c r="R26" s="329">
        <v>35.609721551048821</v>
      </c>
      <c r="S26" s="329">
        <v>38.584426311768013</v>
      </c>
      <c r="T26" s="329">
        <v>44.787788370217761</v>
      </c>
      <c r="U26" s="329">
        <v>39.62525041591784</v>
      </c>
      <c r="V26" s="329">
        <v>43.970573240394401</v>
      </c>
      <c r="W26" s="329">
        <v>47.415949129619896</v>
      </c>
      <c r="X26" s="329">
        <v>42.248707228099761</v>
      </c>
      <c r="Y26" s="329">
        <v>42.178166969925648</v>
      </c>
      <c r="DA26" s="72" t="s">
        <v>2319</v>
      </c>
    </row>
    <row r="27" spans="1:105" ht="12" customHeight="1" x14ac:dyDescent="0.25">
      <c r="A27" s="59" t="s">
        <v>28</v>
      </c>
      <c r="B27" s="230">
        <v>1.145157956477709</v>
      </c>
      <c r="C27" s="230">
        <v>2.325936790026252</v>
      </c>
      <c r="D27" s="230">
        <v>2.2687812765886859</v>
      </c>
      <c r="E27" s="230">
        <v>1.522660608468082</v>
      </c>
      <c r="F27" s="230">
        <v>2.3213622386899488</v>
      </c>
      <c r="G27" s="230">
        <v>1.7784260608594571</v>
      </c>
      <c r="H27" s="230">
        <v>1.087111616412298</v>
      </c>
      <c r="I27" s="230">
        <v>0.76037032476844002</v>
      </c>
      <c r="J27" s="230">
        <v>0.2114529339680086</v>
      </c>
      <c r="K27" s="230">
        <v>0.64036335617079532</v>
      </c>
      <c r="L27" s="230">
        <v>0.79977039757928836</v>
      </c>
      <c r="M27" s="230">
        <v>0.79252433099160724</v>
      </c>
      <c r="N27" s="230">
        <v>0.48894064015994337</v>
      </c>
      <c r="O27" s="230">
        <v>0.53963268135783604</v>
      </c>
      <c r="P27" s="230">
        <v>0.55511388687761054</v>
      </c>
      <c r="Q27" s="230">
        <v>0.36051794480481791</v>
      </c>
      <c r="R27" s="230">
        <v>0.3499176096804642</v>
      </c>
      <c r="S27" s="230">
        <v>0.3510191247933061</v>
      </c>
      <c r="T27" s="230">
        <v>0.53504898992306604</v>
      </c>
      <c r="U27" s="230">
        <v>0.33578759345450732</v>
      </c>
      <c r="V27" s="230">
        <v>0.35394639453568089</v>
      </c>
      <c r="W27" s="230">
        <v>0.36254230814794242</v>
      </c>
      <c r="X27" s="230">
        <v>0.17570414457764319</v>
      </c>
      <c r="Y27" s="230">
        <v>0.35954550126246149</v>
      </c>
      <c r="DA27" s="71" t="s">
        <v>2320</v>
      </c>
    </row>
    <row r="28" spans="1:105" ht="12" customHeight="1" x14ac:dyDescent="0.25">
      <c r="A28" s="59" t="s">
        <v>31</v>
      </c>
      <c r="B28" s="230">
        <v>0.85786464977963139</v>
      </c>
      <c r="C28" s="230">
        <v>1.0172239812895409</v>
      </c>
      <c r="D28" s="230">
        <v>2.0299551134631328</v>
      </c>
      <c r="E28" s="230">
        <v>0.59725649715180784</v>
      </c>
      <c r="F28" s="230">
        <v>0.99200521127701002</v>
      </c>
      <c r="G28" s="230">
        <v>0.79973169331478866</v>
      </c>
      <c r="H28" s="230">
        <v>0.60477289708753046</v>
      </c>
      <c r="I28" s="230">
        <v>0.59566708112372369</v>
      </c>
      <c r="J28" s="230">
        <v>0.59604387531995917</v>
      </c>
      <c r="K28" s="230">
        <v>0.60007364150778197</v>
      </c>
      <c r="L28" s="230">
        <v>0.55512488872356291</v>
      </c>
      <c r="M28" s="230">
        <v>0.1839228517066856</v>
      </c>
      <c r="N28" s="230">
        <v>0.2296244017253298</v>
      </c>
      <c r="O28" s="230">
        <v>0.79007693271749735</v>
      </c>
      <c r="P28" s="230">
        <v>1.3899711435610049</v>
      </c>
      <c r="Q28" s="230">
        <v>1.3526416405017641</v>
      </c>
      <c r="R28" s="230">
        <v>1.268841579693212</v>
      </c>
      <c r="S28" s="230">
        <v>1.289055553698166</v>
      </c>
      <c r="T28" s="230">
        <v>1.315056502716097</v>
      </c>
      <c r="U28" s="230">
        <v>1.247678598995259</v>
      </c>
      <c r="V28" s="230">
        <v>1.8031230153894791</v>
      </c>
      <c r="W28" s="230">
        <v>1.5094487770804701</v>
      </c>
      <c r="X28" s="230">
        <v>1.6484792145693381</v>
      </c>
      <c r="Y28" s="230">
        <v>2.4830197929406439</v>
      </c>
      <c r="DA28" s="71" t="s">
        <v>2321</v>
      </c>
    </row>
    <row r="29" spans="1:105" ht="12" customHeight="1" x14ac:dyDescent="0.25">
      <c r="A29" s="59" t="s">
        <v>159</v>
      </c>
      <c r="B29" s="230">
        <v>0.2213367470931473</v>
      </c>
      <c r="C29" s="230">
        <v>0.42093582242068778</v>
      </c>
      <c r="D29" s="230">
        <v>0.2101657617631941</v>
      </c>
      <c r="E29" s="230">
        <v>0.20667949268050609</v>
      </c>
      <c r="F29" s="230">
        <v>0.2066599206597528</v>
      </c>
      <c r="G29" s="230">
        <v>0.20845522557458901</v>
      </c>
      <c r="H29" s="230">
        <v>0</v>
      </c>
      <c r="I29" s="230">
        <v>0.20272396325347161</v>
      </c>
      <c r="J29" s="230">
        <v>0.20295699241251511</v>
      </c>
      <c r="K29" s="230">
        <v>0</v>
      </c>
      <c r="L29" s="230">
        <v>0</v>
      </c>
      <c r="M29" s="230">
        <v>1.129432170652622</v>
      </c>
      <c r="N29" s="230">
        <v>0.23724056507559749</v>
      </c>
      <c r="O29" s="230">
        <v>0.48705860546236468</v>
      </c>
      <c r="P29" s="230">
        <v>0.53441268439408407</v>
      </c>
      <c r="Q29" s="230">
        <v>0.69393593616413995</v>
      </c>
      <c r="R29" s="230">
        <v>0.67767366035550147</v>
      </c>
      <c r="S29" s="230">
        <v>0.68904603015770283</v>
      </c>
      <c r="T29" s="230">
        <v>0.7021375387163683</v>
      </c>
      <c r="U29" s="230">
        <v>0.83364720847735441</v>
      </c>
      <c r="V29" s="230">
        <v>0.87533408513765609</v>
      </c>
      <c r="W29" s="230">
        <v>1.074369616406581</v>
      </c>
      <c r="X29" s="230">
        <v>1.0576470518873899</v>
      </c>
      <c r="Y29" s="230">
        <v>0.88695254459647133</v>
      </c>
      <c r="DA29" s="71" t="s">
        <v>2322</v>
      </c>
    </row>
    <row r="30" spans="1:105" ht="12" customHeight="1" x14ac:dyDescent="0.25">
      <c r="A30" s="59" t="s">
        <v>32</v>
      </c>
      <c r="B30" s="230">
        <v>12.358036314701909</v>
      </c>
      <c r="C30" s="230">
        <v>13.00203907294399</v>
      </c>
      <c r="D30" s="230">
        <v>9.5704069956640492</v>
      </c>
      <c r="E30" s="230">
        <v>3.75439779704771</v>
      </c>
      <c r="F30" s="230">
        <v>11.086988864205219</v>
      </c>
      <c r="G30" s="230">
        <v>6.9565645890777894</v>
      </c>
      <c r="H30" s="230">
        <v>4.0384585165551696</v>
      </c>
      <c r="I30" s="230">
        <v>1.458204176345345</v>
      </c>
      <c r="J30" s="230">
        <v>0.62533729428709561</v>
      </c>
      <c r="K30" s="230">
        <v>1.6788340264217281</v>
      </c>
      <c r="L30" s="230">
        <v>0.58240728624125371</v>
      </c>
      <c r="M30" s="230">
        <v>0.5788712213124898</v>
      </c>
      <c r="N30" s="230">
        <v>0.24090909734495111</v>
      </c>
      <c r="O30" s="230">
        <v>0.33155929660888628</v>
      </c>
      <c r="P30" s="230">
        <v>0.36457002284469459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2323</v>
      </c>
    </row>
    <row r="31" spans="1:105" ht="12" customHeight="1" x14ac:dyDescent="0.25">
      <c r="A31" s="59" t="s">
        <v>35</v>
      </c>
      <c r="B31" s="230">
        <v>40.832011420310231</v>
      </c>
      <c r="C31" s="230">
        <v>52.690048712605261</v>
      </c>
      <c r="D31" s="230">
        <v>54.818809254207679</v>
      </c>
      <c r="E31" s="230">
        <v>49.868535114386191</v>
      </c>
      <c r="F31" s="230">
        <v>43.879154078716518</v>
      </c>
      <c r="G31" s="230">
        <v>38.697670503922737</v>
      </c>
      <c r="H31" s="230">
        <v>42.563927486213061</v>
      </c>
      <c r="I31" s="230">
        <v>37.067985355174812</v>
      </c>
      <c r="J31" s="230">
        <v>43.064331143571863</v>
      </c>
      <c r="K31" s="230">
        <v>32.593239571514289</v>
      </c>
      <c r="L31" s="230">
        <v>32.66039771967521</v>
      </c>
      <c r="M31" s="230">
        <v>32.758429808737112</v>
      </c>
      <c r="N31" s="230">
        <v>18.013572929046031</v>
      </c>
      <c r="O31" s="230">
        <v>31.548800381861941</v>
      </c>
      <c r="P31" s="230">
        <v>36.670517767377113</v>
      </c>
      <c r="Q31" s="230">
        <v>36.831442432225927</v>
      </c>
      <c r="R31" s="230">
        <v>33.313288701319642</v>
      </c>
      <c r="S31" s="230">
        <v>36.255305603118828</v>
      </c>
      <c r="T31" s="230">
        <v>42.235545338862231</v>
      </c>
      <c r="U31" s="230">
        <v>37.208137014990719</v>
      </c>
      <c r="V31" s="230">
        <v>40.938169745331592</v>
      </c>
      <c r="W31" s="230">
        <v>44.469588427984903</v>
      </c>
      <c r="X31" s="230">
        <v>39.366876817065389</v>
      </c>
      <c r="Y31" s="230">
        <v>38.448649131126068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545.59781347353999</v>
      </c>
      <c r="C34" s="261">
        <v>732.35631874275794</v>
      </c>
      <c r="D34" s="261">
        <v>728.4904152547881</v>
      </c>
      <c r="E34" s="261">
        <v>602.57035131506098</v>
      </c>
      <c r="F34" s="261">
        <v>629.61127421979791</v>
      </c>
      <c r="G34" s="261">
        <v>515.29164137120938</v>
      </c>
      <c r="H34" s="261">
        <v>508.41745593590878</v>
      </c>
      <c r="I34" s="261">
        <v>428.78837793851301</v>
      </c>
      <c r="J34" s="261">
        <v>478.80509612806833</v>
      </c>
      <c r="K34" s="261">
        <v>374.16429152068889</v>
      </c>
      <c r="L34" s="261">
        <v>401.39648324014888</v>
      </c>
      <c r="M34" s="261">
        <v>414.58569554881518</v>
      </c>
      <c r="N34" s="261">
        <v>380.79681434462452</v>
      </c>
      <c r="O34" s="261">
        <v>466.47601803794771</v>
      </c>
      <c r="P34" s="261">
        <v>491.5175349359601</v>
      </c>
      <c r="Q34" s="261">
        <v>502.99338026324301</v>
      </c>
      <c r="R34" s="261">
        <v>479.97204739463211</v>
      </c>
      <c r="S34" s="261">
        <v>511.01786796451267</v>
      </c>
      <c r="T34" s="261">
        <v>581.81980470788687</v>
      </c>
      <c r="U34" s="261">
        <v>544.19989527812595</v>
      </c>
      <c r="V34" s="261">
        <v>570.19681092160863</v>
      </c>
      <c r="W34" s="261">
        <v>598.52754230792596</v>
      </c>
      <c r="X34" s="261">
        <v>542.61282514864456</v>
      </c>
      <c r="Y34" s="261">
        <v>538.67900888476436</v>
      </c>
      <c r="DA34" s="70" t="s">
        <v>2327</v>
      </c>
    </row>
    <row r="35" spans="1:105" ht="12" customHeight="1" x14ac:dyDescent="0.25">
      <c r="A35" s="64" t="s">
        <v>28</v>
      </c>
      <c r="B35" s="229">
        <v>11.27496818904476</v>
      </c>
      <c r="C35" s="229">
        <v>24.525022795234211</v>
      </c>
      <c r="D35" s="229">
        <v>23.98883238970889</v>
      </c>
      <c r="E35" s="229">
        <v>16.39888924568319</v>
      </c>
      <c r="F35" s="229">
        <v>24.98976816556458</v>
      </c>
      <c r="G35" s="229">
        <v>18.91808505460774</v>
      </c>
      <c r="H35" s="229">
        <v>11.44455680614398</v>
      </c>
      <c r="I35" s="229">
        <v>8.1336748795824114</v>
      </c>
      <c r="J35" s="229">
        <v>2.264976856942758</v>
      </c>
      <c r="K35" s="229">
        <v>6.7469491021297827</v>
      </c>
      <c r="L35" s="229">
        <v>9.2787966331998479</v>
      </c>
      <c r="M35" s="229">
        <v>9.2703094770072401</v>
      </c>
      <c r="N35" s="229">
        <v>9.6920484341567139</v>
      </c>
      <c r="O35" s="229">
        <v>7.4702421276034281</v>
      </c>
      <c r="P35" s="229">
        <v>6.904999908246567</v>
      </c>
      <c r="Q35" s="229">
        <v>4.6214295730620814</v>
      </c>
      <c r="R35" s="229">
        <v>4.716427543444845</v>
      </c>
      <c r="S35" s="229">
        <v>4.6489493796603512</v>
      </c>
      <c r="T35" s="229">
        <v>6.9506021653258259</v>
      </c>
      <c r="U35" s="229">
        <v>4.6115941546259629</v>
      </c>
      <c r="V35" s="229">
        <v>4.5898675074820696</v>
      </c>
      <c r="W35" s="229">
        <v>4.5763410974911807</v>
      </c>
      <c r="X35" s="229">
        <v>2.2566210550506578</v>
      </c>
      <c r="Y35" s="229">
        <v>4.5919400529458372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8.446342779228333</v>
      </c>
      <c r="C37" s="229">
        <v>10.7257606638155</v>
      </c>
      <c r="D37" s="229">
        <v>21.46361726359039</v>
      </c>
      <c r="E37" s="229">
        <v>6.4323875547756444</v>
      </c>
      <c r="F37" s="229">
        <v>10.679065867304921</v>
      </c>
      <c r="G37" s="229">
        <v>8.5071808876232371</v>
      </c>
      <c r="H37" s="229">
        <v>6.3667407017289319</v>
      </c>
      <c r="I37" s="229">
        <v>6.3718456869100919</v>
      </c>
      <c r="J37" s="229">
        <v>6.3845204603613244</v>
      </c>
      <c r="K37" s="229">
        <v>6.3224515859130959</v>
      </c>
      <c r="L37" s="229">
        <v>6.4404621177329604</v>
      </c>
      <c r="M37" s="229">
        <v>2.1513809589686161</v>
      </c>
      <c r="N37" s="229">
        <v>4.551740314444169</v>
      </c>
      <c r="O37" s="229">
        <v>10.93719152068965</v>
      </c>
      <c r="P37" s="229">
        <v>17.289696485056929</v>
      </c>
      <c r="Q37" s="229">
        <v>17.339325737459149</v>
      </c>
      <c r="R37" s="229">
        <v>17.102309827155981</v>
      </c>
      <c r="S37" s="229">
        <v>17.072443047772939</v>
      </c>
      <c r="T37" s="229">
        <v>17.083360117395241</v>
      </c>
      <c r="U37" s="229">
        <v>17.1351992930554</v>
      </c>
      <c r="V37" s="229">
        <v>23.382342264528852</v>
      </c>
      <c r="W37" s="229">
        <v>19.053645099794309</v>
      </c>
      <c r="X37" s="229">
        <v>21.171913237178561</v>
      </c>
      <c r="Y37" s="229">
        <v>31.711919630273051</v>
      </c>
      <c r="DA37" s="73" t="s">
        <v>2330</v>
      </c>
    </row>
    <row r="38" spans="1:105" ht="12" customHeight="1" x14ac:dyDescent="0.25">
      <c r="A38" s="64" t="s">
        <v>159</v>
      </c>
      <c r="B38" s="229">
        <v>2.179231929032543</v>
      </c>
      <c r="C38" s="229">
        <v>4.4384097987811231</v>
      </c>
      <c r="D38" s="229">
        <v>2.2221759695466492</v>
      </c>
      <c r="E38" s="229">
        <v>2.225915670880545</v>
      </c>
      <c r="F38" s="229">
        <v>2.2247210798585622</v>
      </c>
      <c r="G38" s="229">
        <v>2.2174515850221601</v>
      </c>
      <c r="H38" s="229">
        <v>0</v>
      </c>
      <c r="I38" s="229">
        <v>2.168536506085105</v>
      </c>
      <c r="J38" s="229">
        <v>2.1739726290040622</v>
      </c>
      <c r="K38" s="229">
        <v>0</v>
      </c>
      <c r="L38" s="229">
        <v>0</v>
      </c>
      <c r="M38" s="229">
        <v>13.21118525425908</v>
      </c>
      <c r="N38" s="229">
        <v>4.7027120644077156</v>
      </c>
      <c r="O38" s="229">
        <v>6.7424487782719051</v>
      </c>
      <c r="P38" s="229">
        <v>6.6474999526007821</v>
      </c>
      <c r="Q38" s="229">
        <v>8.8954685984790949</v>
      </c>
      <c r="R38" s="229">
        <v>9.1341465211952642</v>
      </c>
      <c r="S38" s="229">
        <v>9.1258278771714583</v>
      </c>
      <c r="T38" s="229">
        <v>9.1211810299095486</v>
      </c>
      <c r="U38" s="229">
        <v>11.44903107968838</v>
      </c>
      <c r="V38" s="229">
        <v>11.351062018403621</v>
      </c>
      <c r="W38" s="229">
        <v>13.56167740690535</v>
      </c>
      <c r="X38" s="229">
        <v>13.5836784717771</v>
      </c>
      <c r="Y38" s="229">
        <v>11.32772597708481</v>
      </c>
      <c r="DA38" s="73" t="s">
        <v>2331</v>
      </c>
    </row>
    <row r="39" spans="1:105" ht="12" customHeight="1" x14ac:dyDescent="0.25">
      <c r="A39" s="64" t="s">
        <v>32</v>
      </c>
      <c r="B39" s="229">
        <v>121.6744515803713</v>
      </c>
      <c r="C39" s="229">
        <v>137.09543011479619</v>
      </c>
      <c r="D39" s="229">
        <v>101.1921650135796</v>
      </c>
      <c r="E39" s="229">
        <v>40.434456185193262</v>
      </c>
      <c r="F39" s="229">
        <v>119.3528854536045</v>
      </c>
      <c r="G39" s="229">
        <v>74.000760268012201</v>
      </c>
      <c r="H39" s="229">
        <v>42.514832151736293</v>
      </c>
      <c r="I39" s="229">
        <v>15.598397638748279</v>
      </c>
      <c r="J39" s="229">
        <v>6.6982967451175801</v>
      </c>
      <c r="K39" s="229">
        <v>17.688407086444698</v>
      </c>
      <c r="L39" s="229">
        <v>6.7569877343336593</v>
      </c>
      <c r="M39" s="229">
        <v>6.7711679743454578</v>
      </c>
      <c r="N39" s="229">
        <v>4.7754317148446512</v>
      </c>
      <c r="O39" s="229">
        <v>4.5898410361174022</v>
      </c>
      <c r="P39" s="229">
        <v>4.5348459726915138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402.02281899586308</v>
      </c>
      <c r="C41" s="229">
        <v>555.5716953701309</v>
      </c>
      <c r="D41" s="229">
        <v>579.62362461836256</v>
      </c>
      <c r="E41" s="229">
        <v>537.0787026585283</v>
      </c>
      <c r="F41" s="229">
        <v>472.36483365346533</v>
      </c>
      <c r="G41" s="229">
        <v>411.64816357594401</v>
      </c>
      <c r="H41" s="229">
        <v>448.09132627629958</v>
      </c>
      <c r="I41" s="229">
        <v>396.51592322718699</v>
      </c>
      <c r="J41" s="229">
        <v>461.28332943664259</v>
      </c>
      <c r="K41" s="229">
        <v>343.40648374620127</v>
      </c>
      <c r="L41" s="229">
        <v>378.92023675488241</v>
      </c>
      <c r="M41" s="229">
        <v>383.18165188423478</v>
      </c>
      <c r="N41" s="229">
        <v>357.07488181677121</v>
      </c>
      <c r="O41" s="229">
        <v>436.73629457526528</v>
      </c>
      <c r="P41" s="229">
        <v>456.14049261736432</v>
      </c>
      <c r="Q41" s="229">
        <v>472.13715635424262</v>
      </c>
      <c r="R41" s="229">
        <v>449.01916350283602</v>
      </c>
      <c r="S41" s="229">
        <v>480.1706476599079</v>
      </c>
      <c r="T41" s="229">
        <v>548.6646613952563</v>
      </c>
      <c r="U41" s="229">
        <v>511.00407075075623</v>
      </c>
      <c r="V41" s="229">
        <v>530.87353913119409</v>
      </c>
      <c r="W41" s="229">
        <v>561.33587870373515</v>
      </c>
      <c r="X41" s="229">
        <v>505.60061238463823</v>
      </c>
      <c r="Y41" s="229">
        <v>491.04742322446072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96.247209886977288</v>
      </c>
      <c r="C45" s="261">
        <f t="shared" si="2"/>
        <v>123.81796860910023</v>
      </c>
      <c r="D45" s="261">
        <f t="shared" si="2"/>
        <v>123.02201387064</v>
      </c>
      <c r="E45" s="261">
        <f t="shared" si="2"/>
        <v>104.92332147239225</v>
      </c>
      <c r="F45" s="261">
        <f t="shared" si="2"/>
        <v>107.40264784040734</v>
      </c>
      <c r="G45" s="261">
        <f t="shared" si="2"/>
        <v>89.666698408130316</v>
      </c>
      <c r="H45" s="261">
        <f t="shared" si="2"/>
        <v>88.899780373839349</v>
      </c>
      <c r="I45" s="261">
        <f t="shared" si="2"/>
        <v>75.915977418008765</v>
      </c>
      <c r="J45" s="261">
        <f t="shared" si="2"/>
        <v>83.577381861001356</v>
      </c>
      <c r="K45" s="261">
        <f t="shared" si="2"/>
        <v>69.151679116504823</v>
      </c>
      <c r="L45" s="261">
        <f t="shared" si="2"/>
        <v>71.533358739838604</v>
      </c>
      <c r="M45" s="261">
        <f t="shared" si="2"/>
        <v>73.325362035083685</v>
      </c>
      <c r="N45" s="261">
        <f t="shared" si="2"/>
        <v>67.973128381021525</v>
      </c>
      <c r="O45" s="261">
        <f t="shared" si="2"/>
        <v>85.484188788836121</v>
      </c>
      <c r="P45" s="261">
        <f t="shared" si="2"/>
        <v>89.335960577259357</v>
      </c>
      <c r="Q45" s="261">
        <f t="shared" si="2"/>
        <v>92.083148258589773</v>
      </c>
      <c r="R45" s="261">
        <f t="shared" si="2"/>
        <v>89.106636072859175</v>
      </c>
      <c r="S45" s="261">
        <f t="shared" si="2"/>
        <v>94.305314175584698</v>
      </c>
      <c r="T45" s="261">
        <f t="shared" si="2"/>
        <v>104.97773315151487</v>
      </c>
      <c r="U45" s="261">
        <f t="shared" si="2"/>
        <v>100.93184448505126</v>
      </c>
      <c r="V45" s="261">
        <f t="shared" si="2"/>
        <v>106.27749133849925</v>
      </c>
      <c r="W45" s="261">
        <f t="shared" si="2"/>
        <v>112.11495479120168</v>
      </c>
      <c r="X45" s="261">
        <f t="shared" si="2"/>
        <v>103.22366426203286</v>
      </c>
      <c r="Y45" s="261">
        <f t="shared" si="2"/>
        <v>101.96694674704302</v>
      </c>
      <c r="DA45" s="70"/>
    </row>
    <row r="46" spans="1:105" ht="12" customHeight="1" x14ac:dyDescent="0.25">
      <c r="A46" s="165" t="s">
        <v>2184</v>
      </c>
      <c r="B46" s="346">
        <v>56.816405565953119</v>
      </c>
      <c r="C46" s="346">
        <v>70.889972960137129</v>
      </c>
      <c r="D46" s="346">
        <v>70.373410257703625</v>
      </c>
      <c r="E46" s="346">
        <v>61.375064815921498</v>
      </c>
      <c r="F46" s="346">
        <v>61.900121365792799</v>
      </c>
      <c r="G46" s="346">
        <v>52.42614615992575</v>
      </c>
      <c r="H46" s="346">
        <v>52.156031181057813</v>
      </c>
      <c r="I46" s="346">
        <v>44.92708741864876</v>
      </c>
      <c r="J46" s="346">
        <v>48.973742353837793</v>
      </c>
      <c r="K46" s="346">
        <v>42.110516929768082</v>
      </c>
      <c r="L46" s="346">
        <v>42.524103579843057</v>
      </c>
      <c r="M46" s="346">
        <v>43.362911615047622</v>
      </c>
      <c r="N46" s="346">
        <v>40.452628295255579</v>
      </c>
      <c r="O46" s="346">
        <v>51.771581931776389</v>
      </c>
      <c r="P46" s="346">
        <v>53.813582624489307</v>
      </c>
      <c r="Q46" s="346">
        <v>55.731401491752138</v>
      </c>
      <c r="R46" s="346">
        <v>54.418660034449097</v>
      </c>
      <c r="S46" s="346">
        <v>57.373631059092709</v>
      </c>
      <c r="T46" s="346">
        <v>62.92913562603048</v>
      </c>
      <c r="U46" s="346">
        <v>61.602068865863757</v>
      </c>
      <c r="V46" s="346">
        <v>65.068897167671693</v>
      </c>
      <c r="W46" s="346">
        <v>68.858875278647133</v>
      </c>
      <c r="X46" s="346">
        <v>64.008587511084798</v>
      </c>
      <c r="Y46" s="346">
        <v>63.036170144492537</v>
      </c>
      <c r="DA46" s="167" t="s">
        <v>2338</v>
      </c>
    </row>
    <row r="47" spans="1:105" ht="12" customHeight="1" x14ac:dyDescent="0.25">
      <c r="A47" s="59" t="s">
        <v>28</v>
      </c>
      <c r="B47" s="230">
        <v>1.1741307416420841</v>
      </c>
      <c r="C47" s="230">
        <v>2.3739512561119578</v>
      </c>
      <c r="D47" s="230">
        <v>2.3173619144650459</v>
      </c>
      <c r="E47" s="230">
        <v>1.670315985787147</v>
      </c>
      <c r="F47" s="230">
        <v>2.456864649173133</v>
      </c>
      <c r="G47" s="230">
        <v>1.9247397250604561</v>
      </c>
      <c r="H47" s="230">
        <v>1.174040455664211</v>
      </c>
      <c r="I47" s="230">
        <v>0.85222067843048455</v>
      </c>
      <c r="J47" s="230">
        <v>0.2316691988584233</v>
      </c>
      <c r="K47" s="230">
        <v>0.75933893433497224</v>
      </c>
      <c r="L47" s="230">
        <v>0.98299941728792661</v>
      </c>
      <c r="M47" s="230">
        <v>0.9696128323083244</v>
      </c>
      <c r="N47" s="230">
        <v>1.029601136241989</v>
      </c>
      <c r="O47" s="230">
        <v>0.82908067597157076</v>
      </c>
      <c r="P47" s="230">
        <v>0.755990898947138</v>
      </c>
      <c r="Q47" s="230">
        <v>0.51205196153354038</v>
      </c>
      <c r="R47" s="230">
        <v>0.53474294692167823</v>
      </c>
      <c r="S47" s="230">
        <v>0.52195260330809723</v>
      </c>
      <c r="T47" s="230">
        <v>0.7517712233325784</v>
      </c>
      <c r="U47" s="230">
        <v>0.52202093965765239</v>
      </c>
      <c r="V47" s="230">
        <v>0.52377987939790172</v>
      </c>
      <c r="W47" s="230">
        <v>0.52649490389294551</v>
      </c>
      <c r="X47" s="230">
        <v>0.26619924850098692</v>
      </c>
      <c r="Y47" s="230">
        <v>0.53734842029592711</v>
      </c>
      <c r="DA47" s="71" t="s">
        <v>2339</v>
      </c>
    </row>
    <row r="48" spans="1:105" ht="12" customHeight="1" x14ac:dyDescent="0.25">
      <c r="A48" s="59" t="s">
        <v>31</v>
      </c>
      <c r="B48" s="230">
        <v>0.87956884181496087</v>
      </c>
      <c r="C48" s="230">
        <v>1.038222602817275</v>
      </c>
      <c r="D48" s="230">
        <v>2.0734218483529299</v>
      </c>
      <c r="E48" s="230">
        <v>0.65517362783264843</v>
      </c>
      <c r="F48" s="230">
        <v>1.0499104770298351</v>
      </c>
      <c r="G48" s="230">
        <v>0.86552676739844692</v>
      </c>
      <c r="H48" s="230">
        <v>0.65313242628503321</v>
      </c>
      <c r="I48" s="230">
        <v>0.66762179882356742</v>
      </c>
      <c r="J48" s="230">
        <v>0.65302951578215662</v>
      </c>
      <c r="K48" s="230">
        <v>0.71156363816591273</v>
      </c>
      <c r="L48" s="230">
        <v>0.68230512630743989</v>
      </c>
      <c r="M48" s="230">
        <v>0.2250201668211394</v>
      </c>
      <c r="N48" s="230">
        <v>0.48353833882155489</v>
      </c>
      <c r="O48" s="230">
        <v>1.213858129938957</v>
      </c>
      <c r="P48" s="230">
        <v>1.892954867769221</v>
      </c>
      <c r="Q48" s="230">
        <v>1.92118815513013</v>
      </c>
      <c r="R48" s="230">
        <v>1.9390395531150839</v>
      </c>
      <c r="S48" s="230">
        <v>1.9167784731322131</v>
      </c>
      <c r="T48" s="230">
        <v>1.8477217122501159</v>
      </c>
      <c r="U48" s="230">
        <v>1.9396617603934461</v>
      </c>
      <c r="V48" s="230">
        <v>2.6683124058354379</v>
      </c>
      <c r="W48" s="230">
        <v>2.1920671628096069</v>
      </c>
      <c r="X48" s="230">
        <v>2.49751608957602</v>
      </c>
      <c r="Y48" s="230">
        <v>3.7109260402793902</v>
      </c>
      <c r="DA48" s="71" t="s">
        <v>2340</v>
      </c>
    </row>
    <row r="49" spans="1:105" ht="12" customHeight="1" x14ac:dyDescent="0.25">
      <c r="A49" s="59" t="s">
        <v>159</v>
      </c>
      <c r="B49" s="230">
        <v>0.22693662262668149</v>
      </c>
      <c r="C49" s="230">
        <v>0.42962522827924038</v>
      </c>
      <c r="D49" s="230">
        <v>0.21466596937314869</v>
      </c>
      <c r="E49" s="230">
        <v>0.22672160732255761</v>
      </c>
      <c r="F49" s="230">
        <v>0.21872306054069771</v>
      </c>
      <c r="G49" s="230">
        <v>0.22560513613141259</v>
      </c>
      <c r="H49" s="230">
        <v>0</v>
      </c>
      <c r="I49" s="230">
        <v>0.22721238305900929</v>
      </c>
      <c r="J49" s="230">
        <v>0.22236099047004071</v>
      </c>
      <c r="K49" s="230">
        <v>0</v>
      </c>
      <c r="L49" s="230">
        <v>0</v>
      </c>
      <c r="M49" s="230">
        <v>1.381802277939433</v>
      </c>
      <c r="N49" s="230">
        <v>0.49957629884196741</v>
      </c>
      <c r="O49" s="230">
        <v>0.74830693507744928</v>
      </c>
      <c r="P49" s="230">
        <v>0.72779862877563284</v>
      </c>
      <c r="Q49" s="230">
        <v>0.98561323343789597</v>
      </c>
      <c r="R49" s="230">
        <v>1.0356186718371181</v>
      </c>
      <c r="S49" s="230">
        <v>1.0245862513949879</v>
      </c>
      <c r="T49" s="230">
        <v>0.98653918869079349</v>
      </c>
      <c r="U49" s="230">
        <v>1.2960017213122139</v>
      </c>
      <c r="V49" s="230">
        <v>1.295344121664884</v>
      </c>
      <c r="W49" s="230">
        <v>1.5602320480197831</v>
      </c>
      <c r="X49" s="230">
        <v>1.602380245887107</v>
      </c>
      <c r="Y49" s="230">
        <v>1.3255694954960811</v>
      </c>
      <c r="DA49" s="71" t="s">
        <v>2341</v>
      </c>
    </row>
    <row r="50" spans="1:105" ht="12" customHeight="1" x14ac:dyDescent="0.25">
      <c r="A50" s="59" t="s">
        <v>32</v>
      </c>
      <c r="B50" s="230">
        <v>12.670697750772</v>
      </c>
      <c r="C50" s="230">
        <v>13.270441020404419</v>
      </c>
      <c r="D50" s="230">
        <v>9.775334848949587</v>
      </c>
      <c r="E50" s="230">
        <v>4.1184690945160787</v>
      </c>
      <c r="F50" s="230">
        <v>11.73415788033768</v>
      </c>
      <c r="G50" s="230">
        <v>7.5288911410104538</v>
      </c>
      <c r="H50" s="230">
        <v>4.3613862692451004</v>
      </c>
      <c r="I50" s="230">
        <v>1.634350673579543</v>
      </c>
      <c r="J50" s="230">
        <v>0.68512357461875462</v>
      </c>
      <c r="K50" s="230">
        <v>1.990751076344154</v>
      </c>
      <c r="L50" s="230">
        <v>0.71583797641452163</v>
      </c>
      <c r="M50" s="230">
        <v>0.70821922115161673</v>
      </c>
      <c r="N50" s="230">
        <v>0.50730141858581068</v>
      </c>
      <c r="O50" s="230">
        <v>0.50940095967774057</v>
      </c>
      <c r="P50" s="230">
        <v>0.49649563056293178</v>
      </c>
      <c r="Q50" s="230">
        <v>0</v>
      </c>
      <c r="R50" s="230">
        <v>0</v>
      </c>
      <c r="S50" s="230">
        <v>0</v>
      </c>
      <c r="T50" s="230">
        <v>0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2342</v>
      </c>
    </row>
    <row r="51" spans="1:105" ht="12" customHeight="1" x14ac:dyDescent="0.25">
      <c r="A51" s="59" t="s">
        <v>35</v>
      </c>
      <c r="B51" s="230">
        <v>41.865071609097392</v>
      </c>
      <c r="C51" s="230">
        <v>53.777732852524231</v>
      </c>
      <c r="D51" s="230">
        <v>55.992625676562923</v>
      </c>
      <c r="E51" s="230">
        <v>54.704384500463057</v>
      </c>
      <c r="F51" s="230">
        <v>46.440465298711452</v>
      </c>
      <c r="G51" s="230">
        <v>41.881383390324977</v>
      </c>
      <c r="H51" s="230">
        <v>45.967472029863472</v>
      </c>
      <c r="I51" s="230">
        <v>41.545681884756164</v>
      </c>
      <c r="J51" s="230">
        <v>47.181559074108407</v>
      </c>
      <c r="K51" s="230">
        <v>38.648863280923052</v>
      </c>
      <c r="L51" s="230">
        <v>40.142961059833169</v>
      </c>
      <c r="M51" s="230">
        <v>40.07825711682711</v>
      </c>
      <c r="N51" s="230">
        <v>37.932611102764263</v>
      </c>
      <c r="O51" s="230">
        <v>48.470935231110673</v>
      </c>
      <c r="P51" s="230">
        <v>49.940342598434377</v>
      </c>
      <c r="Q51" s="230">
        <v>52.312548141650574</v>
      </c>
      <c r="R51" s="230">
        <v>50.909258862575221</v>
      </c>
      <c r="S51" s="230">
        <v>53.910313731257411</v>
      </c>
      <c r="T51" s="230">
        <v>59.343103501756993</v>
      </c>
      <c r="U51" s="230">
        <v>57.844384444500449</v>
      </c>
      <c r="V51" s="230">
        <v>60.581460760773467</v>
      </c>
      <c r="W51" s="230">
        <v>64.580081163924802</v>
      </c>
      <c r="X51" s="230">
        <v>59.64249192712068</v>
      </c>
      <c r="Y51" s="230">
        <v>57.462326188421137</v>
      </c>
      <c r="DA51" s="71" t="s">
        <v>2343</v>
      </c>
    </row>
    <row r="52" spans="1:105" ht="12" customHeight="1" x14ac:dyDescent="0.25">
      <c r="A52" s="165" t="s">
        <v>2191</v>
      </c>
      <c r="B52" s="346">
        <v>39.430804321024169</v>
      </c>
      <c r="C52" s="346">
        <v>52.927995648963112</v>
      </c>
      <c r="D52" s="346">
        <v>52.648603612936377</v>
      </c>
      <c r="E52" s="346">
        <v>43.548256656470741</v>
      </c>
      <c r="F52" s="346">
        <v>45.502526474614541</v>
      </c>
      <c r="G52" s="346">
        <v>37.240552248204573</v>
      </c>
      <c r="H52" s="346">
        <v>36.743749192781543</v>
      </c>
      <c r="I52" s="346">
        <v>30.988889999360001</v>
      </c>
      <c r="J52" s="346">
        <v>34.603639507163557</v>
      </c>
      <c r="K52" s="346">
        <v>27.041162186736742</v>
      </c>
      <c r="L52" s="346">
        <v>29.00925515999554</v>
      </c>
      <c r="M52" s="346">
        <v>29.96245042003607</v>
      </c>
      <c r="N52" s="346">
        <v>27.520500085765939</v>
      </c>
      <c r="O52" s="346">
        <v>33.71260685705974</v>
      </c>
      <c r="P52" s="346">
        <v>35.522377952770043</v>
      </c>
      <c r="Q52" s="346">
        <v>36.351746766837643</v>
      </c>
      <c r="R52" s="346">
        <v>34.687976038410078</v>
      </c>
      <c r="S52" s="346">
        <v>36.931683116491982</v>
      </c>
      <c r="T52" s="346">
        <v>42.048597525484389</v>
      </c>
      <c r="U52" s="346">
        <v>39.329775619187501</v>
      </c>
      <c r="V52" s="346">
        <v>41.208594170827553</v>
      </c>
      <c r="W52" s="346">
        <v>43.256079512554557</v>
      </c>
      <c r="X52" s="346">
        <v>39.215076750948057</v>
      </c>
      <c r="Y52" s="346">
        <v>38.930776602550488</v>
      </c>
      <c r="DA52" s="167" t="s">
        <v>2344</v>
      </c>
    </row>
    <row r="53" spans="1:105" ht="12" customHeight="1" x14ac:dyDescent="0.25">
      <c r="A53" s="64" t="s">
        <v>28</v>
      </c>
      <c r="B53" s="229">
        <v>0.81485125748136333</v>
      </c>
      <c r="C53" s="229">
        <v>1.7724436405836821</v>
      </c>
      <c r="D53" s="229">
        <v>1.7336927174000341</v>
      </c>
      <c r="E53" s="229">
        <v>1.1851612615746689</v>
      </c>
      <c r="F53" s="229">
        <v>1.8060311721024229</v>
      </c>
      <c r="G53" s="229">
        <v>1.3672256220522909</v>
      </c>
      <c r="H53" s="229">
        <v>0.82710756681907815</v>
      </c>
      <c r="I53" s="229">
        <v>0.58782739715506216</v>
      </c>
      <c r="J53" s="229">
        <v>0.16369174698331079</v>
      </c>
      <c r="K53" s="229">
        <v>0.4876075806027611</v>
      </c>
      <c r="L53" s="229">
        <v>0.67058629148268234</v>
      </c>
      <c r="M53" s="229">
        <v>0.66997291769926781</v>
      </c>
      <c r="N53" s="229">
        <v>0.7004523402395495</v>
      </c>
      <c r="O53" s="229">
        <v>0.53988056456624234</v>
      </c>
      <c r="P53" s="229">
        <v>0.4990300428173633</v>
      </c>
      <c r="Q53" s="229">
        <v>0.33399452981430028</v>
      </c>
      <c r="R53" s="229">
        <v>0.34086011154603302</v>
      </c>
      <c r="S53" s="229">
        <v>0.33598340895225048</v>
      </c>
      <c r="T53" s="229">
        <v>0.50232575557699</v>
      </c>
      <c r="U53" s="229">
        <v>0.33328371600568002</v>
      </c>
      <c r="V53" s="229">
        <v>0.3317135132832229</v>
      </c>
      <c r="W53" s="229">
        <v>0.33073594846836218</v>
      </c>
      <c r="X53" s="229">
        <v>0.16308786628361549</v>
      </c>
      <c r="Y53" s="229">
        <v>0.3318632978545869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0.61042416434133995</v>
      </c>
      <c r="C55" s="229">
        <v>0.77515957631226529</v>
      </c>
      <c r="D55" s="229">
        <v>1.5511933359004091</v>
      </c>
      <c r="E55" s="229">
        <v>0.46487395793357628</v>
      </c>
      <c r="F55" s="229">
        <v>0.77178490482614537</v>
      </c>
      <c r="G55" s="229">
        <v>0.61482098465135615</v>
      </c>
      <c r="H55" s="229">
        <v>0.46012960567839373</v>
      </c>
      <c r="I55" s="229">
        <v>0.46049854717113642</v>
      </c>
      <c r="J55" s="229">
        <v>0.46141456351032761</v>
      </c>
      <c r="K55" s="229">
        <v>0.45692879472175291</v>
      </c>
      <c r="L55" s="229">
        <v>0.46545751326331791</v>
      </c>
      <c r="M55" s="229">
        <v>0.15548207767365421</v>
      </c>
      <c r="N55" s="229">
        <v>0.32895802957184939</v>
      </c>
      <c r="O55" s="229">
        <v>0.79043985885547086</v>
      </c>
      <c r="P55" s="229">
        <v>1.249540636044435</v>
      </c>
      <c r="Q55" s="229">
        <v>1.2531273830799701</v>
      </c>
      <c r="R55" s="229">
        <v>1.2359980476073169</v>
      </c>
      <c r="S55" s="229">
        <v>1.233839550808999</v>
      </c>
      <c r="T55" s="229">
        <v>1.2346285364416489</v>
      </c>
      <c r="U55" s="229">
        <v>1.2383749964551261</v>
      </c>
      <c r="V55" s="229">
        <v>1.689861175450925</v>
      </c>
      <c r="W55" s="229">
        <v>1.3770226584103911</v>
      </c>
      <c r="X55" s="229">
        <v>1.530111645136526</v>
      </c>
      <c r="Y55" s="229">
        <v>2.2918466069805552</v>
      </c>
      <c r="DA55" s="73" t="s">
        <v>2347</v>
      </c>
    </row>
    <row r="56" spans="1:105" ht="12" customHeight="1" x14ac:dyDescent="0.25">
      <c r="A56" s="64" t="s">
        <v>159</v>
      </c>
      <c r="B56" s="229">
        <v>0.1574948902686128</v>
      </c>
      <c r="C56" s="229">
        <v>0.32076753966086469</v>
      </c>
      <c r="D56" s="229">
        <v>0.1605984915229606</v>
      </c>
      <c r="E56" s="229">
        <v>0.16086876282514401</v>
      </c>
      <c r="F56" s="229">
        <v>0.16078242874595919</v>
      </c>
      <c r="G56" s="229">
        <v>0.1602570563538267</v>
      </c>
      <c r="H56" s="229">
        <v>0</v>
      </c>
      <c r="I56" s="229">
        <v>0.15672192322410419</v>
      </c>
      <c r="J56" s="229">
        <v>0.15711479631448139</v>
      </c>
      <c r="K56" s="229">
        <v>0</v>
      </c>
      <c r="L56" s="229">
        <v>0</v>
      </c>
      <c r="M56" s="229">
        <v>0.95478326295520155</v>
      </c>
      <c r="N56" s="229">
        <v>0.33986888255514119</v>
      </c>
      <c r="O56" s="229">
        <v>0.48728233848294472</v>
      </c>
      <c r="P56" s="229">
        <v>0.4804203084800871</v>
      </c>
      <c r="Q56" s="229">
        <v>0.64288285801104161</v>
      </c>
      <c r="R56" s="229">
        <v>0.66013230849262095</v>
      </c>
      <c r="S56" s="229">
        <v>0.65953111322273783</v>
      </c>
      <c r="T56" s="229">
        <v>0.65919528173557018</v>
      </c>
      <c r="U56" s="229">
        <v>0.82743092626123682</v>
      </c>
      <c r="V56" s="229">
        <v>0.82035062133765224</v>
      </c>
      <c r="W56" s="229">
        <v>0.98011362012629011</v>
      </c>
      <c r="X56" s="229">
        <v>0.98170365524444625</v>
      </c>
      <c r="Y56" s="229">
        <v>0.81866410636976517</v>
      </c>
      <c r="DA56" s="73" t="s">
        <v>2348</v>
      </c>
    </row>
    <row r="57" spans="1:105" ht="12" customHeight="1" x14ac:dyDescent="0.25">
      <c r="A57" s="64" t="s">
        <v>32</v>
      </c>
      <c r="B57" s="229">
        <v>8.7935130468887568</v>
      </c>
      <c r="C57" s="229">
        <v>9.9079998941845897</v>
      </c>
      <c r="D57" s="229">
        <v>7.3132412904450881</v>
      </c>
      <c r="E57" s="229">
        <v>2.9222315234639469</v>
      </c>
      <c r="F57" s="229">
        <v>8.6257315466659819</v>
      </c>
      <c r="G57" s="229">
        <v>5.3480960254554297</v>
      </c>
      <c r="H57" s="229">
        <v>3.072582011726853</v>
      </c>
      <c r="I57" s="229">
        <v>1.1273090724085859</v>
      </c>
      <c r="J57" s="229">
        <v>0.48409143460340048</v>
      </c>
      <c r="K57" s="229">
        <v>1.2783557803060071</v>
      </c>
      <c r="L57" s="229">
        <v>0.48833308083811161</v>
      </c>
      <c r="M57" s="229">
        <v>0.48935789848826028</v>
      </c>
      <c r="N57" s="229">
        <v>0.34512439171566522</v>
      </c>
      <c r="O57" s="229">
        <v>0.33171160017584878</v>
      </c>
      <c r="P57" s="229">
        <v>0.32773706154864501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29.054520962044101</v>
      </c>
      <c r="C59" s="229">
        <v>40.151624998221713</v>
      </c>
      <c r="D59" s="229">
        <v>41.889877777667898</v>
      </c>
      <c r="E59" s="229">
        <v>38.815121150673399</v>
      </c>
      <c r="F59" s="229">
        <v>34.138196422274028</v>
      </c>
      <c r="G59" s="229">
        <v>29.75015255969166</v>
      </c>
      <c r="H59" s="229">
        <v>32.383930008557208</v>
      </c>
      <c r="I59" s="229">
        <v>28.65653305940112</v>
      </c>
      <c r="J59" s="229">
        <v>33.337326965752027</v>
      </c>
      <c r="K59" s="229">
        <v>24.81827003110622</v>
      </c>
      <c r="L59" s="229">
        <v>27.384878274411431</v>
      </c>
      <c r="M59" s="229">
        <v>27.69285426321969</v>
      </c>
      <c r="N59" s="229">
        <v>25.806096441683739</v>
      </c>
      <c r="O59" s="229">
        <v>31.56329249497923</v>
      </c>
      <c r="P59" s="229">
        <v>32.965649903879509</v>
      </c>
      <c r="Q59" s="229">
        <v>34.121741995932332</v>
      </c>
      <c r="R59" s="229">
        <v>32.450985570764111</v>
      </c>
      <c r="S59" s="229">
        <v>34.702329043507987</v>
      </c>
      <c r="T59" s="229">
        <v>39.652447951730181</v>
      </c>
      <c r="U59" s="229">
        <v>36.930685980465462</v>
      </c>
      <c r="V59" s="229">
        <v>38.366668860755752</v>
      </c>
      <c r="W59" s="229">
        <v>40.568207285549512</v>
      </c>
      <c r="X59" s="229">
        <v>36.54017358428348</v>
      </c>
      <c r="Y59" s="229">
        <v>35.488402591345583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28.451836389722704</v>
      </c>
      <c r="C66" s="261">
        <f t="shared" si="3"/>
        <v>36.332166574650529</v>
      </c>
      <c r="D66" s="261">
        <f t="shared" si="3"/>
        <v>36.469315101017088</v>
      </c>
      <c r="E66" s="261">
        <f t="shared" si="3"/>
        <v>32.019173656260904</v>
      </c>
      <c r="F66" s="261">
        <f t="shared" si="3"/>
        <v>31.501776319423008</v>
      </c>
      <c r="G66" s="261">
        <f t="shared" si="3"/>
        <v>26.763409840685835</v>
      </c>
      <c r="H66" s="261">
        <f t="shared" si="3"/>
        <v>27.130902811728831</v>
      </c>
      <c r="I66" s="261">
        <f t="shared" si="3"/>
        <v>23.500905479833179</v>
      </c>
      <c r="J66" s="261">
        <f t="shared" si="3"/>
        <v>26.036959863852974</v>
      </c>
      <c r="K66" s="261">
        <f t="shared" si="3"/>
        <v>21.60950024084238</v>
      </c>
      <c r="L66" s="261">
        <f t="shared" si="3"/>
        <v>22.257070453050233</v>
      </c>
      <c r="M66" s="261">
        <f t="shared" si="3"/>
        <v>22.661495403014243</v>
      </c>
      <c r="N66" s="261">
        <f t="shared" si="3"/>
        <v>21.11592359426642</v>
      </c>
      <c r="O66" s="261">
        <f t="shared" si="3"/>
        <v>26.79776835181455</v>
      </c>
      <c r="P66" s="261">
        <f t="shared" si="3"/>
        <v>27.902499229836067</v>
      </c>
      <c r="Q66" s="261">
        <f t="shared" si="3"/>
        <v>28.935181773748845</v>
      </c>
      <c r="R66" s="261">
        <f t="shared" si="3"/>
        <v>28.079701269030419</v>
      </c>
      <c r="S66" s="261">
        <f t="shared" si="3"/>
        <v>29.688152821636198</v>
      </c>
      <c r="T66" s="261">
        <f t="shared" si="3"/>
        <v>32.861184671051092</v>
      </c>
      <c r="U66" s="261">
        <f t="shared" si="3"/>
        <v>31.823721702371277</v>
      </c>
      <c r="V66" s="261">
        <f t="shared" si="3"/>
        <v>33.525080993158596</v>
      </c>
      <c r="W66" s="261">
        <f t="shared" si="3"/>
        <v>35.43649682767105</v>
      </c>
      <c r="X66" s="261">
        <f t="shared" si="3"/>
        <v>32.756945530242874</v>
      </c>
      <c r="Y66" s="261">
        <f t="shared" si="3"/>
        <v>32.215800545648058</v>
      </c>
      <c r="DA66" s="70"/>
    </row>
    <row r="67" spans="1:105" ht="12" customHeight="1" x14ac:dyDescent="0.25">
      <c r="A67" s="165" t="s">
        <v>2210</v>
      </c>
      <c r="B67" s="346">
        <v>21.024427265540861</v>
      </c>
      <c r="C67" s="346">
        <v>26.36235021972119</v>
      </c>
      <c r="D67" s="346">
        <v>26.552126608829621</v>
      </c>
      <c r="E67" s="346">
        <v>23.816177942576662</v>
      </c>
      <c r="F67" s="346">
        <v>22.930663299274009</v>
      </c>
      <c r="G67" s="346">
        <v>19.748568973988021</v>
      </c>
      <c r="H67" s="346">
        <v>20.209642575969429</v>
      </c>
      <c r="I67" s="346">
        <v>17.6636630422806</v>
      </c>
      <c r="J67" s="346">
        <v>19.518822782171199</v>
      </c>
      <c r="K67" s="346">
        <v>16.515874122565101</v>
      </c>
      <c r="L67" s="346">
        <v>16.792723220696502</v>
      </c>
      <c r="M67" s="346">
        <v>17.017598925001909</v>
      </c>
      <c r="N67" s="346">
        <v>15.93200668060414</v>
      </c>
      <c r="O67" s="346">
        <v>20.447471215304681</v>
      </c>
      <c r="P67" s="346">
        <v>21.21130338277689</v>
      </c>
      <c r="Q67" s="346">
        <v>22.087761330134001</v>
      </c>
      <c r="R67" s="346">
        <v>21.545678081739879</v>
      </c>
      <c r="S67" s="346">
        <v>22.731492289997821</v>
      </c>
      <c r="T67" s="346">
        <v>24.94067322580749</v>
      </c>
      <c r="U67" s="346">
        <v>24.415342915377511</v>
      </c>
      <c r="V67" s="346">
        <v>25.762797326631521</v>
      </c>
      <c r="W67" s="346">
        <v>27.288537251899001</v>
      </c>
      <c r="X67" s="346">
        <v>25.370172070230499</v>
      </c>
      <c r="Y67" s="346">
        <v>24.882579468159321</v>
      </c>
      <c r="DA67" s="167" t="s">
        <v>2358</v>
      </c>
    </row>
    <row r="68" spans="1:105" ht="12" customHeight="1" x14ac:dyDescent="0.25">
      <c r="A68" s="165" t="s">
        <v>2212</v>
      </c>
      <c r="B68" s="346">
        <v>7.4274091241818416</v>
      </c>
      <c r="C68" s="346">
        <v>9.969816354929339</v>
      </c>
      <c r="D68" s="346">
        <v>9.9171884921874636</v>
      </c>
      <c r="E68" s="346">
        <v>8.2029957136842384</v>
      </c>
      <c r="F68" s="346">
        <v>8.5711130201489976</v>
      </c>
      <c r="G68" s="346">
        <v>7.0148408666978126</v>
      </c>
      <c r="H68" s="346">
        <v>6.9212602357594024</v>
      </c>
      <c r="I68" s="346">
        <v>5.837242437552578</v>
      </c>
      <c r="J68" s="346">
        <v>6.5181370816817763</v>
      </c>
      <c r="K68" s="346">
        <v>5.0936261182772791</v>
      </c>
      <c r="L68" s="346">
        <v>5.4643472323537301</v>
      </c>
      <c r="M68" s="346">
        <v>5.6438964780123353</v>
      </c>
      <c r="N68" s="346">
        <v>5.1839169136622818</v>
      </c>
      <c r="O68" s="346">
        <v>6.3502971365098686</v>
      </c>
      <c r="P68" s="346">
        <v>6.6911958470591753</v>
      </c>
      <c r="Q68" s="346">
        <v>6.8474204436148458</v>
      </c>
      <c r="R68" s="346">
        <v>6.534023187290539</v>
      </c>
      <c r="S68" s="346">
        <v>6.9566605316383781</v>
      </c>
      <c r="T68" s="346">
        <v>7.9205114452435996</v>
      </c>
      <c r="U68" s="346">
        <v>7.4083787869937661</v>
      </c>
      <c r="V68" s="346">
        <v>7.7622836665270736</v>
      </c>
      <c r="W68" s="346">
        <v>8.1479595757720489</v>
      </c>
      <c r="X68" s="346">
        <v>7.3867734600123782</v>
      </c>
      <c r="Y68" s="346">
        <v>7.3332210774887363</v>
      </c>
      <c r="DA68" s="167" t="s">
        <v>2359</v>
      </c>
    </row>
    <row r="69" spans="1:105" ht="12" customHeight="1" x14ac:dyDescent="0.25">
      <c r="A69" s="64" t="s">
        <v>28</v>
      </c>
      <c r="B69" s="229">
        <v>0.1534899875588164</v>
      </c>
      <c r="C69" s="229">
        <v>0.33386750016534722</v>
      </c>
      <c r="D69" s="229">
        <v>0.32656815729418931</v>
      </c>
      <c r="E69" s="229">
        <v>0.22324367254038091</v>
      </c>
      <c r="F69" s="229">
        <v>0.34019423740433458</v>
      </c>
      <c r="G69" s="229">
        <v>0.25753834432009909</v>
      </c>
      <c r="H69" s="229">
        <v>0.1557986552456988</v>
      </c>
      <c r="I69" s="229">
        <v>0.1107264903228372</v>
      </c>
      <c r="J69" s="229">
        <v>3.0833902478850778E-2</v>
      </c>
      <c r="K69" s="229">
        <v>9.1848519337916171E-2</v>
      </c>
      <c r="L69" s="229">
        <v>0.12631542332637771</v>
      </c>
      <c r="M69" s="229">
        <v>0.1261998847743773</v>
      </c>
      <c r="N69" s="229">
        <v>0.13194116104235279</v>
      </c>
      <c r="O69" s="229">
        <v>0.1016949539903171</v>
      </c>
      <c r="P69" s="229">
        <v>9.4000118868644594E-2</v>
      </c>
      <c r="Q69" s="229">
        <v>6.2913097028732448E-2</v>
      </c>
      <c r="R69" s="229">
        <v>6.4206336800914782E-2</v>
      </c>
      <c r="S69" s="229">
        <v>6.3287733542252186E-2</v>
      </c>
      <c r="T69" s="229">
        <v>9.4620917948020258E-2</v>
      </c>
      <c r="U69" s="229">
        <v>6.2779204122953569E-2</v>
      </c>
      <c r="V69" s="229">
        <v>6.2483431864983827E-2</v>
      </c>
      <c r="W69" s="229">
        <v>6.229929223226769E-2</v>
      </c>
      <c r="X69" s="229">
        <v>3.072015209774474E-2</v>
      </c>
      <c r="Y69" s="229">
        <v>6.2511646133273993E-2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0.11498294508368739</v>
      </c>
      <c r="C71" s="229">
        <v>0.14601343819732421</v>
      </c>
      <c r="D71" s="229">
        <v>0.29219154249647589</v>
      </c>
      <c r="E71" s="229">
        <v>8.7566285704939573E-2</v>
      </c>
      <c r="F71" s="229">
        <v>0.14537776600603289</v>
      </c>
      <c r="G71" s="229">
        <v>0.11581115500357959</v>
      </c>
      <c r="H71" s="229">
        <v>8.6672612703963328E-2</v>
      </c>
      <c r="I71" s="229">
        <v>8.6742108608413512E-2</v>
      </c>
      <c r="J71" s="229">
        <v>8.6914654622444007E-2</v>
      </c>
      <c r="K71" s="229">
        <v>8.606968986448528E-2</v>
      </c>
      <c r="L71" s="229">
        <v>8.7676207484503069E-2</v>
      </c>
      <c r="M71" s="229">
        <v>2.928748277509275E-2</v>
      </c>
      <c r="N71" s="229">
        <v>6.1964393381955023E-2</v>
      </c>
      <c r="O71" s="229">
        <v>0.14889171856557351</v>
      </c>
      <c r="P71" s="229">
        <v>0.2353705353213893</v>
      </c>
      <c r="Q71" s="229">
        <v>0.2360461552616008</v>
      </c>
      <c r="R71" s="229">
        <v>0.23281957683461921</v>
      </c>
      <c r="S71" s="229">
        <v>0.23241299018008851</v>
      </c>
      <c r="T71" s="229">
        <v>0.2325616079723882</v>
      </c>
      <c r="U71" s="229">
        <v>0.2332673123516581</v>
      </c>
      <c r="V71" s="229">
        <v>0.31831180036194712</v>
      </c>
      <c r="W71" s="229">
        <v>0.2593837694512649</v>
      </c>
      <c r="X71" s="229">
        <v>0.28822047609219881</v>
      </c>
      <c r="Y71" s="229">
        <v>0.43170517804619868</v>
      </c>
      <c r="DA71" s="73" t="s">
        <v>2362</v>
      </c>
    </row>
    <row r="72" spans="1:105" ht="12" customHeight="1" x14ac:dyDescent="0.25">
      <c r="A72" s="64" t="s">
        <v>159</v>
      </c>
      <c r="B72" s="229">
        <v>2.9666627529821809E-2</v>
      </c>
      <c r="C72" s="229">
        <v>6.0421586418113023E-2</v>
      </c>
      <c r="D72" s="229">
        <v>3.0251239400446869E-2</v>
      </c>
      <c r="E72" s="229">
        <v>3.030214923022103E-2</v>
      </c>
      <c r="F72" s="229">
        <v>3.0285886855194531E-2</v>
      </c>
      <c r="G72" s="229">
        <v>3.0186924742549082E-2</v>
      </c>
      <c r="H72" s="229">
        <v>0</v>
      </c>
      <c r="I72" s="229">
        <v>2.9521027089304951E-2</v>
      </c>
      <c r="J72" s="229">
        <v>2.9595030884722259E-2</v>
      </c>
      <c r="K72" s="229">
        <v>0</v>
      </c>
      <c r="L72" s="229">
        <v>0</v>
      </c>
      <c r="M72" s="229">
        <v>0.1798483708613676</v>
      </c>
      <c r="N72" s="229">
        <v>6.4019623306785595E-2</v>
      </c>
      <c r="O72" s="229">
        <v>9.1787254894294304E-2</v>
      </c>
      <c r="P72" s="229">
        <v>9.0494684145833559E-2</v>
      </c>
      <c r="Q72" s="229">
        <v>0.1210970480464012</v>
      </c>
      <c r="R72" s="229">
        <v>0.1243462520152305</v>
      </c>
      <c r="S72" s="229">
        <v>0.1242330074768592</v>
      </c>
      <c r="T72" s="229">
        <v>0.1241697483601628</v>
      </c>
      <c r="U72" s="229">
        <v>0.1558595650575183</v>
      </c>
      <c r="V72" s="229">
        <v>0.15452587881152449</v>
      </c>
      <c r="W72" s="229">
        <v>0.18461974007919041</v>
      </c>
      <c r="X72" s="229">
        <v>0.18491924807928631</v>
      </c>
      <c r="Y72" s="229">
        <v>0.15420819732172869</v>
      </c>
      <c r="DA72" s="73" t="s">
        <v>2363</v>
      </c>
    </row>
    <row r="73" spans="1:105" ht="12" customHeight="1" x14ac:dyDescent="0.25">
      <c r="A73" s="64" t="s">
        <v>32</v>
      </c>
      <c r="B73" s="229">
        <v>1.656395809386249</v>
      </c>
      <c r="C73" s="229">
        <v>1.866326849874105</v>
      </c>
      <c r="D73" s="229">
        <v>1.3775634563719279</v>
      </c>
      <c r="E73" s="229">
        <v>0.55044804320096519</v>
      </c>
      <c r="F73" s="229">
        <v>1.6247915378761399</v>
      </c>
      <c r="G73" s="229">
        <v>1.0073975892824629</v>
      </c>
      <c r="H73" s="229">
        <v>0.57876891079619353</v>
      </c>
      <c r="I73" s="229">
        <v>0.21234630726809939</v>
      </c>
      <c r="J73" s="229">
        <v>9.1186198207842767E-2</v>
      </c>
      <c r="K73" s="229">
        <v>0.24079831872800131</v>
      </c>
      <c r="L73" s="229">
        <v>9.1985178662026532E-2</v>
      </c>
      <c r="M73" s="229">
        <v>9.2178219105821871E-2</v>
      </c>
      <c r="N73" s="229">
        <v>6.5009580710984019E-2</v>
      </c>
      <c r="O73" s="229">
        <v>6.2483071501267917E-2</v>
      </c>
      <c r="P73" s="229">
        <v>6.1734404945451127E-2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5.4728737546232678</v>
      </c>
      <c r="C75" s="229">
        <v>7.56318698027445</v>
      </c>
      <c r="D75" s="229">
        <v>7.8906140966244234</v>
      </c>
      <c r="E75" s="229">
        <v>7.3114355630077306</v>
      </c>
      <c r="F75" s="229">
        <v>6.4304635920072961</v>
      </c>
      <c r="G75" s="229">
        <v>5.6039068533491223</v>
      </c>
      <c r="H75" s="229">
        <v>6.1000200570135457</v>
      </c>
      <c r="I75" s="229">
        <v>5.3979065042639229</v>
      </c>
      <c r="J75" s="229">
        <v>6.2796072954879163</v>
      </c>
      <c r="K75" s="229">
        <v>4.6749095903468767</v>
      </c>
      <c r="L75" s="229">
        <v>5.1583704228808216</v>
      </c>
      <c r="M75" s="229">
        <v>5.2163825204956753</v>
      </c>
      <c r="N75" s="229">
        <v>4.8609821552202046</v>
      </c>
      <c r="O75" s="229">
        <v>5.9454401375584167</v>
      </c>
      <c r="P75" s="229">
        <v>6.2095961037778569</v>
      </c>
      <c r="Q75" s="229">
        <v>6.427364143278111</v>
      </c>
      <c r="R75" s="229">
        <v>6.1126510216397749</v>
      </c>
      <c r="S75" s="229">
        <v>6.5367268004391779</v>
      </c>
      <c r="T75" s="229">
        <v>7.4691591709630281</v>
      </c>
      <c r="U75" s="229">
        <v>6.9564727054616364</v>
      </c>
      <c r="V75" s="229">
        <v>7.226962555488619</v>
      </c>
      <c r="W75" s="229">
        <v>7.6416567740093253</v>
      </c>
      <c r="X75" s="229">
        <v>6.8829135837431483</v>
      </c>
      <c r="Y75" s="229">
        <v>6.684796055987535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0.99999999999999989</v>
      </c>
      <c r="C84" s="232">
        <f t="shared" si="4"/>
        <v>1</v>
      </c>
      <c r="D84" s="232">
        <f t="shared" si="4"/>
        <v>1.0000000000000004</v>
      </c>
      <c r="E84" s="232">
        <f t="shared" si="4"/>
        <v>1</v>
      </c>
      <c r="F84" s="232">
        <f t="shared" si="4"/>
        <v>0.99999999999999978</v>
      </c>
      <c r="G84" s="232">
        <f t="shared" si="4"/>
        <v>1.0000000000000002</v>
      </c>
      <c r="H84" s="232">
        <f t="shared" si="4"/>
        <v>0.99999999999999989</v>
      </c>
      <c r="I84" s="232">
        <f t="shared" si="4"/>
        <v>1.0000000000000002</v>
      </c>
      <c r="J84" s="232">
        <f t="shared" si="4"/>
        <v>0.99999999999999989</v>
      </c>
      <c r="K84" s="232">
        <f t="shared" si="4"/>
        <v>1</v>
      </c>
      <c r="L84" s="232">
        <f t="shared" si="4"/>
        <v>1.0000000000000002</v>
      </c>
      <c r="M84" s="232">
        <f t="shared" si="4"/>
        <v>1</v>
      </c>
      <c r="N84" s="232">
        <f t="shared" si="4"/>
        <v>1.0000000000000002</v>
      </c>
      <c r="O84" s="232">
        <f t="shared" si="4"/>
        <v>1</v>
      </c>
      <c r="P84" s="232">
        <f t="shared" si="4"/>
        <v>1</v>
      </c>
      <c r="Q84" s="232">
        <f t="shared" si="4"/>
        <v>1</v>
      </c>
      <c r="R84" s="232">
        <f t="shared" si="4"/>
        <v>1.0000000000000002</v>
      </c>
      <c r="S84" s="232">
        <f t="shared" si="4"/>
        <v>1.0000000000000002</v>
      </c>
      <c r="T84" s="232">
        <f t="shared" si="4"/>
        <v>0.99999999999999989</v>
      </c>
      <c r="U84" s="232">
        <f t="shared" si="4"/>
        <v>1.0000000000000002</v>
      </c>
      <c r="V84" s="232">
        <f t="shared" si="4"/>
        <v>1</v>
      </c>
      <c r="W84" s="232">
        <f t="shared" si="4"/>
        <v>0.99999999999999989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2.4196743632148035E-2</v>
      </c>
      <c r="C89" s="300">
        <f t="shared" si="9"/>
        <v>2.3266404835722544E-2</v>
      </c>
      <c r="D89" s="300">
        <f t="shared" si="9"/>
        <v>2.3638946812532726E-2</v>
      </c>
      <c r="E89" s="300">
        <f t="shared" si="9"/>
        <v>2.4034872001862214E-2</v>
      </c>
      <c r="F89" s="300">
        <f t="shared" si="9"/>
        <v>2.254781901733437E-2</v>
      </c>
      <c r="G89" s="300">
        <f t="shared" si="9"/>
        <v>2.3230740500849219E-2</v>
      </c>
      <c r="H89" s="300">
        <f t="shared" si="9"/>
        <v>2.4377139720921284E-2</v>
      </c>
      <c r="I89" s="300">
        <f t="shared" si="9"/>
        <v>2.4528450779654567E-2</v>
      </c>
      <c r="J89" s="300">
        <f t="shared" si="9"/>
        <v>2.5041085683607217E-2</v>
      </c>
      <c r="K89" s="300">
        <f t="shared" si="9"/>
        <v>2.4454156343200844E-2</v>
      </c>
      <c r="L89" s="300">
        <f t="shared" si="9"/>
        <v>2.2953247738642431E-2</v>
      </c>
      <c r="M89" s="300">
        <f t="shared" si="9"/>
        <v>2.2953994442273546E-2</v>
      </c>
      <c r="N89" s="300">
        <f t="shared" si="9"/>
        <v>1.4245045468257989E-2</v>
      </c>
      <c r="O89" s="300">
        <f t="shared" si="9"/>
        <v>1.9290175286166927E-2</v>
      </c>
      <c r="P89" s="300">
        <f t="shared" si="9"/>
        <v>2.103132165971492E-2</v>
      </c>
      <c r="Q89" s="300">
        <f t="shared" si="9"/>
        <v>2.0664101595933796E-2</v>
      </c>
      <c r="R89" s="300">
        <f t="shared" si="9"/>
        <v>1.969176641894713E-2</v>
      </c>
      <c r="S89" s="300">
        <f t="shared" si="9"/>
        <v>1.9395515248152827E-2</v>
      </c>
      <c r="T89" s="300">
        <f t="shared" si="9"/>
        <v>2.048864552241474E-2</v>
      </c>
      <c r="U89" s="300">
        <f t="shared" si="9"/>
        <v>1.9441973851588672E-2</v>
      </c>
      <c r="V89" s="300">
        <f t="shared" si="9"/>
        <v>2.0152531353829287E-2</v>
      </c>
      <c r="W89" s="300">
        <f t="shared" si="9"/>
        <v>2.0654718954307923E-2</v>
      </c>
      <c r="X89" s="300">
        <f t="shared" si="9"/>
        <v>1.9136741824512221E-2</v>
      </c>
      <c r="Y89" s="300">
        <f t="shared" si="9"/>
        <v>1.8024888627595544E-2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8.1908066033941032E-2</v>
      </c>
      <c r="C90" s="301">
        <f t="shared" si="10"/>
        <v>7.7879501556123151E-2</v>
      </c>
      <c r="D90" s="301">
        <f t="shared" si="10"/>
        <v>7.7651615426230974E-2</v>
      </c>
      <c r="E90" s="301">
        <f t="shared" si="10"/>
        <v>7.5962914535948958E-2</v>
      </c>
      <c r="F90" s="301">
        <f t="shared" si="10"/>
        <v>7.6462380441963268E-2</v>
      </c>
      <c r="G90" s="301">
        <f t="shared" si="10"/>
        <v>7.6905434626406435E-2</v>
      </c>
      <c r="H90" s="301">
        <f t="shared" si="10"/>
        <v>7.7378867876727153E-2</v>
      </c>
      <c r="I90" s="301">
        <f t="shared" si="10"/>
        <v>7.6123738389740597E-2</v>
      </c>
      <c r="J90" s="301">
        <f t="shared" si="10"/>
        <v>7.6150273031300147E-2</v>
      </c>
      <c r="K90" s="301">
        <f t="shared" si="10"/>
        <v>7.6554036118290786E-2</v>
      </c>
      <c r="L90" s="301">
        <f t="shared" si="10"/>
        <v>7.1003243957759532E-2</v>
      </c>
      <c r="M90" s="301">
        <f t="shared" si="10"/>
        <v>7.06069397339458E-2</v>
      </c>
      <c r="N90" s="301">
        <f t="shared" si="10"/>
        <v>4.4369872203884407E-2</v>
      </c>
      <c r="O90" s="301">
        <f t="shared" si="10"/>
        <v>6.0739825474803784E-2</v>
      </c>
      <c r="P90" s="301">
        <f t="shared" si="10"/>
        <v>6.6725664849698316E-2</v>
      </c>
      <c r="Q90" s="301">
        <f t="shared" si="10"/>
        <v>6.4917473599668693E-2</v>
      </c>
      <c r="R90" s="301">
        <f t="shared" si="10"/>
        <v>6.2013646200308033E-2</v>
      </c>
      <c r="S90" s="301">
        <f t="shared" si="10"/>
        <v>6.3069118478116859E-2</v>
      </c>
      <c r="T90" s="301">
        <f t="shared" si="10"/>
        <v>6.4342093182460147E-2</v>
      </c>
      <c r="U90" s="301">
        <f t="shared" si="10"/>
        <v>6.1018108210141822E-2</v>
      </c>
      <c r="V90" s="301">
        <f t="shared" si="10"/>
        <v>6.408717689448315E-2</v>
      </c>
      <c r="W90" s="301">
        <f t="shared" si="10"/>
        <v>6.5527153128625754E-2</v>
      </c>
      <c r="X90" s="301">
        <f t="shared" si="10"/>
        <v>6.4453181259368594E-2</v>
      </c>
      <c r="Y90" s="301">
        <f t="shared" si="10"/>
        <v>6.4913799441084954E-2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8.1908066033941032E-2</v>
      </c>
      <c r="C91" s="302">
        <f t="shared" si="11"/>
        <v>7.7879501556123151E-2</v>
      </c>
      <c r="D91" s="302">
        <f t="shared" si="11"/>
        <v>7.7651615426230974E-2</v>
      </c>
      <c r="E91" s="302">
        <f t="shared" si="11"/>
        <v>7.5962914535948958E-2</v>
      </c>
      <c r="F91" s="302">
        <f t="shared" si="11"/>
        <v>7.6462380441963268E-2</v>
      </c>
      <c r="G91" s="302">
        <f t="shared" si="11"/>
        <v>7.6905434626406435E-2</v>
      </c>
      <c r="H91" s="302">
        <f t="shared" si="11"/>
        <v>7.7378867876727153E-2</v>
      </c>
      <c r="I91" s="302">
        <f t="shared" si="11"/>
        <v>7.6123738389740597E-2</v>
      </c>
      <c r="J91" s="302">
        <f t="shared" si="11"/>
        <v>7.6150273031300147E-2</v>
      </c>
      <c r="K91" s="302">
        <f t="shared" si="11"/>
        <v>7.6554036118290786E-2</v>
      </c>
      <c r="L91" s="302">
        <f t="shared" si="11"/>
        <v>7.1003243957759532E-2</v>
      </c>
      <c r="M91" s="302">
        <f t="shared" si="11"/>
        <v>7.06069397339458E-2</v>
      </c>
      <c r="N91" s="302">
        <f t="shared" si="11"/>
        <v>4.4369872203884407E-2</v>
      </c>
      <c r="O91" s="302">
        <f t="shared" si="11"/>
        <v>6.0739825474803784E-2</v>
      </c>
      <c r="P91" s="302">
        <f t="shared" si="11"/>
        <v>6.6725664849698316E-2</v>
      </c>
      <c r="Q91" s="302">
        <f t="shared" si="11"/>
        <v>6.4917473599668693E-2</v>
      </c>
      <c r="R91" s="302">
        <f t="shared" si="11"/>
        <v>6.2013646200308033E-2</v>
      </c>
      <c r="S91" s="302">
        <f t="shared" si="11"/>
        <v>6.3069118478116859E-2</v>
      </c>
      <c r="T91" s="302">
        <f t="shared" si="11"/>
        <v>6.4342093182460147E-2</v>
      </c>
      <c r="U91" s="302">
        <f t="shared" si="11"/>
        <v>6.1018108210141822E-2</v>
      </c>
      <c r="V91" s="302">
        <f t="shared" si="11"/>
        <v>6.408717689448315E-2</v>
      </c>
      <c r="W91" s="302">
        <f t="shared" si="11"/>
        <v>6.5527153128625754E-2</v>
      </c>
      <c r="X91" s="302">
        <f t="shared" si="11"/>
        <v>6.4453181259368594E-2</v>
      </c>
      <c r="Y91" s="302">
        <f t="shared" si="11"/>
        <v>6.4913799441084954E-2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6.8256721694950867E-2</v>
      </c>
      <c r="C94" s="301">
        <f t="shared" si="14"/>
        <v>6.4899584630102633E-2</v>
      </c>
      <c r="D94" s="301">
        <f t="shared" si="14"/>
        <v>6.4709679521859131E-2</v>
      </c>
      <c r="E94" s="301">
        <f t="shared" si="14"/>
        <v>6.3302428779957468E-2</v>
      </c>
      <c r="F94" s="301">
        <f t="shared" si="14"/>
        <v>6.3718650368302779E-2</v>
      </c>
      <c r="G94" s="301">
        <f t="shared" si="14"/>
        <v>6.408786218867206E-2</v>
      </c>
      <c r="H94" s="301">
        <f t="shared" si="14"/>
        <v>6.448238989727266E-2</v>
      </c>
      <c r="I94" s="301">
        <f t="shared" si="14"/>
        <v>6.3436448658117192E-2</v>
      </c>
      <c r="J94" s="301">
        <f t="shared" si="14"/>
        <v>6.3458560859416785E-2</v>
      </c>
      <c r="K94" s="301">
        <f t="shared" si="14"/>
        <v>6.3795030098575664E-2</v>
      </c>
      <c r="L94" s="301">
        <f t="shared" si="14"/>
        <v>5.9169369964799608E-2</v>
      </c>
      <c r="M94" s="301">
        <f t="shared" si="14"/>
        <v>5.8839116444954855E-2</v>
      </c>
      <c r="N94" s="301">
        <f t="shared" si="14"/>
        <v>3.6974893503237009E-2</v>
      </c>
      <c r="O94" s="301">
        <f t="shared" si="14"/>
        <v>5.0616521229003147E-2</v>
      </c>
      <c r="P94" s="301">
        <f t="shared" si="14"/>
        <v>5.5604720708081951E-2</v>
      </c>
      <c r="Q94" s="301">
        <f t="shared" si="14"/>
        <v>5.4097894666390589E-2</v>
      </c>
      <c r="R94" s="301">
        <f t="shared" si="14"/>
        <v>5.1678038500256707E-2</v>
      </c>
      <c r="S94" s="301">
        <f t="shared" si="14"/>
        <v>5.2557598731764056E-2</v>
      </c>
      <c r="T94" s="301">
        <f t="shared" si="14"/>
        <v>5.3618410985383474E-2</v>
      </c>
      <c r="U94" s="301">
        <f t="shared" si="14"/>
        <v>5.0848423508451514E-2</v>
      </c>
      <c r="V94" s="301">
        <f t="shared" si="14"/>
        <v>5.3405980745402648E-2</v>
      </c>
      <c r="W94" s="301">
        <f t="shared" si="14"/>
        <v>5.4605960940521468E-2</v>
      </c>
      <c r="X94" s="301">
        <f t="shared" si="14"/>
        <v>5.3710984382807171E-2</v>
      </c>
      <c r="Y94" s="301">
        <f t="shared" si="14"/>
        <v>5.4094832867570816E-2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6.8256721694950867E-2</v>
      </c>
      <c r="C95" s="302">
        <f t="shared" si="15"/>
        <v>6.4899584630102633E-2</v>
      </c>
      <c r="D95" s="302">
        <f t="shared" si="15"/>
        <v>6.4709679521859131E-2</v>
      </c>
      <c r="E95" s="302">
        <f t="shared" si="15"/>
        <v>6.3302428779957468E-2</v>
      </c>
      <c r="F95" s="302">
        <f t="shared" si="15"/>
        <v>6.3718650368302779E-2</v>
      </c>
      <c r="G95" s="302">
        <f t="shared" si="15"/>
        <v>6.408786218867206E-2</v>
      </c>
      <c r="H95" s="302">
        <f t="shared" si="15"/>
        <v>6.448238989727266E-2</v>
      </c>
      <c r="I95" s="302">
        <f t="shared" si="15"/>
        <v>6.3436448658117192E-2</v>
      </c>
      <c r="J95" s="302">
        <f t="shared" si="15"/>
        <v>6.3458560859416785E-2</v>
      </c>
      <c r="K95" s="302">
        <f t="shared" si="15"/>
        <v>6.3795030098575664E-2</v>
      </c>
      <c r="L95" s="302">
        <f t="shared" si="15"/>
        <v>5.9169369964799608E-2</v>
      </c>
      <c r="M95" s="302">
        <f t="shared" si="15"/>
        <v>5.8839116444954855E-2</v>
      </c>
      <c r="N95" s="302">
        <f t="shared" si="15"/>
        <v>3.6974893503237009E-2</v>
      </c>
      <c r="O95" s="302">
        <f t="shared" si="15"/>
        <v>5.0616521229003147E-2</v>
      </c>
      <c r="P95" s="302">
        <f t="shared" si="15"/>
        <v>5.5604720708081951E-2</v>
      </c>
      <c r="Q95" s="302">
        <f t="shared" si="15"/>
        <v>5.4097894666390589E-2</v>
      </c>
      <c r="R95" s="302">
        <f t="shared" si="15"/>
        <v>5.1678038500256707E-2</v>
      </c>
      <c r="S95" s="302">
        <f t="shared" si="15"/>
        <v>5.2557598731764056E-2</v>
      </c>
      <c r="T95" s="302">
        <f t="shared" si="15"/>
        <v>5.3618410985383474E-2</v>
      </c>
      <c r="U95" s="302">
        <f t="shared" si="15"/>
        <v>5.0848423508451514E-2</v>
      </c>
      <c r="V95" s="302">
        <f t="shared" si="15"/>
        <v>5.3405980745402648E-2</v>
      </c>
      <c r="W95" s="302">
        <f t="shared" si="15"/>
        <v>5.4605960940521468E-2</v>
      </c>
      <c r="X95" s="302">
        <f t="shared" si="15"/>
        <v>5.3710984382807171E-2</v>
      </c>
      <c r="Y95" s="302">
        <f t="shared" si="15"/>
        <v>5.4094832867570816E-2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0.67204036041121729</v>
      </c>
      <c r="C98" s="301">
        <f t="shared" si="18"/>
        <v>0.68431085456820806</v>
      </c>
      <c r="D98" s="301">
        <f t="shared" si="18"/>
        <v>0.68420419017900702</v>
      </c>
      <c r="E98" s="301">
        <f t="shared" si="18"/>
        <v>0.68176027722269128</v>
      </c>
      <c r="F98" s="301">
        <f t="shared" si="18"/>
        <v>0.68593960648949304</v>
      </c>
      <c r="G98" s="301">
        <f t="shared" si="18"/>
        <v>0.68173743881561955</v>
      </c>
      <c r="H98" s="301">
        <f t="shared" si="18"/>
        <v>0.67883772285566135</v>
      </c>
      <c r="I98" s="301">
        <f t="shared" si="18"/>
        <v>0.67857915030755456</v>
      </c>
      <c r="J98" s="301">
        <f t="shared" si="18"/>
        <v>0.67973600093540587</v>
      </c>
      <c r="K98" s="301">
        <f t="shared" si="18"/>
        <v>0.67215248482945189</v>
      </c>
      <c r="L98" s="301">
        <f t="shared" si="18"/>
        <v>0.68647270826688667</v>
      </c>
      <c r="M98" s="301">
        <f t="shared" si="18"/>
        <v>0.68825245796040291</v>
      </c>
      <c r="N98" s="301">
        <f t="shared" si="18"/>
        <v>0.73293653512608614</v>
      </c>
      <c r="O98" s="301">
        <f t="shared" si="18"/>
        <v>0.70069453222552081</v>
      </c>
      <c r="P98" s="301">
        <f t="shared" si="18"/>
        <v>0.69166093744657819</v>
      </c>
      <c r="Q98" s="301">
        <f t="shared" si="18"/>
        <v>0.69347341472005919</v>
      </c>
      <c r="R98" s="301">
        <f t="shared" si="18"/>
        <v>0.69655175227216226</v>
      </c>
      <c r="S98" s="301">
        <f t="shared" si="18"/>
        <v>0.69608063710018042</v>
      </c>
      <c r="T98" s="301">
        <f t="shared" si="18"/>
        <v>0.69653480431749548</v>
      </c>
      <c r="U98" s="301">
        <f t="shared" si="18"/>
        <v>0.69833518925198079</v>
      </c>
      <c r="V98" s="301">
        <f t="shared" si="18"/>
        <v>0.69255226077412591</v>
      </c>
      <c r="W98" s="301">
        <f t="shared" si="18"/>
        <v>0.68928645734260585</v>
      </c>
      <c r="X98" s="301">
        <f t="shared" si="18"/>
        <v>0.6898262903080209</v>
      </c>
      <c r="Y98" s="301">
        <f t="shared" si="18"/>
        <v>0.69087286262742464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0.11855254552656888</v>
      </c>
      <c r="C99" s="301">
        <f t="shared" si="19"/>
        <v>0.11569502131865209</v>
      </c>
      <c r="D99" s="301">
        <f t="shared" si="19"/>
        <v>0.1155432873404556</v>
      </c>
      <c r="E99" s="301">
        <f t="shared" si="19"/>
        <v>0.1187123670755285</v>
      </c>
      <c r="F99" s="301">
        <f t="shared" si="19"/>
        <v>0.1170114529586072</v>
      </c>
      <c r="G99" s="301">
        <f t="shared" si="19"/>
        <v>0.11863018999715293</v>
      </c>
      <c r="H99" s="301">
        <f t="shared" si="19"/>
        <v>0.11869876568312215</v>
      </c>
      <c r="I99" s="301">
        <f t="shared" si="19"/>
        <v>0.12014084826353895</v>
      </c>
      <c r="J99" s="301">
        <f t="shared" si="19"/>
        <v>0.11865069059259345</v>
      </c>
      <c r="K99" s="301">
        <f t="shared" si="19"/>
        <v>0.12422476971113519</v>
      </c>
      <c r="L99" s="301">
        <f t="shared" si="19"/>
        <v>0.12233714184332961</v>
      </c>
      <c r="M99" s="301">
        <f t="shared" si="19"/>
        <v>0.12172721151094472</v>
      </c>
      <c r="N99" s="301">
        <f t="shared" si="19"/>
        <v>0.13083089805520012</v>
      </c>
      <c r="O99" s="301">
        <f t="shared" si="19"/>
        <v>0.12840596592298756</v>
      </c>
      <c r="P99" s="301">
        <f t="shared" si="19"/>
        <v>0.12571310248088791</v>
      </c>
      <c r="Q99" s="301">
        <f t="shared" si="19"/>
        <v>0.12695438502120618</v>
      </c>
      <c r="R99" s="301">
        <f t="shared" si="19"/>
        <v>0.12931457953132891</v>
      </c>
      <c r="S99" s="301">
        <f t="shared" si="19"/>
        <v>0.12845754970319803</v>
      </c>
      <c r="T99" s="301">
        <f t="shared" si="19"/>
        <v>0.12567575772896938</v>
      </c>
      <c r="U99" s="301">
        <f t="shared" si="19"/>
        <v>0.12951905969036828</v>
      </c>
      <c r="V99" s="301">
        <f t="shared" si="19"/>
        <v>0.12908300342282908</v>
      </c>
      <c r="W99" s="301">
        <f t="shared" si="19"/>
        <v>0.12911572908602381</v>
      </c>
      <c r="X99" s="301">
        <f t="shared" si="19"/>
        <v>0.13122874006962942</v>
      </c>
      <c r="Y99" s="301">
        <f t="shared" si="19"/>
        <v>0.13077583353090674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6.9983633971555118E-2</v>
      </c>
      <c r="C100" s="302">
        <f t="shared" si="20"/>
        <v>6.623931102273746E-2</v>
      </c>
      <c r="D100" s="302">
        <f t="shared" si="20"/>
        <v>6.60952857679903E-2</v>
      </c>
      <c r="E100" s="302">
        <f t="shared" si="20"/>
        <v>6.9440989109643622E-2</v>
      </c>
      <c r="F100" s="302">
        <f t="shared" si="20"/>
        <v>6.7438031416954966E-2</v>
      </c>
      <c r="G100" s="302">
        <f t="shared" si="20"/>
        <v>6.9360462581798135E-2</v>
      </c>
      <c r="H100" s="302">
        <f t="shared" si="20"/>
        <v>6.9638603133644922E-2</v>
      </c>
      <c r="I100" s="302">
        <f t="shared" si="20"/>
        <v>7.1099372965541488E-2</v>
      </c>
      <c r="J100" s="302">
        <f t="shared" si="20"/>
        <v>6.9525608744846326E-2</v>
      </c>
      <c r="K100" s="302">
        <f t="shared" si="20"/>
        <v>7.5647754831867073E-2</v>
      </c>
      <c r="L100" s="302">
        <f t="shared" si="20"/>
        <v>7.272519259619821E-2</v>
      </c>
      <c r="M100" s="302">
        <f t="shared" si="20"/>
        <v>7.1986638284441698E-2</v>
      </c>
      <c r="N100" s="302">
        <f t="shared" si="20"/>
        <v>7.7860969689298121E-2</v>
      </c>
      <c r="O100" s="302">
        <f t="shared" si="20"/>
        <v>7.7766193719545587E-2</v>
      </c>
      <c r="P100" s="302">
        <f t="shared" si="20"/>
        <v>7.5726195628529627E-2</v>
      </c>
      <c r="Q100" s="302">
        <f t="shared" si="20"/>
        <v>7.6836488940258602E-2</v>
      </c>
      <c r="R100" s="302">
        <f t="shared" si="20"/>
        <v>7.8974209454603594E-2</v>
      </c>
      <c r="S100" s="302">
        <f t="shared" si="20"/>
        <v>7.815122750881448E-2</v>
      </c>
      <c r="T100" s="302">
        <f t="shared" si="20"/>
        <v>7.5336612494916855E-2</v>
      </c>
      <c r="U100" s="302">
        <f t="shared" si="20"/>
        <v>7.9049799151046721E-2</v>
      </c>
      <c r="V100" s="302">
        <f t="shared" si="20"/>
        <v>7.9031679897882748E-2</v>
      </c>
      <c r="W100" s="302">
        <f t="shared" si="20"/>
        <v>7.930042787069666E-2</v>
      </c>
      <c r="X100" s="302">
        <f t="shared" si="20"/>
        <v>8.1374424680308796E-2</v>
      </c>
      <c r="Y100" s="302">
        <f t="shared" si="20"/>
        <v>8.084588149621269E-2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4.856891155501377E-2</v>
      </c>
      <c r="C101" s="302">
        <f t="shared" si="21"/>
        <v>4.9455710295914619E-2</v>
      </c>
      <c r="D101" s="302">
        <f t="shared" si="21"/>
        <v>4.9448001572465324E-2</v>
      </c>
      <c r="E101" s="302">
        <f t="shared" si="21"/>
        <v>4.927137796588487E-2</v>
      </c>
      <c r="F101" s="302">
        <f t="shared" si="21"/>
        <v>4.9573421541652229E-2</v>
      </c>
      <c r="G101" s="302">
        <f t="shared" si="21"/>
        <v>4.9269727415354798E-2</v>
      </c>
      <c r="H101" s="302">
        <f t="shared" si="21"/>
        <v>4.9060162549477239E-2</v>
      </c>
      <c r="I101" s="302">
        <f t="shared" si="21"/>
        <v>4.9041475297997454E-2</v>
      </c>
      <c r="J101" s="302">
        <f t="shared" si="21"/>
        <v>4.9125081847747103E-2</v>
      </c>
      <c r="K101" s="302">
        <f t="shared" si="21"/>
        <v>4.8577014879268111E-2</v>
      </c>
      <c r="L101" s="302">
        <f t="shared" si="21"/>
        <v>4.9611949247131394E-2</v>
      </c>
      <c r="M101" s="302">
        <f t="shared" si="21"/>
        <v>4.9740573226503028E-2</v>
      </c>
      <c r="N101" s="302">
        <f t="shared" si="21"/>
        <v>5.2969928365901996E-2</v>
      </c>
      <c r="O101" s="302">
        <f t="shared" si="21"/>
        <v>5.0639772203441971E-2</v>
      </c>
      <c r="P101" s="302">
        <f t="shared" si="21"/>
        <v>4.9986906852358265E-2</v>
      </c>
      <c r="Q101" s="302">
        <f t="shared" si="21"/>
        <v>5.0117896080947598E-2</v>
      </c>
      <c r="R101" s="302">
        <f t="shared" si="21"/>
        <v>5.0340370076725302E-2</v>
      </c>
      <c r="S101" s="302">
        <f t="shared" si="21"/>
        <v>5.0306322194383531E-2</v>
      </c>
      <c r="T101" s="302">
        <f t="shared" si="21"/>
        <v>5.0339145234052522E-2</v>
      </c>
      <c r="U101" s="302">
        <f t="shared" si="21"/>
        <v>5.0469260539321548E-2</v>
      </c>
      <c r="V101" s="302">
        <f t="shared" si="21"/>
        <v>5.0051323524946338E-2</v>
      </c>
      <c r="W101" s="302">
        <f t="shared" si="21"/>
        <v>4.9815301215327165E-2</v>
      </c>
      <c r="X101" s="302">
        <f t="shared" si="21"/>
        <v>4.9854315389320628E-2</v>
      </c>
      <c r="Y101" s="302">
        <f t="shared" si="21"/>
        <v>4.992995203469406E-2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3.5045562701173726E-2</v>
      </c>
      <c r="C105" s="301">
        <f t="shared" si="25"/>
        <v>3.3948633091191505E-2</v>
      </c>
      <c r="D105" s="301">
        <f t="shared" si="25"/>
        <v>3.4252280719914971E-2</v>
      </c>
      <c r="E105" s="301">
        <f t="shared" si="25"/>
        <v>3.622714038401164E-2</v>
      </c>
      <c r="F105" s="301">
        <f t="shared" si="25"/>
        <v>3.4320090724299146E-2</v>
      </c>
      <c r="G105" s="301">
        <f t="shared" si="25"/>
        <v>3.5408333871299894E-2</v>
      </c>
      <c r="H105" s="301">
        <f t="shared" si="25"/>
        <v>3.6225113966295387E-2</v>
      </c>
      <c r="I105" s="301">
        <f t="shared" si="25"/>
        <v>3.7191363601394384E-2</v>
      </c>
      <c r="J105" s="301">
        <f t="shared" si="25"/>
        <v>3.6963388897676336E-2</v>
      </c>
      <c r="K105" s="301">
        <f t="shared" si="25"/>
        <v>3.8819522899345704E-2</v>
      </c>
      <c r="L105" s="301">
        <f t="shared" si="25"/>
        <v>3.806428822858221E-2</v>
      </c>
      <c r="M105" s="301">
        <f t="shared" si="25"/>
        <v>3.7620279907478099E-2</v>
      </c>
      <c r="N105" s="301">
        <f t="shared" si="25"/>
        <v>4.0642755643334534E-2</v>
      </c>
      <c r="O105" s="301">
        <f t="shared" si="25"/>
        <v>4.0252979861517886E-2</v>
      </c>
      <c r="P105" s="301">
        <f t="shared" si="25"/>
        <v>3.9264252855038664E-2</v>
      </c>
      <c r="Q105" s="301">
        <f t="shared" si="25"/>
        <v>3.9892730396741502E-2</v>
      </c>
      <c r="R105" s="301">
        <f t="shared" si="25"/>
        <v>4.0750217076997095E-2</v>
      </c>
      <c r="S105" s="301">
        <f t="shared" si="25"/>
        <v>4.0439580738588062E-2</v>
      </c>
      <c r="T105" s="301">
        <f t="shared" si="25"/>
        <v>3.9340288263276756E-2</v>
      </c>
      <c r="U105" s="301">
        <f t="shared" si="25"/>
        <v>4.0837245487469115E-2</v>
      </c>
      <c r="V105" s="301">
        <f t="shared" si="25"/>
        <v>4.0719046809329987E-2</v>
      </c>
      <c r="W105" s="301">
        <f t="shared" si="25"/>
        <v>4.080998054791507E-2</v>
      </c>
      <c r="X105" s="301">
        <f t="shared" si="25"/>
        <v>4.1644062155661694E-2</v>
      </c>
      <c r="Y105" s="301">
        <f t="shared" si="25"/>
        <v>4.1317782905417252E-2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2.5896848059232067E-2</v>
      </c>
      <c r="C106" s="302">
        <f t="shared" si="26"/>
        <v>2.4632876027141107E-2</v>
      </c>
      <c r="D106" s="302">
        <f t="shared" si="26"/>
        <v>2.4937975714575237E-2</v>
      </c>
      <c r="E106" s="302">
        <f t="shared" si="26"/>
        <v>2.6946105199302021E-2</v>
      </c>
      <c r="F106" s="302">
        <f t="shared" si="26"/>
        <v>2.4982160904818945E-2</v>
      </c>
      <c r="G106" s="302">
        <f t="shared" si="26"/>
        <v>2.6127609593615334E-2</v>
      </c>
      <c r="H106" s="302">
        <f t="shared" si="26"/>
        <v>2.69838645109922E-2</v>
      </c>
      <c r="I106" s="302">
        <f t="shared" si="26"/>
        <v>2.7953634182381008E-2</v>
      </c>
      <c r="J106" s="302">
        <f t="shared" si="26"/>
        <v>2.7709910876494059E-2</v>
      </c>
      <c r="K106" s="302">
        <f t="shared" si="26"/>
        <v>2.9669281869455871E-2</v>
      </c>
      <c r="L106" s="302">
        <f t="shared" si="26"/>
        <v>2.8719101112779064E-2</v>
      </c>
      <c r="M106" s="302">
        <f t="shared" si="26"/>
        <v>2.825086445207033E-2</v>
      </c>
      <c r="N106" s="302">
        <f t="shared" si="26"/>
        <v>3.0665040604882083E-2</v>
      </c>
      <c r="O106" s="302">
        <f t="shared" si="26"/>
        <v>3.0714186205467873E-2</v>
      </c>
      <c r="P106" s="302">
        <f t="shared" si="26"/>
        <v>2.9848436605840988E-2</v>
      </c>
      <c r="Q106" s="302">
        <f t="shared" si="26"/>
        <v>3.0452240276230599E-2</v>
      </c>
      <c r="R106" s="302">
        <f t="shared" si="26"/>
        <v>3.1267820497447731E-2</v>
      </c>
      <c r="S106" s="302">
        <f t="shared" si="26"/>
        <v>3.096359761056014E-2</v>
      </c>
      <c r="T106" s="302">
        <f t="shared" si="26"/>
        <v>2.9858122402014776E-2</v>
      </c>
      <c r="U106" s="302">
        <f t="shared" si="26"/>
        <v>3.1330570372029042E-2</v>
      </c>
      <c r="V106" s="302">
        <f t="shared" si="26"/>
        <v>3.1291096671666969E-2</v>
      </c>
      <c r="W106" s="302">
        <f t="shared" si="26"/>
        <v>3.1426488906246795E-2</v>
      </c>
      <c r="X106" s="302">
        <f t="shared" si="26"/>
        <v>3.2253221583712105E-2</v>
      </c>
      <c r="Y106" s="302">
        <f t="shared" si="26"/>
        <v>3.1912694987524734E-2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9.1487146419416566E-3</v>
      </c>
      <c r="C107" s="302">
        <f t="shared" si="27"/>
        <v>9.3157570640503996E-3</v>
      </c>
      <c r="D107" s="302">
        <f t="shared" si="27"/>
        <v>9.3143050053397305E-3</v>
      </c>
      <c r="E107" s="302">
        <f t="shared" si="27"/>
        <v>9.2810351847096139E-3</v>
      </c>
      <c r="F107" s="302">
        <f t="shared" si="27"/>
        <v>9.3379298194801973E-3</v>
      </c>
      <c r="G107" s="302">
        <f t="shared" si="27"/>
        <v>9.2807242776845583E-3</v>
      </c>
      <c r="H107" s="302">
        <f t="shared" si="27"/>
        <v>9.2412494553031892E-3</v>
      </c>
      <c r="I107" s="302">
        <f t="shared" si="27"/>
        <v>9.2377294190133744E-3</v>
      </c>
      <c r="J107" s="302">
        <f t="shared" si="27"/>
        <v>9.2534780211822772E-3</v>
      </c>
      <c r="K107" s="302">
        <f t="shared" si="27"/>
        <v>9.1502410298898336E-3</v>
      </c>
      <c r="L107" s="302">
        <f t="shared" si="27"/>
        <v>9.3451871158031427E-3</v>
      </c>
      <c r="M107" s="302">
        <f t="shared" si="27"/>
        <v>9.3694154554077747E-3</v>
      </c>
      <c r="N107" s="302">
        <f t="shared" si="27"/>
        <v>9.9777150384524529E-3</v>
      </c>
      <c r="O107" s="302">
        <f t="shared" si="27"/>
        <v>9.5387936560500132E-3</v>
      </c>
      <c r="P107" s="302">
        <f t="shared" si="27"/>
        <v>9.4158162491976768E-3</v>
      </c>
      <c r="Q107" s="302">
        <f t="shared" si="27"/>
        <v>9.4404901205109044E-3</v>
      </c>
      <c r="R107" s="302">
        <f t="shared" si="27"/>
        <v>9.4823965795493605E-3</v>
      </c>
      <c r="S107" s="302">
        <f t="shared" si="27"/>
        <v>9.4759831280279202E-3</v>
      </c>
      <c r="T107" s="302">
        <f t="shared" si="27"/>
        <v>9.4821658612619739E-3</v>
      </c>
      <c r="U107" s="302">
        <f t="shared" si="27"/>
        <v>9.5066751154400681E-3</v>
      </c>
      <c r="V107" s="302">
        <f t="shared" si="27"/>
        <v>9.4279501376630208E-3</v>
      </c>
      <c r="W107" s="302">
        <f t="shared" si="27"/>
        <v>9.3834916416682748E-3</v>
      </c>
      <c r="X107" s="302">
        <f t="shared" si="27"/>
        <v>9.3908405719495946E-3</v>
      </c>
      <c r="Y107" s="302">
        <f t="shared" si="27"/>
        <v>9.4050879178925132E-3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1.711991872002866</v>
      </c>
      <c r="C113" s="320">
        <f>IF(C$5=0,0,C$5/FBT_fec!C$5)</f>
        <v>1.8076125673827443</v>
      </c>
      <c r="D113" s="320">
        <f>IF(D$5=0,0,D$5/FBT_fec!D$5)</f>
        <v>1.7861381397603167</v>
      </c>
      <c r="E113" s="320">
        <f>IF(E$5=0,0,E$5/FBT_fec!E$5)</f>
        <v>1.5906060004121829</v>
      </c>
      <c r="F113" s="320">
        <f>IF(F$5=0,0,F$5/FBT_fec!F$5)</f>
        <v>1.7428651390183023</v>
      </c>
      <c r="G113" s="320">
        <f>IF(G$5=0,0,G$5/FBT_fec!G$5)</f>
        <v>1.6487127412046976</v>
      </c>
      <c r="H113" s="320">
        <f>IF(H$5=0,0,H$5/FBT_fec!H$5)</f>
        <v>1.601341068049239</v>
      </c>
      <c r="I113" s="320">
        <f>IF(I$5=0,0,I$5/FBT_fec!I$5)</f>
        <v>1.5188044442597937</v>
      </c>
      <c r="J113" s="320">
        <f>IF(J$5=0,0,J$5/FBT_fec!J$5)</f>
        <v>1.5500210714933647</v>
      </c>
      <c r="K113" s="320">
        <f>IF(K$5=0,0,K$5/FBT_fec!K$5)</f>
        <v>1.3967120848936958</v>
      </c>
      <c r="L113" s="320">
        <f>IF(L$5=0,0,L$5/FBT_fec!L$5)</f>
        <v>1.4200453505821227</v>
      </c>
      <c r="M113" s="320">
        <f>IF(M$5=0,0,M$5/FBT_fec!M$5)</f>
        <v>1.4464145485244027</v>
      </c>
      <c r="N113" s="320">
        <f>IF(N$5=0,0,N$5/FBT_fec!N$5)</f>
        <v>1.1050763445266547</v>
      </c>
      <c r="O113" s="320">
        <f>IF(O$5=0,0,O$5/FBT_fec!O$5)</f>
        <v>1.2092049757149157</v>
      </c>
      <c r="P113" s="320">
        <f>IF(P$5=0,0,P$5/FBT_fec!P$5)</f>
        <v>1.2552023990478167</v>
      </c>
      <c r="Q113" s="320">
        <f>IF(Q$5=0,0,Q$5/FBT_fec!Q$5)</f>
        <v>1.2382797907533127</v>
      </c>
      <c r="R113" s="320">
        <f>IF(R$5=0,0,R$5/FBT_fec!R$5)</f>
        <v>1.1757917353925471</v>
      </c>
      <c r="S113" s="320">
        <f>IF(S$5=0,0,S$5/FBT_fec!S$5)</f>
        <v>1.186647019951772</v>
      </c>
      <c r="T113" s="320">
        <f>IF(T$5=0,0,T$5/FBT_fec!T$5)</f>
        <v>1.2668565226818018</v>
      </c>
      <c r="U113" s="320">
        <f>IF(U$5=0,0,U$5/FBT_fec!U$5)</f>
        <v>1.1729815754819897</v>
      </c>
      <c r="V113" s="320">
        <f>IF(V$5=0,0,V$5/FBT_fec!V$5)</f>
        <v>1.1926421555843649</v>
      </c>
      <c r="W113" s="320">
        <f>IF(W$5=0,0,W$5/FBT_fec!W$5)</f>
        <v>1.1960567808920524</v>
      </c>
      <c r="X113" s="320">
        <f>IF(X$5=0,0,X$5/FBT_fec!X$5)</f>
        <v>1.1531566342366728</v>
      </c>
      <c r="Y113" s="320">
        <f>IF(Y$5=0,0,Y$5/FBT_fec!Y$5)</f>
        <v>1.1701992824227501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2.059338014426904</v>
      </c>
      <c r="C118" s="332">
        <f>IF(C$10=0,0,C$10/FBT_fec!C$10)</f>
        <v>2.0691868794662036</v>
      </c>
      <c r="D118" s="332">
        <f>IF(D$10=0,0,D$10/FBT_fec!D$10)</f>
        <v>2.0723738003632066</v>
      </c>
      <c r="E118" s="332">
        <f>IF(E$10=0,0,E$10/FBT_fec!E$10)</f>
        <v>1.9194412087034911</v>
      </c>
      <c r="F118" s="332">
        <f>IF(F$10=0,0,F$10/FBT_fec!F$10)</f>
        <v>1.966442459985301</v>
      </c>
      <c r="G118" s="332">
        <f>IF(G$10=0,0,G$10/FBT_fec!G$10)</f>
        <v>1.9273765830093839</v>
      </c>
      <c r="H118" s="332">
        <f>IF(H$10=0,0,H$10/FBT_fec!H$10)</f>
        <v>1.9549505950695254</v>
      </c>
      <c r="I118" s="332">
        <f>IF(I$10=0,0,I$10/FBT_fec!I$10)</f>
        <v>1.8800250807840029</v>
      </c>
      <c r="J118" s="332">
        <f>IF(J$10=0,0,J$10/FBT_fec!J$10)</f>
        <v>1.9420217830242579</v>
      </c>
      <c r="K118" s="332">
        <f>IF(K$10=0,0,K$10/FBT_fec!K$10)</f>
        <v>1.7474604193243077</v>
      </c>
      <c r="L118" s="332">
        <f>IF(L$10=0,0,L$10/FBT_fec!L$10)</f>
        <v>1.6587904651577545</v>
      </c>
      <c r="M118" s="332">
        <f>IF(M$10=0,0,M$10/FBT_fec!M$10)</f>
        <v>1.6869441242127992</v>
      </c>
      <c r="N118" s="332">
        <f>IF(N$10=0,0,N$10/FBT_fec!N$10)</f>
        <v>0.7306589678233506</v>
      </c>
      <c r="O118" s="332">
        <f>IF(O$10=0,0,O$10/FBT_fec!O$10)</f>
        <v>1.1474484874431892</v>
      </c>
      <c r="P118" s="332">
        <f>IF(P$10=0,0,P$10/FBT_fec!P$10)</f>
        <v>1.3122800332926801</v>
      </c>
      <c r="Q118" s="332">
        <f>IF(Q$10=0,0,Q$10/FBT_fec!Q$10)</f>
        <v>1.268367640327448</v>
      </c>
      <c r="R118" s="332">
        <f>IF(R$10=0,0,R$10/FBT_fec!R$10)</f>
        <v>1.1381401864362179</v>
      </c>
      <c r="S118" s="332">
        <f>IF(S$10=0,0,S$10/FBT_fec!S$10)</f>
        <v>1.0994913292981532</v>
      </c>
      <c r="T118" s="332">
        <f>IF(T$10=0,0,T$10/FBT_fec!T$10)</f>
        <v>1.2846157006873185</v>
      </c>
      <c r="U118" s="332">
        <f>IF(U$10=0,0,U$10/FBT_fec!U$10)</f>
        <v>1.1179106161677344</v>
      </c>
      <c r="V118" s="332">
        <f>IF(V$10=0,0,V$10/FBT_fec!V$10)</f>
        <v>1.1785276728235428</v>
      </c>
      <c r="W118" s="332">
        <f>IF(W$10=0,0,W$10/FBT_fec!W$10)</f>
        <v>1.2121861214008485</v>
      </c>
      <c r="X118" s="332">
        <f>IF(X$10=0,0,X$10/FBT_fec!X$10)</f>
        <v>1.0220950702019453</v>
      </c>
      <c r="Y118" s="332">
        <f>IF(Y$10=0,0,Y$10/FBT_fec!Y$10)</f>
        <v>0.93072356179811866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2.2475906104053309</v>
      </c>
      <c r="C119" s="348">
        <f>IF(C$16=0,0,C$16/FBT_fec!C$16)</f>
        <v>2.240308532440245</v>
      </c>
      <c r="D119" s="348">
        <f>IF(D$16=0,0,D$16/FBT_fec!D$16)</f>
        <v>2.2079774939921317</v>
      </c>
      <c r="E119" s="348">
        <f>IF(E$16=0,0,E$16/FBT_fec!E$16)</f>
        <v>1.9796736673973219</v>
      </c>
      <c r="F119" s="348">
        <f>IF(F$16=0,0,F$16/FBT_fec!F$16)</f>
        <v>2.1553200276204185</v>
      </c>
      <c r="G119" s="348">
        <f>IF(G$16=0,0,G$16/FBT_fec!G$16)</f>
        <v>2.0700154845258529</v>
      </c>
      <c r="H119" s="348">
        <f>IF(H$16=0,0,H$16/FBT_fec!H$16)</f>
        <v>2.0234040749808875</v>
      </c>
      <c r="I119" s="348">
        <f>IF(I$16=0,0,I$16/FBT_fec!I$16)</f>
        <v>1.9067467000066125</v>
      </c>
      <c r="J119" s="348">
        <f>IF(J$16=0,0,J$16/FBT_fec!J$16)</f>
        <v>1.9342584843724304</v>
      </c>
      <c r="K119" s="348">
        <f>IF(K$16=0,0,K$16/FBT_fec!K$16)</f>
        <v>1.785829663217728</v>
      </c>
      <c r="L119" s="348">
        <f>IF(L$16=0,0,L$16/FBT_fec!L$16)</f>
        <v>1.6763970708210345</v>
      </c>
      <c r="M119" s="348">
        <f>IF(M$16=0,0,M$16/FBT_fec!M$16)</f>
        <v>1.6959947543797607</v>
      </c>
      <c r="N119" s="348">
        <f>IF(N$16=0,0,N$16/FBT_fec!N$16)</f>
        <v>0.74321488655730339</v>
      </c>
      <c r="O119" s="348">
        <f>IF(O$16=0,0,O$16/FBT_fec!O$16)</f>
        <v>1.1998550263966432</v>
      </c>
      <c r="P119" s="348">
        <f>IF(P$16=0,0,P$16/FBT_fec!P$16)</f>
        <v>1.3897521772660926</v>
      </c>
      <c r="Q119" s="348">
        <f>IF(Q$16=0,0,Q$16/FBT_fec!Q$16)</f>
        <v>1.3289585937339639</v>
      </c>
      <c r="R119" s="348">
        <f>IF(R$16=0,0,R$16/FBT_fec!R$16)</f>
        <v>1.1951115354842532</v>
      </c>
      <c r="S119" s="348">
        <f>IF(S$16=0,0,S$16/FBT_fec!S$16)</f>
        <v>1.2316184133147734</v>
      </c>
      <c r="T119" s="348">
        <f>IF(T$16=0,0,T$16/FBT_fec!T$16)</f>
        <v>1.3461092633647542</v>
      </c>
      <c r="U119" s="348">
        <f>IF(U$16=0,0,U$16/FBT_fec!U$16)</f>
        <v>1.1694142007658939</v>
      </c>
      <c r="V119" s="348">
        <f>IF(V$16=0,0,V$16/FBT_fec!V$16)</f>
        <v>1.2603988843328293</v>
      </c>
      <c r="W119" s="348">
        <f>IF(W$16=0,0,W$16/FBT_fec!W$16)</f>
        <v>1.2972343313304755</v>
      </c>
      <c r="X119" s="348">
        <f>IF(X$16=0,0,X$16/FBT_fec!X$16)</f>
        <v>1.2269244987281123</v>
      </c>
      <c r="Y119" s="348">
        <f>IF(Y$16=0,0,Y$16/FBT_fec!Y$16)</f>
        <v>1.2568841941774227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2.2475906104053318</v>
      </c>
      <c r="C120" s="348">
        <f>IF(C$25=0,0,C$25/FBT_fec!C$25)</f>
        <v>2.2403085324402445</v>
      </c>
      <c r="D120" s="348">
        <f>IF(D$25=0,0,D$25/FBT_fec!D$25)</f>
        <v>2.2079774939921317</v>
      </c>
      <c r="E120" s="348">
        <f>IF(E$25=0,0,E$25/FBT_fec!E$25)</f>
        <v>1.9796736673973219</v>
      </c>
      <c r="F120" s="348">
        <f>IF(F$25=0,0,F$25/FBT_fec!F$25)</f>
        <v>2.1553200276204185</v>
      </c>
      <c r="G120" s="348">
        <f>IF(G$25=0,0,G$25/FBT_fec!G$25)</f>
        <v>2.0700154845258525</v>
      </c>
      <c r="H120" s="348">
        <f>IF(H$25=0,0,H$25/FBT_fec!H$25)</f>
        <v>2.0234040749808875</v>
      </c>
      <c r="I120" s="348">
        <f>IF(I$25=0,0,I$25/FBT_fec!I$25)</f>
        <v>1.9067467000066123</v>
      </c>
      <c r="J120" s="348">
        <f>IF(J$25=0,0,J$25/FBT_fec!J$25)</f>
        <v>1.93425848437243</v>
      </c>
      <c r="K120" s="348">
        <f>IF(K$25=0,0,K$25/FBT_fec!K$25)</f>
        <v>1.7858296632177271</v>
      </c>
      <c r="L120" s="348">
        <f>IF(L$25=0,0,L$25/FBT_fec!L$25)</f>
        <v>1.676397070821035</v>
      </c>
      <c r="M120" s="348">
        <f>IF(M$25=0,0,M$25/FBT_fec!M$25)</f>
        <v>1.6959947543797607</v>
      </c>
      <c r="N120" s="348">
        <f>IF(N$25=0,0,N$25/FBT_fec!N$25)</f>
        <v>0.74321488655730372</v>
      </c>
      <c r="O120" s="348">
        <f>IF(O$25=0,0,O$25/FBT_fec!O$25)</f>
        <v>1.199855026396643</v>
      </c>
      <c r="P120" s="348">
        <f>IF(P$25=0,0,P$25/FBT_fec!P$25)</f>
        <v>1.3897521772660932</v>
      </c>
      <c r="Q120" s="348">
        <f>IF(Q$25=0,0,Q$25/FBT_fec!Q$25)</f>
        <v>1.3289585937339641</v>
      </c>
      <c r="R120" s="348">
        <f>IF(R$25=0,0,R$25/FBT_fec!R$25)</f>
        <v>1.1951115354842528</v>
      </c>
      <c r="S120" s="348">
        <f>IF(S$25=0,0,S$25/FBT_fec!S$25)</f>
        <v>1.2316184133147732</v>
      </c>
      <c r="T120" s="348">
        <f>IF(T$25=0,0,T$25/FBT_fec!T$25)</f>
        <v>1.3461092633647547</v>
      </c>
      <c r="U120" s="348">
        <f>IF(U$25=0,0,U$25/FBT_fec!U$25)</f>
        <v>1.1694142007658941</v>
      </c>
      <c r="V120" s="348">
        <f>IF(V$25=0,0,V$25/FBT_fec!V$25)</f>
        <v>1.2603988843328289</v>
      </c>
      <c r="W120" s="348">
        <f>IF(W$25=0,0,W$25/FBT_fec!W$25)</f>
        <v>1.2972343313304751</v>
      </c>
      <c r="X120" s="348">
        <f>IF(X$25=0,0,X$25/FBT_fec!X$25)</f>
        <v>1.2269244987281123</v>
      </c>
      <c r="Y120" s="348">
        <f>IF(Y$25=0,0,Y$25/FBT_fec!Y$25)</f>
        <v>1.2568841941774234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2.0254531839892542</v>
      </c>
      <c r="C121" s="348">
        <f>IF(C$34=0,0,C$34/FBT_fec!C$34)</f>
        <v>2.1952336561444343</v>
      </c>
      <c r="D121" s="348">
        <f>IF(D$34=0,0,D$34/FBT_fec!D$34)</f>
        <v>2.170843886515438</v>
      </c>
      <c r="E121" s="348">
        <f>IF(E$34=0,0,E$34/FBT_fec!E$34)</f>
        <v>1.9929615362476751</v>
      </c>
      <c r="F121" s="348">
        <f>IF(F$34=0,0,F$34/FBT_fec!F$34)</f>
        <v>2.1649307014660781</v>
      </c>
      <c r="G121" s="348">
        <f>IF(G$34=0,0,G$34/FBT_fec!G$34)</f>
        <v>2.0505670610665447</v>
      </c>
      <c r="H121" s="348">
        <f>IF(H$34=0,0,H$34/FBT_fec!H$34)</f>
        <v>1.9788702651096834</v>
      </c>
      <c r="I121" s="348">
        <f>IF(I$34=0,0,I$34/FBT_fec!I$34)</f>
        <v>1.9064186704693136</v>
      </c>
      <c r="J121" s="348">
        <f>IF(J$34=0,0,J$34/FBT_fec!J$34)</f>
        <v>1.9342069578593237</v>
      </c>
      <c r="K121" s="348">
        <f>IF(K$34=0,0,K$34/FBT_fec!K$34)</f>
        <v>1.7614323195782546</v>
      </c>
      <c r="L121" s="348">
        <f>IF(L$34=0,0,L$34/FBT_fec!L$34)</f>
        <v>1.8763771184954259</v>
      </c>
      <c r="M121" s="348">
        <f>IF(M$34=0,0,M$34/FBT_fec!M$34)</f>
        <v>1.9167602150048122</v>
      </c>
      <c r="N121" s="348">
        <f>IF(N$34=0,0,N$34/FBT_fec!N$34)</f>
        <v>1.875921198180138</v>
      </c>
      <c r="O121" s="348">
        <f>IF(O$34=0,0,O$34/FBT_fec!O$34)</f>
        <v>1.7568401667079474</v>
      </c>
      <c r="P121" s="348">
        <f>IF(P$34=0,0,P$34/FBT_fec!P$34)</f>
        <v>1.7299452561750197</v>
      </c>
      <c r="Q121" s="348">
        <f>IF(Q$34=0,0,Q$34/FBT_fec!Q$34)</f>
        <v>1.7335148620699541</v>
      </c>
      <c r="R121" s="348">
        <f>IF(R$34=0,0,R$34/FBT_fec!R$34)</f>
        <v>1.6884083060792165</v>
      </c>
      <c r="S121" s="348">
        <f>IF(S$34=0,0,S$34/FBT_fec!S$34)</f>
        <v>1.6914632248921426</v>
      </c>
      <c r="T121" s="348">
        <f>IF(T$34=0,0,T$34/FBT_fec!T$34)</f>
        <v>1.7824206915799865</v>
      </c>
      <c r="U121" s="348">
        <f>IF(U$34=0,0,U$34/FBT_fec!U$34)</f>
        <v>1.6989767506372055</v>
      </c>
      <c r="V121" s="348">
        <f>IF(V$34=0,0,V$34/FBT_fec!V$34)</f>
        <v>1.6824788061668423</v>
      </c>
      <c r="W121" s="348">
        <f>IF(W$34=0,0,W$34/FBT_fec!W$34)</f>
        <v>1.6661177373333114</v>
      </c>
      <c r="X121" s="348">
        <f>IF(X$34=0,0,X$34/FBT_fec!X$34)</f>
        <v>1.6254391133891317</v>
      </c>
      <c r="Y121" s="348">
        <f>IF(Y$34=0,0,Y$34/FBT_fec!Y$34)</f>
        <v>1.6487588346360562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2.0414626577824393</v>
      </c>
      <c r="C122" s="348">
        <f>IF(C$45=0,0,C$45/FBT_fec!C$45)</f>
        <v>2.1028405133053916</v>
      </c>
      <c r="D122" s="348">
        <f>IF(D$45=0,0,D$45/FBT_fec!D$45)</f>
        <v>2.0758170232336139</v>
      </c>
      <c r="E122" s="348">
        <f>IF(E$45=0,0,E$45/FBT_fec!E$45)</f>
        <v>1.9310334914885703</v>
      </c>
      <c r="F122" s="348">
        <f>IF(F$45=0,0,F$45/FBT_fec!F$45)</f>
        <v>2.0689834128098861</v>
      </c>
      <c r="G122" s="348">
        <f>IF(G$45=0,0,G$45/FBT_fec!G$45)</f>
        <v>1.993784980133614</v>
      </c>
      <c r="H122" s="348">
        <f>IF(H$45=0,0,H$45/FBT_fec!H$45)</f>
        <v>1.9368691351576466</v>
      </c>
      <c r="I122" s="348">
        <f>IF(I$45=0,0,I$45/FBT_fec!I$45)</f>
        <v>1.8737322264684435</v>
      </c>
      <c r="J122" s="348">
        <f>IF(J$45=0,0,J$45/FBT_fec!J$45)</f>
        <v>1.8804493545187566</v>
      </c>
      <c r="K122" s="348">
        <f>IF(K$45=0,0,K$45/FBT_fec!K$45)</f>
        <v>1.798684360033495</v>
      </c>
      <c r="L122" s="348">
        <f>IF(L$45=0,0,L$45/FBT_fec!L$45)</f>
        <v>1.815273738320109</v>
      </c>
      <c r="M122" s="348">
        <f>IF(M$45=0,0,M$45/FBT_fec!M$45)</f>
        <v>1.8388725467079858</v>
      </c>
      <c r="N122" s="348">
        <f>IF(N$45=0,0,N$45/FBT_fec!N$45)</f>
        <v>1.6446408809249149</v>
      </c>
      <c r="O122" s="348">
        <f>IF(O$45=0,0,O$45/FBT_fec!O$45)</f>
        <v>1.681077450082535</v>
      </c>
      <c r="P122" s="348">
        <f>IF(P$45=0,0,P$45/FBT_fec!P$45)</f>
        <v>1.6770742032608579</v>
      </c>
      <c r="Q122" s="348">
        <f>IF(Q$45=0,0,Q$45/FBT_fec!Q$45)</f>
        <v>1.6815038221394549</v>
      </c>
      <c r="R122" s="348">
        <f>IF(R$45=0,0,R$45/FBT_fec!R$45)</f>
        <v>1.6436371673495191</v>
      </c>
      <c r="S122" s="348">
        <f>IF(S$45=0,0,S$45/FBT_fec!S$45)</f>
        <v>1.6425965028027776</v>
      </c>
      <c r="T122" s="348">
        <f>IF(T$45=0,0,T$45/FBT_fec!T$45)</f>
        <v>1.7014606647097785</v>
      </c>
      <c r="U122" s="348">
        <f>IF(U$45=0,0,U$45/FBT_fec!U$45)</f>
        <v>1.6467151658649333</v>
      </c>
      <c r="V122" s="348">
        <f>IF(V$45=0,0,V$45/FBT_fec!V$45)</f>
        <v>1.6558738216953159</v>
      </c>
      <c r="W122" s="348">
        <f>IF(W$45=0,0,W$45/FBT_fec!W$45)</f>
        <v>1.6558718087229893</v>
      </c>
      <c r="X122" s="348">
        <f>IF(X$45=0,0,X$45/FBT_fec!X$45)</f>
        <v>1.6336182647680144</v>
      </c>
      <c r="Y122" s="348">
        <f>IF(Y$45=0,0,Y$45/FBT_fec!Y$45)</f>
        <v>1.6508605862426557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0.86702022293540359</v>
      </c>
      <c r="C123" s="348">
        <f>IF(C$66=0,0,C$66/FBT_fec!C$66)</f>
        <v>0.87568428106575413</v>
      </c>
      <c r="D123" s="348">
        <f>IF(D$66=0,0,D$66/FBT_fec!D$66)</f>
        <v>0.87132703533198608</v>
      </c>
      <c r="E123" s="348">
        <f>IF(E$66=0,0,E$66/FBT_fec!E$66)</f>
        <v>0.76331120445552103</v>
      </c>
      <c r="F123" s="348">
        <f>IF(F$66=0,0,F$66/FBT_fec!F$66)</f>
        <v>0.81704417730909551</v>
      </c>
      <c r="G123" s="348">
        <f>IF(G$66=0,0,G$66/FBT_fec!G$66)</f>
        <v>0.7842630539612806</v>
      </c>
      <c r="H123" s="348">
        <f>IF(H$66=0,0,H$66/FBT_fec!H$66)</f>
        <v>0.78214234495109702</v>
      </c>
      <c r="I123" s="348">
        <f>IF(I$66=0,0,I$66/FBT_fec!I$66)</f>
        <v>0.73837679119689525</v>
      </c>
      <c r="J123" s="348">
        <f>IF(J$66=0,0,J$66/FBT_fec!J$66)</f>
        <v>0.76029999787542368</v>
      </c>
      <c r="K123" s="348">
        <f>IF(K$66=0,0,K$66/FBT_fec!K$66)</f>
        <v>0.68950216389835106</v>
      </c>
      <c r="L123" s="348">
        <f>IF(L$66=0,0,L$66/FBT_fec!L$66)</f>
        <v>0.66178846889289022</v>
      </c>
      <c r="M123" s="348">
        <f>IF(M$66=0,0,M$66/FBT_fec!M$66)</f>
        <v>0.66618361100415968</v>
      </c>
      <c r="N123" s="348">
        <f>IF(N$66=0,0,N$66/FBT_fec!N$66)</f>
        <v>0.452529382599832</v>
      </c>
      <c r="O123" s="348">
        <f>IF(O$66=0,0,O$66/FBT_fec!O$66)</f>
        <v>0.54234206212505265</v>
      </c>
      <c r="P123" s="348">
        <f>IF(P$66=0,0,P$66/FBT_fec!P$66)</f>
        <v>0.57555427064948017</v>
      </c>
      <c r="Q123" s="348">
        <f>IF(Q$66=0,0,Q$66/FBT_fec!Q$66)</f>
        <v>0.56756075108828796</v>
      </c>
      <c r="R123" s="348">
        <f>IF(R$66=0,0,R$66/FBT_fec!R$66)</f>
        <v>0.53733929522296775</v>
      </c>
      <c r="S123" s="348">
        <f>IF(S$66=0,0,S$66/FBT_fec!S$66)</f>
        <v>0.54298108573872417</v>
      </c>
      <c r="T123" s="348">
        <f>IF(T$66=0,0,T$66/FBT_fec!T$66)</f>
        <v>0.57232081251925249</v>
      </c>
      <c r="U123" s="348">
        <f>IF(U$66=0,0,U$66/FBT_fec!U$66)</f>
        <v>0.53365139133272121</v>
      </c>
      <c r="V123" s="348">
        <f>IF(V$66=0,0,V$66/FBT_fec!V$66)</f>
        <v>0.55221550242774764</v>
      </c>
      <c r="W123" s="348">
        <f>IF(W$66=0,0,W$66/FBT_fec!W$66)</f>
        <v>0.56020607182048288</v>
      </c>
      <c r="X123" s="348">
        <f>IF(X$66=0,0,X$66/FBT_fec!X$66)</f>
        <v>0.5454806690851336</v>
      </c>
      <c r="Y123" s="348">
        <f>IF(Y$66=0,0,Y$66/FBT_fec!Y$66)</f>
        <v>0.55180618630731437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HU: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2953.8096257021039</v>
      </c>
      <c r="C3" s="203">
        <v>2706.1307248058802</v>
      </c>
      <c r="D3" s="203">
        <v>2737.511221990274</v>
      </c>
      <c r="E3" s="203">
        <v>3217.1413142304441</v>
      </c>
      <c r="F3" s="203">
        <v>3262.9465907659178</v>
      </c>
      <c r="G3" s="203">
        <v>3658.2536394409258</v>
      </c>
      <c r="H3" s="203">
        <v>4645.9277023943359</v>
      </c>
      <c r="I3" s="203">
        <v>5130.6409682615267</v>
      </c>
      <c r="J3" s="203">
        <v>4893.1590853563948</v>
      </c>
      <c r="K3" s="203">
        <v>3686.4324707332098</v>
      </c>
      <c r="L3" s="203">
        <v>4550.5848336899626</v>
      </c>
      <c r="M3" s="203">
        <v>4339.2152505837976</v>
      </c>
      <c r="N3" s="203">
        <v>3926.7948666653128</v>
      </c>
      <c r="O3" s="203">
        <v>4994.3237621850194</v>
      </c>
      <c r="P3" s="203">
        <v>5756.3352891920604</v>
      </c>
      <c r="Q3" s="203">
        <v>6660.5517130000007</v>
      </c>
      <c r="R3" s="203">
        <v>7123.6081570490715</v>
      </c>
      <c r="S3" s="203">
        <v>6756.7062155657104</v>
      </c>
      <c r="T3" s="203">
        <v>6910.690582225242</v>
      </c>
      <c r="U3" s="203">
        <v>6595.6715087992179</v>
      </c>
      <c r="V3" s="203">
        <v>5901.5452303805814</v>
      </c>
      <c r="W3" s="203">
        <v>5291.5293385262003</v>
      </c>
      <c r="X3" s="203">
        <v>5583.2261041878783</v>
      </c>
      <c r="Y3" s="203">
        <v>5773.1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2482.9451732793159</v>
      </c>
      <c r="C5" s="203">
        <v>3318.0757878332411</v>
      </c>
      <c r="D5" s="203">
        <v>3849.9212914325208</v>
      </c>
      <c r="E5" s="203">
        <v>4078.3657507988878</v>
      </c>
      <c r="F5" s="203">
        <v>3990.3091183805559</v>
      </c>
      <c r="G5" s="203">
        <v>4216.0688473183473</v>
      </c>
      <c r="H5" s="203">
        <v>4965.6960681293394</v>
      </c>
      <c r="I5" s="203">
        <v>5139.8721244409198</v>
      </c>
      <c r="J5" s="203">
        <v>5084.8661125852932</v>
      </c>
      <c r="K5" s="203">
        <v>3811.7182696737859</v>
      </c>
      <c r="L5" s="203">
        <v>4971.1546194473067</v>
      </c>
      <c r="M5" s="203">
        <v>5538.5578748988983</v>
      </c>
      <c r="N5" s="203">
        <v>6855.840523173998</v>
      </c>
      <c r="O5" s="203">
        <v>8140.5289021615372</v>
      </c>
      <c r="P5" s="203">
        <v>8710.5438079398718</v>
      </c>
      <c r="Q5" s="203">
        <v>9847.5875394252234</v>
      </c>
      <c r="R5" s="203">
        <v>10676.737244071501</v>
      </c>
      <c r="S5" s="203">
        <v>11336.26755851183</v>
      </c>
      <c r="T5" s="203">
        <v>11371.500576047691</v>
      </c>
      <c r="U5" s="203">
        <v>11029.52448481566</v>
      </c>
      <c r="V5" s="203">
        <v>9063.9660837320225</v>
      </c>
      <c r="W5" s="203">
        <v>10963.275136476699</v>
      </c>
      <c r="X5" s="203">
        <v>11518.801664437829</v>
      </c>
      <c r="Y5" s="203">
        <v>11938.901858018149</v>
      </c>
      <c r="DA5" s="112" t="s">
        <v>2373</v>
      </c>
    </row>
    <row r="6" spans="1:105" ht="12" customHeight="1" x14ac:dyDescent="0.25">
      <c r="A6" s="154" t="s">
        <v>2112</v>
      </c>
      <c r="B6" s="338">
        <v>3103.6814665991451</v>
      </c>
      <c r="C6" s="338">
        <v>3569.233686589017</v>
      </c>
      <c r="D6" s="338">
        <v>4189.9699799088457</v>
      </c>
      <c r="E6" s="338">
        <v>4345.1540532388026</v>
      </c>
      <c r="F6" s="338">
        <v>4345.1540532388026</v>
      </c>
      <c r="G6" s="338">
        <v>4500.3381265687594</v>
      </c>
      <c r="H6" s="338">
        <v>5276.2584932185446</v>
      </c>
      <c r="I6" s="338">
        <v>5431.4425665485023</v>
      </c>
      <c r="J6" s="338">
        <v>5431.4425665485023</v>
      </c>
      <c r="K6" s="338">
        <v>5431.4425665485023</v>
      </c>
      <c r="L6" s="338">
        <v>5276.2584932185446</v>
      </c>
      <c r="M6" s="338">
        <v>5896.9947865383747</v>
      </c>
      <c r="N6" s="338">
        <v>7293.6514465079899</v>
      </c>
      <c r="O6" s="338">
        <v>8690.3081064776052</v>
      </c>
      <c r="P6" s="338">
        <v>9311.0443997974344</v>
      </c>
      <c r="Q6" s="338">
        <v>10397.33291310714</v>
      </c>
      <c r="R6" s="338">
        <v>11328.43735308688</v>
      </c>
      <c r="S6" s="338">
        <v>11949.173646406711</v>
      </c>
      <c r="T6" s="338">
        <v>12104.357719736659</v>
      </c>
      <c r="U6" s="338">
        <v>11949.173646406711</v>
      </c>
      <c r="V6" s="338">
        <v>11793.989573076749</v>
      </c>
      <c r="W6" s="338">
        <v>11793.989573076749</v>
      </c>
      <c r="X6" s="338">
        <v>12259.541793066621</v>
      </c>
      <c r="Y6" s="338">
        <v>12569.909939726531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620.73629331982897</v>
      </c>
      <c r="D7" s="340">
        <v>775.92036664978627</v>
      </c>
      <c r="E7" s="340">
        <v>155.18407332995719</v>
      </c>
      <c r="F7" s="340">
        <v>155.18407332995719</v>
      </c>
      <c r="G7" s="340">
        <v>310.36814665991449</v>
      </c>
      <c r="H7" s="340">
        <v>775.92036664978627</v>
      </c>
      <c r="I7" s="340">
        <v>310.36814665991449</v>
      </c>
      <c r="J7" s="340">
        <v>155.18407332995719</v>
      </c>
      <c r="K7" s="340">
        <v>0</v>
      </c>
      <c r="L7" s="340">
        <v>0</v>
      </c>
      <c r="M7" s="340">
        <v>620.73629331982897</v>
      </c>
      <c r="N7" s="340">
        <v>1551.840733299573</v>
      </c>
      <c r="O7" s="340">
        <v>1551.840733299573</v>
      </c>
      <c r="P7" s="340">
        <v>775.92036664978627</v>
      </c>
      <c r="Q7" s="340">
        <v>1086.2885133097011</v>
      </c>
      <c r="R7" s="340">
        <v>1086.2885133097011</v>
      </c>
      <c r="S7" s="340">
        <v>775.92036664978627</v>
      </c>
      <c r="T7" s="340">
        <v>155.18407332995719</v>
      </c>
      <c r="U7" s="340">
        <v>0</v>
      </c>
      <c r="V7" s="340">
        <v>0</v>
      </c>
      <c r="W7" s="340">
        <v>0</v>
      </c>
      <c r="X7" s="340">
        <v>620.73629331982897</v>
      </c>
      <c r="Y7" s="340">
        <v>465.55221998987167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155.1840733299573</v>
      </c>
      <c r="D8" s="342">
        <f t="shared" si="0"/>
        <v>155.18407332995776</v>
      </c>
      <c r="E8" s="342">
        <f t="shared" si="0"/>
        <v>0</v>
      </c>
      <c r="F8" s="342">
        <f t="shared" si="0"/>
        <v>155.18407332995685</v>
      </c>
      <c r="G8" s="342">
        <f t="shared" si="0"/>
        <v>155.18407332995776</v>
      </c>
      <c r="H8" s="342">
        <f t="shared" si="0"/>
        <v>0</v>
      </c>
      <c r="I8" s="342">
        <f t="shared" si="0"/>
        <v>155.18407332995685</v>
      </c>
      <c r="J8" s="342">
        <f t="shared" si="0"/>
        <v>155.18407332995685</v>
      </c>
      <c r="K8" s="342">
        <f t="shared" si="0"/>
        <v>0</v>
      </c>
      <c r="L8" s="342">
        <f t="shared" si="0"/>
        <v>155.18407332995776</v>
      </c>
      <c r="M8" s="342">
        <f t="shared" si="0"/>
        <v>0</v>
      </c>
      <c r="N8" s="342">
        <f t="shared" si="0"/>
        <v>155.18407332995776</v>
      </c>
      <c r="O8" s="342">
        <f t="shared" si="0"/>
        <v>155.18407332995776</v>
      </c>
      <c r="P8" s="342">
        <f t="shared" si="0"/>
        <v>155.18407332995776</v>
      </c>
      <c r="Q8" s="342">
        <f t="shared" si="0"/>
        <v>0</v>
      </c>
      <c r="R8" s="342">
        <f t="shared" si="0"/>
        <v>155.18407332996139</v>
      </c>
      <c r="S8" s="342">
        <f t="shared" si="0"/>
        <v>155.18407332995594</v>
      </c>
      <c r="T8" s="342">
        <f t="shared" si="0"/>
        <v>0</v>
      </c>
      <c r="U8" s="342">
        <f t="shared" si="0"/>
        <v>155.18407332994866</v>
      </c>
      <c r="V8" s="342">
        <f t="shared" si="0"/>
        <v>155.18407332996139</v>
      </c>
      <c r="W8" s="342">
        <f t="shared" si="0"/>
        <v>0</v>
      </c>
      <c r="X8" s="342">
        <f t="shared" si="0"/>
        <v>155.18407332995776</v>
      </c>
      <c r="Y8" s="342">
        <f t="shared" si="0"/>
        <v>155.18407332996139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620.7362933198292</v>
      </c>
      <c r="C9" s="343">
        <f t="shared" si="1"/>
        <v>251.15789875577593</v>
      </c>
      <c r="D9" s="343">
        <f t="shared" si="1"/>
        <v>340.04868847632497</v>
      </c>
      <c r="E9" s="343">
        <f t="shared" si="1"/>
        <v>266.78830243991479</v>
      </c>
      <c r="F9" s="343">
        <f t="shared" si="1"/>
        <v>354.84493485824669</v>
      </c>
      <c r="G9" s="343">
        <f t="shared" si="1"/>
        <v>284.26927925041218</v>
      </c>
      <c r="H9" s="343">
        <f t="shared" si="1"/>
        <v>310.56242508920514</v>
      </c>
      <c r="I9" s="343">
        <f t="shared" si="1"/>
        <v>291.57044210758249</v>
      </c>
      <c r="J9" s="343">
        <f t="shared" si="1"/>
        <v>346.57645396320913</v>
      </c>
      <c r="K9" s="343">
        <f t="shared" si="1"/>
        <v>1619.7242968747164</v>
      </c>
      <c r="L9" s="343">
        <f t="shared" si="1"/>
        <v>305.10387377123789</v>
      </c>
      <c r="M9" s="343">
        <f t="shared" si="1"/>
        <v>358.43691163947642</v>
      </c>
      <c r="N9" s="343">
        <f t="shared" si="1"/>
        <v>437.81092333399192</v>
      </c>
      <c r="O9" s="343">
        <f t="shared" si="1"/>
        <v>549.77920431606799</v>
      </c>
      <c r="P9" s="343">
        <f t="shared" si="1"/>
        <v>600.50059185756254</v>
      </c>
      <c r="Q9" s="343">
        <f t="shared" si="1"/>
        <v>549.74537368191704</v>
      </c>
      <c r="R9" s="343">
        <f t="shared" si="1"/>
        <v>651.70010901537898</v>
      </c>
      <c r="S9" s="343">
        <f t="shared" si="1"/>
        <v>612.90608789488033</v>
      </c>
      <c r="T9" s="343">
        <f t="shared" si="1"/>
        <v>732.85714368896879</v>
      </c>
      <c r="U9" s="343">
        <f t="shared" si="1"/>
        <v>919.64916159105087</v>
      </c>
      <c r="V9" s="343">
        <f t="shared" si="1"/>
        <v>2730.0234893447268</v>
      </c>
      <c r="W9" s="343">
        <f t="shared" si="1"/>
        <v>830.71443660005025</v>
      </c>
      <c r="X9" s="343">
        <f t="shared" si="1"/>
        <v>740.74012862879135</v>
      </c>
      <c r="Y9" s="343">
        <f t="shared" si="1"/>
        <v>631.00808170838172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86.022699914015476</v>
      </c>
      <c r="C12" s="210">
        <v>112.34832330180571</v>
      </c>
      <c r="D12" s="210">
        <v>125.34067067927769</v>
      </c>
      <c r="E12" s="210">
        <v>140.3390369733448</v>
      </c>
      <c r="F12" s="210">
        <v>139.6837489251935</v>
      </c>
      <c r="G12" s="210">
        <v>140.2829750644884</v>
      </c>
      <c r="H12" s="210">
        <v>150.36165090283751</v>
      </c>
      <c r="I12" s="210">
        <v>150.20309544282031</v>
      </c>
      <c r="J12" s="210">
        <v>150.18873602751501</v>
      </c>
      <c r="K12" s="210">
        <v>119.4612209802236</v>
      </c>
      <c r="L12" s="210">
        <v>137.71134995700771</v>
      </c>
      <c r="M12" s="210">
        <v>138.04574376612209</v>
      </c>
      <c r="N12" s="210">
        <v>175.90765262252791</v>
      </c>
      <c r="O12" s="210">
        <v>208.9137575236457</v>
      </c>
      <c r="P12" s="210">
        <v>195.4429062768701</v>
      </c>
      <c r="Q12" s="210">
        <v>210.24178847807389</v>
      </c>
      <c r="R12" s="210">
        <v>226.69965606190891</v>
      </c>
      <c r="S12" s="210">
        <v>236.50244112175969</v>
      </c>
      <c r="T12" s="210">
        <v>240.57111127415229</v>
      </c>
      <c r="U12" s="210">
        <v>231.7242400904793</v>
      </c>
      <c r="V12" s="210">
        <v>209.64137832295319</v>
      </c>
      <c r="W12" s="210">
        <v>238.55918742568849</v>
      </c>
      <c r="X12" s="210">
        <v>229.69052045610451</v>
      </c>
      <c r="Y12" s="210">
        <v>229.5157370155226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3.261736887360275</v>
      </c>
      <c r="E13" s="213">
        <v>2.8211521926053309</v>
      </c>
      <c r="F13" s="213">
        <v>1.3991401547721409</v>
      </c>
      <c r="G13" s="213">
        <v>1.3940670679277729</v>
      </c>
      <c r="H13" s="213">
        <v>1.407738607050731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1.026999140154772</v>
      </c>
      <c r="C14" s="204">
        <f t="shared" si="2"/>
        <v>1.026999140154772</v>
      </c>
      <c r="D14" s="204">
        <f t="shared" si="2"/>
        <v>1.129750644883921</v>
      </c>
      <c r="E14" s="204">
        <f t="shared" si="2"/>
        <v>3.8597592433362</v>
      </c>
      <c r="F14" s="204">
        <f t="shared" si="2"/>
        <v>2.1496130696474629</v>
      </c>
      <c r="G14" s="204">
        <f t="shared" si="2"/>
        <v>2.1496130696474629</v>
      </c>
      <c r="H14" s="204">
        <f t="shared" si="2"/>
        <v>1.1226139294926909</v>
      </c>
      <c r="I14" s="204">
        <f t="shared" si="2"/>
        <v>2.125795356835769</v>
      </c>
      <c r="J14" s="204">
        <f t="shared" si="2"/>
        <v>2.125795356835769</v>
      </c>
      <c r="K14" s="204">
        <f t="shared" si="2"/>
        <v>1.1226139294926909</v>
      </c>
      <c r="L14" s="204">
        <f t="shared" si="2"/>
        <v>1.1226139294926909</v>
      </c>
      <c r="M14" s="204">
        <f t="shared" si="2"/>
        <v>1.0031814273430779</v>
      </c>
      <c r="N14" s="204">
        <f t="shared" si="2"/>
        <v>1.1226139294926909</v>
      </c>
      <c r="O14" s="204">
        <f t="shared" si="2"/>
        <v>2.125795356835769</v>
      </c>
      <c r="P14" s="204">
        <f t="shared" si="2"/>
        <v>2.125795356835769</v>
      </c>
      <c r="Q14" s="204">
        <f t="shared" si="2"/>
        <v>2.125795356835769</v>
      </c>
      <c r="R14" s="204">
        <f t="shared" si="2"/>
        <v>2.127171109200344</v>
      </c>
      <c r="S14" s="204">
        <f t="shared" si="2"/>
        <v>3.2287188306104904</v>
      </c>
      <c r="T14" s="204">
        <f t="shared" si="2"/>
        <v>2.1267411865864139</v>
      </c>
      <c r="U14" s="204">
        <f t="shared" si="2"/>
        <v>1.102063628546861</v>
      </c>
      <c r="V14" s="204">
        <f t="shared" si="2"/>
        <v>2.1267411865864139</v>
      </c>
      <c r="W14" s="204">
        <f t="shared" si="2"/>
        <v>2.1267411865864139</v>
      </c>
      <c r="X14" s="204">
        <f t="shared" si="2"/>
        <v>2.1267411865864139</v>
      </c>
      <c r="Y14" s="204">
        <f t="shared" si="2"/>
        <v>2.1251074806534822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1.129750644883921</v>
      </c>
      <c r="E16" s="204">
        <v>0</v>
      </c>
      <c r="F16" s="204">
        <v>1.1226139294926909</v>
      </c>
      <c r="G16" s="204">
        <v>1.1226139294926909</v>
      </c>
      <c r="H16" s="204">
        <v>1.1226139294926909</v>
      </c>
      <c r="I16" s="204">
        <v>1.1226139294926909</v>
      </c>
      <c r="J16" s="204">
        <v>1.1226139294926909</v>
      </c>
      <c r="K16" s="204">
        <v>1.1226139294926909</v>
      </c>
      <c r="L16" s="204">
        <v>1.1226139294926909</v>
      </c>
      <c r="M16" s="204">
        <v>0</v>
      </c>
      <c r="N16" s="204">
        <v>1.1226139294926909</v>
      </c>
      <c r="O16" s="204">
        <v>1.1226139294926909</v>
      </c>
      <c r="P16" s="204">
        <v>1.1226139294926909</v>
      </c>
      <c r="Q16" s="204">
        <v>1.1226139294926909</v>
      </c>
      <c r="R16" s="204">
        <v>1.102493551160791</v>
      </c>
      <c r="S16" s="204">
        <v>2.2040412725709371</v>
      </c>
      <c r="T16" s="204">
        <v>1.102063628546861</v>
      </c>
      <c r="U16" s="204">
        <v>1.102063628546861</v>
      </c>
      <c r="V16" s="204">
        <v>1.102063628546861</v>
      </c>
      <c r="W16" s="204">
        <v>1.102063628546861</v>
      </c>
      <c r="X16" s="204">
        <v>1.102063628546861</v>
      </c>
      <c r="Y16" s="204">
        <v>1.1004299226139289</v>
      </c>
      <c r="DA16" s="71" t="s">
        <v>2379</v>
      </c>
    </row>
    <row r="17" spans="1:105" ht="12" customHeight="1" x14ac:dyDescent="0.25">
      <c r="A17" s="18" t="s">
        <v>71</v>
      </c>
      <c r="B17" s="204">
        <v>1.026999140154772</v>
      </c>
      <c r="C17" s="204">
        <v>1.026999140154772</v>
      </c>
      <c r="D17" s="204">
        <v>0</v>
      </c>
      <c r="E17" s="204">
        <v>0</v>
      </c>
      <c r="F17" s="204">
        <v>1.026999140154772</v>
      </c>
      <c r="G17" s="204">
        <v>1.026999140154772</v>
      </c>
      <c r="H17" s="204">
        <v>0</v>
      </c>
      <c r="I17" s="204">
        <v>1.0031814273430779</v>
      </c>
      <c r="J17" s="204">
        <v>1.0031814273430779</v>
      </c>
      <c r="K17" s="204">
        <v>0</v>
      </c>
      <c r="L17" s="204">
        <v>0</v>
      </c>
      <c r="M17" s="204">
        <v>1.0031814273430779</v>
      </c>
      <c r="N17" s="204">
        <v>0</v>
      </c>
      <c r="O17" s="204">
        <v>1.0031814273430779</v>
      </c>
      <c r="P17" s="204">
        <v>1.0031814273430779</v>
      </c>
      <c r="Q17" s="204">
        <v>1.0031814273430779</v>
      </c>
      <c r="R17" s="204">
        <v>1.0246775580395531</v>
      </c>
      <c r="S17" s="204">
        <v>1.0246775580395531</v>
      </c>
      <c r="T17" s="204">
        <v>1.0246775580395531</v>
      </c>
      <c r="U17" s="204">
        <v>0</v>
      </c>
      <c r="V17" s="204">
        <v>1.0246775580395531</v>
      </c>
      <c r="W17" s="204">
        <v>1.0246775580395531</v>
      </c>
      <c r="X17" s="204">
        <v>1.0246775580395531</v>
      </c>
      <c r="Y17" s="204">
        <v>1.0246775580395531</v>
      </c>
      <c r="DA17" s="71" t="s">
        <v>2380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3.8597592433362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47.420464316423043</v>
      </c>
      <c r="C20" s="204">
        <f t="shared" si="3"/>
        <v>44.282029234737742</v>
      </c>
      <c r="D20" s="204">
        <f t="shared" si="3"/>
        <v>49.892519346517624</v>
      </c>
      <c r="E20" s="204">
        <f t="shared" si="3"/>
        <v>53.310404127257087</v>
      </c>
      <c r="F20" s="204">
        <f t="shared" si="3"/>
        <v>53.847807394668948</v>
      </c>
      <c r="G20" s="204">
        <f t="shared" si="3"/>
        <v>58.770421324161653</v>
      </c>
      <c r="H20" s="204">
        <f t="shared" si="3"/>
        <v>60.533104041272573</v>
      </c>
      <c r="I20" s="204">
        <f t="shared" si="3"/>
        <v>58.533963886500423</v>
      </c>
      <c r="J20" s="204">
        <f t="shared" si="3"/>
        <v>56.900257953568357</v>
      </c>
      <c r="K20" s="204">
        <f t="shared" si="3"/>
        <v>43.207222699914013</v>
      </c>
      <c r="L20" s="204">
        <f t="shared" si="3"/>
        <v>47.398968185726567</v>
      </c>
      <c r="M20" s="204">
        <f t="shared" si="3"/>
        <v>47.699914015477212</v>
      </c>
      <c r="N20" s="204">
        <f t="shared" si="3"/>
        <v>48.129836629406697</v>
      </c>
      <c r="O20" s="204">
        <f t="shared" si="3"/>
        <v>70.550300945829747</v>
      </c>
      <c r="P20" s="204">
        <f t="shared" si="3"/>
        <v>59.931212381771267</v>
      </c>
      <c r="Q20" s="204">
        <f t="shared" si="3"/>
        <v>68.357695614789336</v>
      </c>
      <c r="R20" s="204">
        <f t="shared" si="3"/>
        <v>71.711092003439376</v>
      </c>
      <c r="S20" s="204">
        <f t="shared" si="3"/>
        <v>73.368894344836235</v>
      </c>
      <c r="T20" s="204">
        <f t="shared" si="3"/>
        <v>75.215404040120006</v>
      </c>
      <c r="U20" s="204">
        <f t="shared" si="3"/>
        <v>70.120519228642621</v>
      </c>
      <c r="V20" s="204">
        <f t="shared" si="3"/>
        <v>65.825767525370409</v>
      </c>
      <c r="W20" s="204">
        <f t="shared" si="3"/>
        <v>78.5063777157293</v>
      </c>
      <c r="X20" s="204">
        <f t="shared" si="3"/>
        <v>69.863821255749755</v>
      </c>
      <c r="Y20" s="204">
        <f t="shared" si="3"/>
        <v>65.738540481081245</v>
      </c>
      <c r="DA20" s="71"/>
    </row>
    <row r="21" spans="1:105" ht="12" customHeight="1" x14ac:dyDescent="0.25">
      <c r="A21" s="18" t="s">
        <v>73</v>
      </c>
      <c r="B21" s="204">
        <v>47.420464316423043</v>
      </c>
      <c r="C21" s="204">
        <v>44.282029234737742</v>
      </c>
      <c r="D21" s="204">
        <v>49.892519346517624</v>
      </c>
      <c r="E21" s="204">
        <v>53.310404127257087</v>
      </c>
      <c r="F21" s="204">
        <v>53.847807394668948</v>
      </c>
      <c r="G21" s="204">
        <v>58.770421324161653</v>
      </c>
      <c r="H21" s="204">
        <v>60.533104041272573</v>
      </c>
      <c r="I21" s="204">
        <v>58.533963886500423</v>
      </c>
      <c r="J21" s="204">
        <v>56.900257953568357</v>
      </c>
      <c r="K21" s="204">
        <v>43.207222699914013</v>
      </c>
      <c r="L21" s="204">
        <v>47.398968185726567</v>
      </c>
      <c r="M21" s="204">
        <v>47.699914015477212</v>
      </c>
      <c r="N21" s="204">
        <v>48.129836629406697</v>
      </c>
      <c r="O21" s="204">
        <v>70.550300945829747</v>
      </c>
      <c r="P21" s="204">
        <v>59.931212381771267</v>
      </c>
      <c r="Q21" s="204">
        <v>68.357695614789336</v>
      </c>
      <c r="R21" s="204">
        <v>71.711092003439376</v>
      </c>
      <c r="S21" s="204">
        <v>73.368894344836235</v>
      </c>
      <c r="T21" s="204">
        <v>75.215404040120006</v>
      </c>
      <c r="U21" s="204">
        <v>70.120519228642621</v>
      </c>
      <c r="V21" s="204">
        <v>65.825767525370409</v>
      </c>
      <c r="W21" s="204">
        <v>78.5063777157293</v>
      </c>
      <c r="X21" s="204">
        <v>69.863821255749755</v>
      </c>
      <c r="Y21" s="204">
        <v>65.738540481081245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0.40601891659501288</v>
      </c>
      <c r="F23" s="204">
        <f t="shared" si="4"/>
        <v>0.42992261392949271</v>
      </c>
      <c r="G23" s="204">
        <f t="shared" si="4"/>
        <v>0.42992261392949271</v>
      </c>
      <c r="H23" s="204">
        <f t="shared" si="4"/>
        <v>0.42992261392949271</v>
      </c>
      <c r="I23" s="204">
        <f t="shared" si="4"/>
        <v>0.40601891659501288</v>
      </c>
      <c r="J23" s="204">
        <f t="shared" si="4"/>
        <v>0.40601891659501288</v>
      </c>
      <c r="K23" s="204">
        <f t="shared" si="4"/>
        <v>0.40601891659501288</v>
      </c>
      <c r="L23" s="204">
        <f t="shared" si="4"/>
        <v>0.50154772141014614</v>
      </c>
      <c r="M23" s="204">
        <f t="shared" si="4"/>
        <v>0.52545141874462586</v>
      </c>
      <c r="N23" s="204">
        <f t="shared" si="4"/>
        <v>7.1625107480653469E-2</v>
      </c>
      <c r="O23" s="204">
        <f t="shared" si="4"/>
        <v>7.1625107480653469E-2</v>
      </c>
      <c r="P23" s="204">
        <f t="shared" si="4"/>
        <v>0.19105760963026658</v>
      </c>
      <c r="Q23" s="204">
        <f t="shared" si="4"/>
        <v>0.31049011177987951</v>
      </c>
      <c r="R23" s="204">
        <f t="shared" si="4"/>
        <v>0.23886500429922608</v>
      </c>
      <c r="S23" s="204">
        <f t="shared" si="4"/>
        <v>0.40353817847122103</v>
      </c>
      <c r="T23" s="204">
        <f t="shared" si="4"/>
        <v>0.58924119791882767</v>
      </c>
      <c r="U23" s="204">
        <f t="shared" si="4"/>
        <v>0.69460650242134758</v>
      </c>
      <c r="V23" s="204">
        <f t="shared" si="4"/>
        <v>0.70770022148651834</v>
      </c>
      <c r="W23" s="204">
        <f t="shared" si="4"/>
        <v>0.50749586645109201</v>
      </c>
      <c r="X23" s="204">
        <f t="shared" si="4"/>
        <v>1.0217980825559474</v>
      </c>
      <c r="Y23" s="204">
        <f t="shared" si="4"/>
        <v>1.6397072825067893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7.1625107480653469E-2</v>
      </c>
      <c r="Q24" s="204">
        <v>0.14333619948409279</v>
      </c>
      <c r="R24" s="204">
        <v>0.14333619948409279</v>
      </c>
      <c r="S24" s="204">
        <v>0.14333619948409279</v>
      </c>
      <c r="T24" s="204">
        <v>0.3343938091143594</v>
      </c>
      <c r="U24" s="204">
        <v>0.45382631126397238</v>
      </c>
      <c r="V24" s="204">
        <v>0.42992261392949271</v>
      </c>
      <c r="W24" s="204">
        <v>0.19105760963026661</v>
      </c>
      <c r="X24" s="204">
        <v>0.2149613069647463</v>
      </c>
      <c r="Y24" s="204">
        <v>0.28658641444539978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4.0391983624631367E-2</v>
      </c>
      <c r="T25" s="204">
        <v>4.2549528237678658E-2</v>
      </c>
      <c r="U25" s="204">
        <v>4.2851364650592139E-2</v>
      </c>
      <c r="V25" s="204">
        <v>3.837692862786312E-2</v>
      </c>
      <c r="W25" s="204">
        <v>4.0483849189021703E-2</v>
      </c>
      <c r="X25" s="204">
        <v>4.1595769185753598E-2</v>
      </c>
      <c r="Y25" s="204">
        <v>8.2611711524074483E-2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0.40601891659501288</v>
      </c>
      <c r="F28" s="204">
        <v>0.42992261392949271</v>
      </c>
      <c r="G28" s="204">
        <v>0.42992261392949271</v>
      </c>
      <c r="H28" s="204">
        <v>0.42992261392949271</v>
      </c>
      <c r="I28" s="204">
        <v>0.40601891659501288</v>
      </c>
      <c r="J28" s="204">
        <v>0.40601891659501288</v>
      </c>
      <c r="K28" s="204">
        <v>0.40601891659501288</v>
      </c>
      <c r="L28" s="204">
        <v>0.50154772141014614</v>
      </c>
      <c r="M28" s="204">
        <v>0.52545141874462586</v>
      </c>
      <c r="N28" s="204">
        <v>7.1625107480653469E-2</v>
      </c>
      <c r="O28" s="204">
        <v>7.1625107480653469E-2</v>
      </c>
      <c r="P28" s="204">
        <v>0.1194325021496131</v>
      </c>
      <c r="Q28" s="204">
        <v>0.16715391229578669</v>
      </c>
      <c r="R28" s="204">
        <v>9.5528804815133275E-2</v>
      </c>
      <c r="S28" s="204">
        <v>0.14333619948409279</v>
      </c>
      <c r="T28" s="204">
        <v>0.16715391229578669</v>
      </c>
      <c r="U28" s="204">
        <v>0.14333619948409279</v>
      </c>
      <c r="V28" s="204">
        <v>0.1194325021496131</v>
      </c>
      <c r="W28" s="204">
        <v>0.1194325021496131</v>
      </c>
      <c r="X28" s="204">
        <v>0.1194325021496131</v>
      </c>
      <c r="Y28" s="204">
        <v>0.1194325021496131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7.6473795878404069E-2</v>
      </c>
      <c r="T29" s="204">
        <v>4.5143948271002939E-2</v>
      </c>
      <c r="U29" s="204">
        <v>5.4592627022690313E-2</v>
      </c>
      <c r="V29" s="204">
        <v>0.11996817677954939</v>
      </c>
      <c r="W29" s="204">
        <v>0.15652190548219061</v>
      </c>
      <c r="X29" s="204">
        <v>0.64580850425583436</v>
      </c>
      <c r="Y29" s="204">
        <v>1.151076654387702</v>
      </c>
      <c r="DA29" s="71" t="s">
        <v>2390</v>
      </c>
    </row>
    <row r="30" spans="1:105" ht="12" customHeight="1" x14ac:dyDescent="0.25">
      <c r="A30" s="14" t="s">
        <v>39</v>
      </c>
      <c r="B30" s="204">
        <v>12.46775580395529</v>
      </c>
      <c r="C30" s="204">
        <v>22.069389509888222</v>
      </c>
      <c r="D30" s="204">
        <v>19.895872742906281</v>
      </c>
      <c r="E30" s="204">
        <v>22.332072226999141</v>
      </c>
      <c r="F30" s="204">
        <v>17.626827171109198</v>
      </c>
      <c r="G30" s="204">
        <v>12.70662080825451</v>
      </c>
      <c r="H30" s="204">
        <v>10.3420464316423</v>
      </c>
      <c r="I30" s="204">
        <v>8.7417884780739463</v>
      </c>
      <c r="J30" s="204">
        <v>8.3834909716251076</v>
      </c>
      <c r="K30" s="204">
        <v>8.0013757523645737</v>
      </c>
      <c r="L30" s="204">
        <v>8.9805674978503873</v>
      </c>
      <c r="M30" s="204">
        <v>8.3356835769561481</v>
      </c>
      <c r="N30" s="204">
        <v>9.3866723989681855</v>
      </c>
      <c r="O30" s="204">
        <v>9.3388650042992261</v>
      </c>
      <c r="P30" s="204">
        <v>7.1415305245055887</v>
      </c>
      <c r="Q30" s="204">
        <v>5.3979363714531381</v>
      </c>
      <c r="R30" s="204">
        <v>10.31814273430782</v>
      </c>
      <c r="S30" s="204">
        <v>12.0378331900258</v>
      </c>
      <c r="T30" s="204">
        <v>11.392949269131559</v>
      </c>
      <c r="U30" s="204">
        <v>11.22579535683577</v>
      </c>
      <c r="V30" s="204">
        <v>11.0585554600172</v>
      </c>
      <c r="W30" s="204">
        <v>12.27669819432502</v>
      </c>
      <c r="X30" s="204">
        <v>10.67644024075666</v>
      </c>
      <c r="Y30" s="204">
        <v>10.48529664660361</v>
      </c>
      <c r="DA30" s="71" t="s">
        <v>2391</v>
      </c>
    </row>
    <row r="31" spans="1:105" ht="12" customHeight="1" x14ac:dyDescent="0.25">
      <c r="A31" s="21" t="s">
        <v>40</v>
      </c>
      <c r="B31" s="207">
        <v>25.107480653482369</v>
      </c>
      <c r="C31" s="207">
        <v>44.969905417024933</v>
      </c>
      <c r="D31" s="207">
        <v>51.160791057609629</v>
      </c>
      <c r="E31" s="207">
        <v>57.609630266552017</v>
      </c>
      <c r="F31" s="207">
        <v>64.230438521066205</v>
      </c>
      <c r="G31" s="207">
        <v>64.832330180567496</v>
      </c>
      <c r="H31" s="207">
        <v>76.52622527944969</v>
      </c>
      <c r="I31" s="207">
        <v>80.395528804815129</v>
      </c>
      <c r="J31" s="207">
        <v>82.373172828890787</v>
      </c>
      <c r="K31" s="207">
        <v>66.723989681857262</v>
      </c>
      <c r="L31" s="207">
        <v>79.707652622527945</v>
      </c>
      <c r="M31" s="207">
        <v>80.481513327601022</v>
      </c>
      <c r="N31" s="207">
        <v>117.19690455717971</v>
      </c>
      <c r="O31" s="207">
        <v>126.82717110920029</v>
      </c>
      <c r="P31" s="207">
        <v>126.0533104041272</v>
      </c>
      <c r="Q31" s="207">
        <v>134.04987102321579</v>
      </c>
      <c r="R31" s="207">
        <v>142.3043852106621</v>
      </c>
      <c r="S31" s="207">
        <v>147.463456577816</v>
      </c>
      <c r="T31" s="207">
        <v>151.24677558039551</v>
      </c>
      <c r="U31" s="207">
        <v>148.58125537403271</v>
      </c>
      <c r="V31" s="207">
        <v>129.92261392949271</v>
      </c>
      <c r="W31" s="207">
        <v>145.14187446259669</v>
      </c>
      <c r="X31" s="207">
        <v>146.0017196904557</v>
      </c>
      <c r="Y31" s="207">
        <v>149.52708512467751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114.5671214387972</v>
      </c>
      <c r="C33" s="203">
        <f>TRE_emi!C5</f>
        <v>107.1955814400327</v>
      </c>
      <c r="D33" s="203">
        <f>TRE_emi!D5</f>
        <v>134.60290859948529</v>
      </c>
      <c r="E33" s="203">
        <f>TRE_emi!E5</f>
        <v>150.36935735978909</v>
      </c>
      <c r="F33" s="203">
        <f>TRE_emi!F5</f>
        <v>138.90131207937901</v>
      </c>
      <c r="G33" s="203">
        <f>TRE_emi!G5</f>
        <v>150.44078111936591</v>
      </c>
      <c r="H33" s="203">
        <f>TRE_emi!H5</f>
        <v>151.45606463925441</v>
      </c>
      <c r="I33" s="203">
        <f>TRE_emi!I5</f>
        <v>143.56235987855089</v>
      </c>
      <c r="J33" s="203">
        <f>TRE_emi!J5</f>
        <v>139.72511987874481</v>
      </c>
      <c r="K33" s="203">
        <f>TRE_emi!K5</f>
        <v>104.4507009584418</v>
      </c>
      <c r="L33" s="203">
        <f>TRE_emi!L5</f>
        <v>114.2962509594707</v>
      </c>
      <c r="M33" s="203">
        <f>TRE_emi!M5</f>
        <v>115.1495989185954</v>
      </c>
      <c r="N33" s="203">
        <f>TRE_emi!N5</f>
        <v>116.01291095945579</v>
      </c>
      <c r="O33" s="203">
        <f>TRE_emi!O5</f>
        <v>171.78626987899699</v>
      </c>
      <c r="P33" s="203">
        <f>TRE_emi!P5</f>
        <v>146.8442098794026</v>
      </c>
      <c r="Q33" s="203">
        <f>TRE_emi!Q5</f>
        <v>166.6362898788843</v>
      </c>
      <c r="R33" s="203">
        <f>TRE_emi!R5</f>
        <v>174.52626443876591</v>
      </c>
      <c r="S33" s="203">
        <f>TRE_emi!S5</f>
        <v>181.33024871837421</v>
      </c>
      <c r="T33" s="203">
        <f>TRE_emi!T5</f>
        <v>182.75603852779909</v>
      </c>
      <c r="U33" s="203">
        <f>TRE_emi!U5</f>
        <v>167.61022065700919</v>
      </c>
      <c r="V33" s="203">
        <f>TRE_emi!V5</f>
        <v>160.70170910904429</v>
      </c>
      <c r="W33" s="203">
        <f>TRE_emi!W5</f>
        <v>190.48586038502441</v>
      </c>
      <c r="X33" s="203">
        <f>TRE_emi!X5</f>
        <v>170.18626871222119</v>
      </c>
      <c r="Y33" s="203">
        <f>TRE_emi!Y5</f>
        <v>160.49251464012869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29.122628339180245</v>
      </c>
      <c r="C35" s="284">
        <f t="shared" si="5"/>
        <v>41.516221767100639</v>
      </c>
      <c r="D35" s="284">
        <f t="shared" si="5"/>
        <v>45.786358672221368</v>
      </c>
      <c r="E35" s="284">
        <f t="shared" si="5"/>
        <v>43.622279305102452</v>
      </c>
      <c r="F35" s="284">
        <f t="shared" si="5"/>
        <v>42.809082232757376</v>
      </c>
      <c r="G35" s="284">
        <f t="shared" si="5"/>
        <v>38.346978884145173</v>
      </c>
      <c r="H35" s="284">
        <f t="shared" si="5"/>
        <v>32.364182254783429</v>
      </c>
      <c r="I35" s="284">
        <f t="shared" si="5"/>
        <v>29.275697982374187</v>
      </c>
      <c r="J35" s="284">
        <f t="shared" si="5"/>
        <v>30.693613963416837</v>
      </c>
      <c r="K35" s="284">
        <f t="shared" si="5"/>
        <v>32.405644733392734</v>
      </c>
      <c r="L35" s="284">
        <f t="shared" si="5"/>
        <v>30.262340993507159</v>
      </c>
      <c r="M35" s="284">
        <f t="shared" si="5"/>
        <v>31.813527514577533</v>
      </c>
      <c r="N35" s="284">
        <f t="shared" si="5"/>
        <v>44.796751191617773</v>
      </c>
      <c r="O35" s="284">
        <f t="shared" si="5"/>
        <v>41.830239181819849</v>
      </c>
      <c r="P35" s="284">
        <f t="shared" si="5"/>
        <v>33.952661972944561</v>
      </c>
      <c r="Q35" s="284">
        <f t="shared" si="5"/>
        <v>31.565221251525756</v>
      </c>
      <c r="R35" s="284">
        <f t="shared" si="5"/>
        <v>31.823712234590179</v>
      </c>
      <c r="S35" s="284">
        <f t="shared" si="5"/>
        <v>35.002623109011168</v>
      </c>
      <c r="T35" s="284">
        <f t="shared" si="5"/>
        <v>34.81144299716113</v>
      </c>
      <c r="U35" s="284">
        <f t="shared" si="5"/>
        <v>35.132774544841773</v>
      </c>
      <c r="V35" s="284">
        <f t="shared" si="5"/>
        <v>35.523133372551264</v>
      </c>
      <c r="W35" s="284">
        <f t="shared" si="5"/>
        <v>45.083221156651874</v>
      </c>
      <c r="X35" s="284">
        <f t="shared" si="5"/>
        <v>41.139390769759039</v>
      </c>
      <c r="Y35" s="284">
        <f t="shared" si="5"/>
        <v>39.756064681977207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34.645428678717934</v>
      </c>
      <c r="C36" s="344">
        <f t="shared" si="6"/>
        <v>33.859480761038022</v>
      </c>
      <c r="D36" s="344">
        <f t="shared" si="6"/>
        <v>32.556683940060388</v>
      </c>
      <c r="E36" s="344">
        <f t="shared" si="6"/>
        <v>34.410605999683725</v>
      </c>
      <c r="F36" s="344">
        <f t="shared" si="6"/>
        <v>35.005746367309847</v>
      </c>
      <c r="G36" s="344">
        <f t="shared" si="6"/>
        <v>33.273407087200702</v>
      </c>
      <c r="H36" s="344">
        <f t="shared" si="6"/>
        <v>30.280075308652801</v>
      </c>
      <c r="I36" s="344">
        <f t="shared" si="6"/>
        <v>29.223119137260323</v>
      </c>
      <c r="J36" s="344">
        <f t="shared" si="6"/>
        <v>29.536418993568095</v>
      </c>
      <c r="K36" s="344">
        <f t="shared" si="6"/>
        <v>31.340516934491941</v>
      </c>
      <c r="L36" s="344">
        <f t="shared" si="6"/>
        <v>27.702085430671733</v>
      </c>
      <c r="M36" s="344">
        <f t="shared" si="6"/>
        <v>24.924492419182673</v>
      </c>
      <c r="N36" s="344">
        <f t="shared" si="6"/>
        <v>25.658072416930906</v>
      </c>
      <c r="O36" s="344">
        <f t="shared" si="6"/>
        <v>25.663413278733437</v>
      </c>
      <c r="P36" s="344">
        <f t="shared" si="6"/>
        <v>22.437509136768149</v>
      </c>
      <c r="Q36" s="344">
        <f t="shared" si="6"/>
        <v>21.349572942242169</v>
      </c>
      <c r="R36" s="344">
        <f t="shared" si="6"/>
        <v>21.233046283665828</v>
      </c>
      <c r="S36" s="344">
        <f t="shared" si="6"/>
        <v>20.862461114388744</v>
      </c>
      <c r="T36" s="344">
        <f t="shared" si="6"/>
        <v>21.155617032714062</v>
      </c>
      <c r="U36" s="344">
        <f t="shared" si="6"/>
        <v>21.009449719205385</v>
      </c>
      <c r="V36" s="344">
        <f t="shared" si="6"/>
        <v>23.129100041450602</v>
      </c>
      <c r="W36" s="344">
        <f t="shared" si="6"/>
        <v>21.759846802709632</v>
      </c>
      <c r="X36" s="344">
        <f t="shared" si="6"/>
        <v>19.940487487099592</v>
      </c>
      <c r="Y36" s="344">
        <f t="shared" si="6"/>
        <v>19.224191617035547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19.204207722372953</v>
      </c>
      <c r="C37" s="344">
        <f>IF(TRE_ued!C$5=0,"",TRE_ued!C$5/C$5*1000)</f>
        <v>19.364669436435967</v>
      </c>
      <c r="D37" s="344">
        <f>IF(TRE_ued!D$5=0,"",TRE_ued!D$5/D$5*1000)</f>
        <v>18.350377638834701</v>
      </c>
      <c r="E37" s="344">
        <f>IF(TRE_ued!E$5=0,"",TRE_ued!E$5/E$5*1000)</f>
        <v>19.375113051456349</v>
      </c>
      <c r="F37" s="344">
        <f>IF(TRE_ued!F$5=0,"",TRE_ued!F$5/F$5*1000)</f>
        <v>19.740662971644504</v>
      </c>
      <c r="G37" s="344">
        <f>IF(TRE_ued!G$5=0,"",TRE_ued!G$5/G$5*1000)</f>
        <v>18.583647541687434</v>
      </c>
      <c r="H37" s="344">
        <f>IF(TRE_ued!H$5=0,"",TRE_ued!H$5/H$5*1000)</f>
        <v>16.938278232186374</v>
      </c>
      <c r="I37" s="344">
        <f>IF(TRE_ued!I$5=0,"",TRE_ued!I$5/I$5*1000)</f>
        <v>16.382138094770369</v>
      </c>
      <c r="J37" s="344">
        <f>IF(TRE_ued!J$5=0,"",TRE_ued!J$5/J$5*1000)</f>
        <v>16.57944850740753</v>
      </c>
      <c r="K37" s="344">
        <f>IF(TRE_ued!K$5=0,"",TRE_ued!K$5/K$5*1000)</f>
        <v>17.676439882460613</v>
      </c>
      <c r="L37" s="344">
        <f>IF(TRE_ued!L$5=0,"",TRE_ued!L$5/L$5*1000)</f>
        <v>15.663493291723933</v>
      </c>
      <c r="M37" s="344">
        <f>IF(TRE_ued!M$5=0,"",TRE_ued!M$5/M$5*1000)</f>
        <v>14.081417980774262</v>
      </c>
      <c r="N37" s="344">
        <f>IF(TRE_ued!N$5=0,"",TRE_ued!N$5/N$5*1000)</f>
        <v>14.624894621905662</v>
      </c>
      <c r="O37" s="344">
        <f>IF(TRE_ued!O$5=0,"",TRE_ued!O$5/O$5*1000)</f>
        <v>14.479590185940932</v>
      </c>
      <c r="P37" s="344">
        <f>IF(TRE_ued!P$5=0,"",TRE_ued!P$5/P$5*1000)</f>
        <v>12.700952750521243</v>
      </c>
      <c r="Q37" s="344">
        <f>IF(TRE_ued!Q$5=0,"",TRE_ued!Q$5/Q$5*1000)</f>
        <v>12.044482951594212</v>
      </c>
      <c r="R37" s="344">
        <f>IF(TRE_ued!R$5=0,"",TRE_ued!R$5/R$5*1000)</f>
        <v>12.016379743174573</v>
      </c>
      <c r="S37" s="344">
        <f>IF(TRE_ued!S$5=0,"",TRE_ued!S$5/S$5*1000)</f>
        <v>11.816556168706009</v>
      </c>
      <c r="T37" s="344">
        <f>IF(TRE_ued!T$5=0,"",TRE_ued!T$5/T$5*1000)</f>
        <v>11.981364478158207</v>
      </c>
      <c r="U37" s="344">
        <f>IF(TRE_ued!U$5=0,"",TRE_ued!U$5/U$5*1000)</f>
        <v>11.924493449481188</v>
      </c>
      <c r="V37" s="344">
        <f>IF(TRE_ued!V$5=0,"",TRE_ued!V$5/V$5*1000)</f>
        <v>13.101433196165829</v>
      </c>
      <c r="W37" s="344">
        <f>IF(TRE_ued!W$5=0,"",TRE_ued!W$5/W$5*1000)</f>
        <v>12.304578735535744</v>
      </c>
      <c r="X37" s="344">
        <f>IF(TRE_ued!X$5=0,"",TRE_ued!X$5/X$5*1000)</f>
        <v>11.317865712620209</v>
      </c>
      <c r="Y37" s="344">
        <f>IF(TRE_ued!Y$5=0,"",TRE_ued!Y$5/Y$5*1000)</f>
        <v>10.945646294682712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1.3318242923474093</v>
      </c>
      <c r="C38" s="345">
        <f t="shared" si="7"/>
        <v>0.95413601458091191</v>
      </c>
      <c r="D38" s="345">
        <f t="shared" si="7"/>
        <v>1.073896508372034</v>
      </c>
      <c r="E38" s="345">
        <f t="shared" si="7"/>
        <v>1.0714720622484348</v>
      </c>
      <c r="F38" s="345">
        <f t="shared" si="7"/>
        <v>0.9943985119827109</v>
      </c>
      <c r="G38" s="345">
        <f t="shared" si="7"/>
        <v>1.0724094000017319</v>
      </c>
      <c r="H38" s="345">
        <f t="shared" si="7"/>
        <v>1.0072785429652145</v>
      </c>
      <c r="I38" s="345">
        <f t="shared" si="7"/>
        <v>0.95578829088247763</v>
      </c>
      <c r="J38" s="345">
        <f t="shared" si="7"/>
        <v>0.93033022032455726</v>
      </c>
      <c r="K38" s="345">
        <f t="shared" si="7"/>
        <v>0.87434817844138102</v>
      </c>
      <c r="L38" s="345">
        <f t="shared" si="7"/>
        <v>0.82996972286709114</v>
      </c>
      <c r="M38" s="345">
        <f t="shared" si="7"/>
        <v>0.83414088531177411</v>
      </c>
      <c r="N38" s="345">
        <f t="shared" si="7"/>
        <v>0.65951031254110659</v>
      </c>
      <c r="O38" s="345">
        <f t="shared" si="7"/>
        <v>0.82228318477089057</v>
      </c>
      <c r="P38" s="345">
        <f t="shared" si="7"/>
        <v>0.75134069932105296</v>
      </c>
      <c r="Q38" s="345">
        <f t="shared" si="7"/>
        <v>0.79259357088404336</v>
      </c>
      <c r="R38" s="345">
        <f t="shared" si="7"/>
        <v>0.76985676763049393</v>
      </c>
      <c r="S38" s="345">
        <f t="shared" si="7"/>
        <v>0.76671618211762593</v>
      </c>
      <c r="T38" s="345">
        <f t="shared" si="7"/>
        <v>0.75967574643462588</v>
      </c>
      <c r="U38" s="345">
        <f t="shared" si="7"/>
        <v>0.72331759763917636</v>
      </c>
      <c r="V38" s="345">
        <f t="shared" si="7"/>
        <v>0.76655529740642525</v>
      </c>
      <c r="W38" s="345">
        <f t="shared" si="7"/>
        <v>0.7984846965676432</v>
      </c>
      <c r="X38" s="345">
        <f t="shared" si="7"/>
        <v>0.74093727670726839</v>
      </c>
      <c r="Y38" s="345">
        <f t="shared" si="7"/>
        <v>0.69926584001198255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HU: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86.022699914015533</v>
      </c>
      <c r="C5" s="223">
        <v>112.34832330180571</v>
      </c>
      <c r="D5" s="223">
        <v>125.34067067927769</v>
      </c>
      <c r="E5" s="223">
        <v>140.33903697334469</v>
      </c>
      <c r="F5" s="223">
        <v>139.6837489251935</v>
      </c>
      <c r="G5" s="223">
        <v>140.28297506448831</v>
      </c>
      <c r="H5" s="223">
        <v>150.36165090283751</v>
      </c>
      <c r="I5" s="223">
        <v>150.20309544282031</v>
      </c>
      <c r="J5" s="223">
        <v>150.18873602751501</v>
      </c>
      <c r="K5" s="223">
        <v>119.4612209802236</v>
      </c>
      <c r="L5" s="223">
        <v>137.71134995700771</v>
      </c>
      <c r="M5" s="223">
        <v>138.04574376612209</v>
      </c>
      <c r="N5" s="223">
        <v>175.90765262252791</v>
      </c>
      <c r="O5" s="223">
        <v>208.91375752364581</v>
      </c>
      <c r="P5" s="223">
        <v>195.4429062768701</v>
      </c>
      <c r="Q5" s="223">
        <v>210.241788478074</v>
      </c>
      <c r="R5" s="223">
        <v>226.69965606190891</v>
      </c>
      <c r="S5" s="223">
        <v>236.5024411217598</v>
      </c>
      <c r="T5" s="223">
        <v>240.57111127415229</v>
      </c>
      <c r="U5" s="223">
        <v>231.72424009047941</v>
      </c>
      <c r="V5" s="223">
        <v>209.6413783229533</v>
      </c>
      <c r="W5" s="223">
        <v>238.55918742568849</v>
      </c>
      <c r="X5" s="223">
        <v>229.69052045610451</v>
      </c>
      <c r="Y5" s="223">
        <v>229.51573701552269</v>
      </c>
      <c r="DA5" s="89" t="s">
        <v>2376</v>
      </c>
    </row>
    <row r="6" spans="1:105" ht="12" customHeight="1" x14ac:dyDescent="0.25">
      <c r="A6" s="55" t="s">
        <v>91</v>
      </c>
      <c r="B6" s="259">
        <v>1.3937120354422541</v>
      </c>
      <c r="C6" s="259">
        <v>2.1001641960977961</v>
      </c>
      <c r="D6" s="259">
        <v>2.4112655630885138</v>
      </c>
      <c r="E6" s="259">
        <v>2.704569360560316</v>
      </c>
      <c r="F6" s="259">
        <v>2.8790414332436591</v>
      </c>
      <c r="G6" s="259">
        <v>2.947545396265391</v>
      </c>
      <c r="H6" s="259">
        <v>3.323579216178314</v>
      </c>
      <c r="I6" s="259">
        <v>3.4053153159701521</v>
      </c>
      <c r="J6" s="259">
        <v>3.4418139760668649</v>
      </c>
      <c r="K6" s="259">
        <v>2.7426131675667689</v>
      </c>
      <c r="L6" s="259">
        <v>3.2078632624861489</v>
      </c>
      <c r="M6" s="259">
        <v>3.2322531325576329</v>
      </c>
      <c r="N6" s="259">
        <v>4.3465930775512467</v>
      </c>
      <c r="O6" s="259">
        <v>5.0055191631622664</v>
      </c>
      <c r="P6" s="259">
        <v>4.8073172594184568</v>
      </c>
      <c r="Q6" s="259">
        <v>5.1730687704992544</v>
      </c>
      <c r="R6" s="259">
        <v>5.4968233251345531</v>
      </c>
      <c r="S6" s="259">
        <v>5.7052515624388684</v>
      </c>
      <c r="T6" s="259">
        <v>5.8292602504024611</v>
      </c>
      <c r="U6" s="259">
        <v>5.6519202187847322</v>
      </c>
      <c r="V6" s="259">
        <v>5.0381303981363086</v>
      </c>
      <c r="W6" s="259">
        <v>5.7001972558151124</v>
      </c>
      <c r="X6" s="259">
        <v>5.5901555150780409</v>
      </c>
      <c r="Y6" s="259">
        <v>5.6371195693611043</v>
      </c>
      <c r="DA6" s="67" t="s">
        <v>2393</v>
      </c>
    </row>
    <row r="7" spans="1:105" ht="12" customHeight="1" x14ac:dyDescent="0.25">
      <c r="A7" s="173" t="s">
        <v>92</v>
      </c>
      <c r="B7" s="224">
        <v>1.895448368201466</v>
      </c>
      <c r="C7" s="224">
        <v>2.8562233066930021</v>
      </c>
      <c r="D7" s="224">
        <v>3.2793211658003791</v>
      </c>
      <c r="E7" s="224">
        <v>3.678214330362032</v>
      </c>
      <c r="F7" s="224">
        <v>3.9154963492113759</v>
      </c>
      <c r="G7" s="224">
        <v>4.0086617389209316</v>
      </c>
      <c r="H7" s="224">
        <v>4.5200677340025068</v>
      </c>
      <c r="I7" s="224">
        <v>4.631228829719408</v>
      </c>
      <c r="J7" s="224">
        <v>4.6808670074509378</v>
      </c>
      <c r="K7" s="224">
        <v>3.7299539078908062</v>
      </c>
      <c r="L7" s="224">
        <v>4.3626940369811624</v>
      </c>
      <c r="M7" s="224">
        <v>4.3958642602783833</v>
      </c>
      <c r="N7" s="224">
        <v>5.9113665854696951</v>
      </c>
      <c r="O7" s="224">
        <v>6.807506061900682</v>
      </c>
      <c r="P7" s="224">
        <v>6.5379514728090999</v>
      </c>
      <c r="Q7" s="224">
        <v>7.0353735278789857</v>
      </c>
      <c r="R7" s="224">
        <v>7.4756797221829947</v>
      </c>
      <c r="S7" s="224">
        <v>7.7591421249168624</v>
      </c>
      <c r="T7" s="224">
        <v>7.9277939405473488</v>
      </c>
      <c r="U7" s="224">
        <v>7.6866114975472373</v>
      </c>
      <c r="V7" s="224">
        <v>6.8518573414653812</v>
      </c>
      <c r="W7" s="224">
        <v>7.7522682679085522</v>
      </c>
      <c r="X7" s="224">
        <v>7.6026115005061357</v>
      </c>
      <c r="Y7" s="224">
        <v>7.6664826143311018</v>
      </c>
      <c r="DA7" s="177" t="s">
        <v>2394</v>
      </c>
    </row>
    <row r="8" spans="1:105" ht="12" customHeight="1" x14ac:dyDescent="0.25">
      <c r="A8" s="173" t="s">
        <v>93</v>
      </c>
      <c r="B8" s="224">
        <v>2.3414362195429872</v>
      </c>
      <c r="C8" s="224">
        <v>3.528275849444297</v>
      </c>
      <c r="D8" s="224">
        <v>4.0509261459887043</v>
      </c>
      <c r="E8" s="224">
        <v>4.5436765257413319</v>
      </c>
      <c r="F8" s="224">
        <v>4.8367896078493473</v>
      </c>
      <c r="G8" s="224">
        <v>4.9518762657258586</v>
      </c>
      <c r="H8" s="224">
        <v>5.5836130831795652</v>
      </c>
      <c r="I8" s="224">
        <v>5.7209297308298552</v>
      </c>
      <c r="J8" s="224">
        <v>5.7822474797923347</v>
      </c>
      <c r="K8" s="224">
        <v>4.607590121512172</v>
      </c>
      <c r="L8" s="224">
        <v>5.389210280976731</v>
      </c>
      <c r="M8" s="224">
        <v>5.430185262696825</v>
      </c>
      <c r="N8" s="224">
        <v>7.3022763702860933</v>
      </c>
      <c r="O8" s="224">
        <v>8.4092721941126065</v>
      </c>
      <c r="P8" s="224">
        <v>8.076292995823005</v>
      </c>
      <c r="Q8" s="224">
        <v>8.6907555344387468</v>
      </c>
      <c r="R8" s="224">
        <v>9.2346631862260526</v>
      </c>
      <c r="S8" s="224">
        <v>9.5848226248972992</v>
      </c>
      <c r="T8" s="224">
        <v>9.7931572206761341</v>
      </c>
      <c r="U8" s="224">
        <v>9.4952259675583512</v>
      </c>
      <c r="V8" s="224">
        <v>8.4640590688690001</v>
      </c>
      <c r="W8" s="224">
        <v>9.576331389769388</v>
      </c>
      <c r="X8" s="224">
        <v>9.3914612653311096</v>
      </c>
      <c r="Y8" s="224">
        <v>9.4703608765266551</v>
      </c>
      <c r="DA8" s="177" t="s">
        <v>2395</v>
      </c>
    </row>
    <row r="9" spans="1:105" ht="12" customHeight="1" x14ac:dyDescent="0.25">
      <c r="A9" s="173" t="s">
        <v>94</v>
      </c>
      <c r="B9" s="224">
        <v>1.4494605168599439</v>
      </c>
      <c r="C9" s="224">
        <v>2.1841707639417081</v>
      </c>
      <c r="D9" s="224">
        <v>2.507716185612054</v>
      </c>
      <c r="E9" s="224">
        <v>2.8127521349827291</v>
      </c>
      <c r="F9" s="224">
        <v>2.9942030905734049</v>
      </c>
      <c r="G9" s="224">
        <v>3.0654472121160068</v>
      </c>
      <c r="H9" s="224">
        <v>3.4565223848254449</v>
      </c>
      <c r="I9" s="224">
        <v>3.541527928608958</v>
      </c>
      <c r="J9" s="224">
        <v>3.57948653510954</v>
      </c>
      <c r="K9" s="224">
        <v>2.8523176942694399</v>
      </c>
      <c r="L9" s="224">
        <v>3.3361777929855951</v>
      </c>
      <c r="M9" s="224">
        <v>3.3615432578599389</v>
      </c>
      <c r="N9" s="224">
        <v>4.5204568006532959</v>
      </c>
      <c r="O9" s="224">
        <v>5.2057399296887574</v>
      </c>
      <c r="P9" s="224">
        <v>4.9996099497951931</v>
      </c>
      <c r="Q9" s="224">
        <v>5.3799915213192246</v>
      </c>
      <c r="R9" s="224">
        <v>5.7166962581399359</v>
      </c>
      <c r="S9" s="224">
        <v>5.933461624936422</v>
      </c>
      <c r="T9" s="224">
        <v>6.0624306604185598</v>
      </c>
      <c r="U9" s="224">
        <v>5.8779970275361224</v>
      </c>
      <c r="V9" s="224">
        <v>5.2396556140617614</v>
      </c>
      <c r="W9" s="224">
        <v>5.9282051460477154</v>
      </c>
      <c r="X9" s="224">
        <v>5.8137617356811617</v>
      </c>
      <c r="Y9" s="224">
        <v>5.8626043521355484</v>
      </c>
      <c r="DA9" s="177" t="s">
        <v>2396</v>
      </c>
    </row>
    <row r="10" spans="1:105" ht="12" customHeight="1" x14ac:dyDescent="0.25">
      <c r="A10" s="56" t="s">
        <v>95</v>
      </c>
      <c r="B10" s="260">
        <v>2.4037843830065522</v>
      </c>
      <c r="C10" s="260">
        <v>2.8128179958923871</v>
      </c>
      <c r="D10" s="260">
        <v>3.1978340452558438</v>
      </c>
      <c r="E10" s="260">
        <v>3.7535148874072202</v>
      </c>
      <c r="F10" s="260">
        <v>3.822649157214443</v>
      </c>
      <c r="G10" s="260">
        <v>3.92662737890601</v>
      </c>
      <c r="H10" s="260">
        <v>4.1964248840134468</v>
      </c>
      <c r="I10" s="260">
        <v>4.1914748708716996</v>
      </c>
      <c r="J10" s="260">
        <v>4.1870680536229541</v>
      </c>
      <c r="K10" s="260">
        <v>3.347575370450858</v>
      </c>
      <c r="L10" s="260">
        <v>3.8723361650270851</v>
      </c>
      <c r="M10" s="260">
        <v>3.90714255391276</v>
      </c>
      <c r="N10" s="260">
        <v>4.6948550527320094</v>
      </c>
      <c r="O10" s="260">
        <v>5.583193734582518</v>
      </c>
      <c r="P10" s="260">
        <v>5.2634800841817979</v>
      </c>
      <c r="Q10" s="260">
        <v>5.7025400688184256</v>
      </c>
      <c r="R10" s="260">
        <v>6.0608648896637511</v>
      </c>
      <c r="S10" s="260">
        <v>6.3616881249778459</v>
      </c>
      <c r="T10" s="260">
        <v>6.4780000098511428</v>
      </c>
      <c r="U10" s="260">
        <v>6.2329688746568639</v>
      </c>
      <c r="V10" s="260">
        <v>5.6561982006500759</v>
      </c>
      <c r="W10" s="260">
        <v>6.4476352179347964</v>
      </c>
      <c r="X10" s="260">
        <v>6.466005240709559</v>
      </c>
      <c r="Y10" s="260">
        <v>6.7267620374876964</v>
      </c>
      <c r="DA10" s="68" t="s">
        <v>2397</v>
      </c>
    </row>
    <row r="11" spans="1:105" ht="12" customHeight="1" x14ac:dyDescent="0.25">
      <c r="A11" s="37" t="s">
        <v>159</v>
      </c>
      <c r="B11" s="226">
        <v>5.0451967954799393E-2</v>
      </c>
      <c r="C11" s="226">
        <v>5.1221878192693839E-2</v>
      </c>
      <c r="D11" s="226">
        <v>0</v>
      </c>
      <c r="E11" s="226">
        <v>0</v>
      </c>
      <c r="F11" s="226">
        <v>4.5579900889987403E-2</v>
      </c>
      <c r="G11" s="226">
        <v>4.3873632164438049E-2</v>
      </c>
      <c r="H11" s="226">
        <v>0</v>
      </c>
      <c r="I11" s="226">
        <v>3.8927436788573161E-2</v>
      </c>
      <c r="J11" s="226">
        <v>3.8349685666555278E-2</v>
      </c>
      <c r="K11" s="226">
        <v>0</v>
      </c>
      <c r="L11" s="226">
        <v>0</v>
      </c>
      <c r="M11" s="226">
        <v>3.6122057527743633E-2</v>
      </c>
      <c r="N11" s="226">
        <v>0</v>
      </c>
      <c r="O11" s="226">
        <v>3.6954619589492442E-2</v>
      </c>
      <c r="P11" s="226">
        <v>3.4379050381928997E-2</v>
      </c>
      <c r="Q11" s="226">
        <v>3.4076085570090273E-2</v>
      </c>
      <c r="R11" s="226">
        <v>3.6693015349026199E-2</v>
      </c>
      <c r="S11" s="226">
        <v>3.7052196981514567E-2</v>
      </c>
      <c r="T11" s="226">
        <v>3.6444820836743622E-2</v>
      </c>
      <c r="U11" s="226">
        <v>0</v>
      </c>
      <c r="V11" s="226">
        <v>3.7092584678333727E-2</v>
      </c>
      <c r="W11" s="226">
        <v>3.7470780270723307E-2</v>
      </c>
      <c r="X11" s="226">
        <v>3.4306943595664052E-2</v>
      </c>
      <c r="Y11" s="226">
        <v>3.1973808507449991E-2</v>
      </c>
      <c r="DA11" s="69" t="s">
        <v>2398</v>
      </c>
    </row>
    <row r="12" spans="1:105" ht="12" customHeight="1" x14ac:dyDescent="0.25">
      <c r="A12" s="37" t="s">
        <v>35</v>
      </c>
      <c r="B12" s="226">
        <v>2.0316040370987039</v>
      </c>
      <c r="C12" s="226">
        <v>1.850534118487472</v>
      </c>
      <c r="D12" s="226">
        <v>2.1241700674519279</v>
      </c>
      <c r="E12" s="226">
        <v>2.1712344483561949</v>
      </c>
      <c r="F12" s="226">
        <v>1.988132135366665</v>
      </c>
      <c r="G12" s="226">
        <v>2.1149326319099209</v>
      </c>
      <c r="H12" s="226">
        <v>2.0575825192663322</v>
      </c>
      <c r="I12" s="226">
        <v>1.897899456021434</v>
      </c>
      <c r="J12" s="226">
        <v>1.810474922201702</v>
      </c>
      <c r="K12" s="226">
        <v>1.356640689384303</v>
      </c>
      <c r="L12" s="226">
        <v>1.434688829709841</v>
      </c>
      <c r="M12" s="226">
        <v>1.4103886754288</v>
      </c>
      <c r="N12" s="226">
        <v>1.2973373823448111</v>
      </c>
      <c r="O12" s="226">
        <v>2.1294355941974938</v>
      </c>
      <c r="P12" s="226">
        <v>1.659470695429309</v>
      </c>
      <c r="Q12" s="226">
        <v>1.897088882546704</v>
      </c>
      <c r="R12" s="226">
        <v>2.0823506616283072</v>
      </c>
      <c r="S12" s="226">
        <v>2.1427126031719892</v>
      </c>
      <c r="T12" s="226">
        <v>2.165974857577087</v>
      </c>
      <c r="U12" s="226">
        <v>1.9782882215513831</v>
      </c>
      <c r="V12" s="226">
        <v>1.928520527803347</v>
      </c>
      <c r="W12" s="226">
        <v>2.3423041116933958</v>
      </c>
      <c r="X12" s="226">
        <v>1.8858231215392089</v>
      </c>
      <c r="Y12" s="226">
        <v>1.6387179962685821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0.40601891659587402</v>
      </c>
      <c r="F13" s="226">
        <v>0.42992261393054138</v>
      </c>
      <c r="G13" s="226">
        <v>0.42992261392947861</v>
      </c>
      <c r="H13" s="226">
        <v>0.42992261392948927</v>
      </c>
      <c r="I13" s="226">
        <v>0.40601891659498301</v>
      </c>
      <c r="J13" s="226">
        <v>0.40601891659508899</v>
      </c>
      <c r="K13" s="226">
        <v>0.40601891659587103</v>
      </c>
      <c r="L13" s="226">
        <v>0.50154772141057347</v>
      </c>
      <c r="M13" s="226">
        <v>0.52545141874552526</v>
      </c>
      <c r="N13" s="226">
        <v>7.1625107480734529E-2</v>
      </c>
      <c r="O13" s="226">
        <v>7.1625107480696254E-2</v>
      </c>
      <c r="P13" s="226">
        <v>0.1194325021496821</v>
      </c>
      <c r="Q13" s="226">
        <v>0.167153912295883</v>
      </c>
      <c r="R13" s="226">
        <v>9.5528804815234986E-2</v>
      </c>
      <c r="S13" s="226">
        <v>0.14333619948416881</v>
      </c>
      <c r="T13" s="226">
        <v>0.16715391229602039</v>
      </c>
      <c r="U13" s="226">
        <v>0.14333619948418089</v>
      </c>
      <c r="V13" s="226">
        <v>0.11943250214968951</v>
      </c>
      <c r="W13" s="226">
        <v>0.11943250214966079</v>
      </c>
      <c r="X13" s="226">
        <v>0.11943250214979829</v>
      </c>
      <c r="Y13" s="226">
        <v>0.1194325021498517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7.6473795878444606E-2</v>
      </c>
      <c r="T14" s="226">
        <v>4.5143948271066082E-2</v>
      </c>
      <c r="U14" s="226">
        <v>5.459262702272389E-2</v>
      </c>
      <c r="V14" s="226">
        <v>0.1199681767796261</v>
      </c>
      <c r="W14" s="226">
        <v>0.15652190548225309</v>
      </c>
      <c r="X14" s="226">
        <v>0.645808504256836</v>
      </c>
      <c r="Y14" s="226">
        <v>1.1510766543900011</v>
      </c>
      <c r="DA14" s="69" t="s">
        <v>2401</v>
      </c>
    </row>
    <row r="15" spans="1:105" ht="12" customHeight="1" x14ac:dyDescent="0.25">
      <c r="A15" s="37" t="s">
        <v>40</v>
      </c>
      <c r="B15" s="226">
        <v>0.32172837795304882</v>
      </c>
      <c r="C15" s="226">
        <v>0.91106199921222197</v>
      </c>
      <c r="D15" s="226">
        <v>1.073663977803915</v>
      </c>
      <c r="E15" s="226">
        <v>1.1762615224551509</v>
      </c>
      <c r="F15" s="226">
        <v>1.359014507027249</v>
      </c>
      <c r="G15" s="226">
        <v>1.337898500902172</v>
      </c>
      <c r="H15" s="226">
        <v>1.7089197508176259</v>
      </c>
      <c r="I15" s="226">
        <v>1.8486290614667109</v>
      </c>
      <c r="J15" s="226">
        <v>1.9322245291596081</v>
      </c>
      <c r="K15" s="226">
        <v>1.5849157644706839</v>
      </c>
      <c r="L15" s="226">
        <v>1.9360996139066711</v>
      </c>
      <c r="M15" s="226">
        <v>1.9351804022106911</v>
      </c>
      <c r="N15" s="226">
        <v>3.3258925629064642</v>
      </c>
      <c r="O15" s="226">
        <v>3.345178413314835</v>
      </c>
      <c r="P15" s="226">
        <v>3.4501978362208781</v>
      </c>
      <c r="Q15" s="226">
        <v>3.6042211884057491</v>
      </c>
      <c r="R15" s="226">
        <v>3.8462924078711822</v>
      </c>
      <c r="S15" s="226">
        <v>3.962113329461729</v>
      </c>
      <c r="T15" s="226">
        <v>4.0632824708702264</v>
      </c>
      <c r="U15" s="226">
        <v>4.0567518265985756</v>
      </c>
      <c r="V15" s="226">
        <v>3.45118440923908</v>
      </c>
      <c r="W15" s="226">
        <v>3.7919059183387618</v>
      </c>
      <c r="X15" s="226">
        <v>3.7806341691680521</v>
      </c>
      <c r="Y15" s="226">
        <v>3.7855610761718119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15.580083963931362</v>
      </c>
      <c r="C16" s="261">
        <f t="shared" si="0"/>
        <v>18.231227751154361</v>
      </c>
      <c r="D16" s="261">
        <f t="shared" si="0"/>
        <v>21.024662107255658</v>
      </c>
      <c r="E16" s="261">
        <f t="shared" si="0"/>
        <v>23.477147304292995</v>
      </c>
      <c r="F16" s="261">
        <f t="shared" si="0"/>
        <v>23.536032868173656</v>
      </c>
      <c r="G16" s="261">
        <f t="shared" si="0"/>
        <v>24.198312660531926</v>
      </c>
      <c r="H16" s="261">
        <f t="shared" si="0"/>
        <v>25.933817113025242</v>
      </c>
      <c r="I16" s="261">
        <f t="shared" si="0"/>
        <v>25.905689206450891</v>
      </c>
      <c r="J16" s="261">
        <f t="shared" si="0"/>
        <v>25.874965979310062</v>
      </c>
      <c r="K16" s="261">
        <f t="shared" si="0"/>
        <v>20.425434372984647</v>
      </c>
      <c r="L16" s="261">
        <f t="shared" si="0"/>
        <v>23.508551058996012</v>
      </c>
      <c r="M16" s="261">
        <f t="shared" si="0"/>
        <v>23.607626515782151</v>
      </c>
      <c r="N16" s="261">
        <f t="shared" si="0"/>
        <v>30.229857484942652</v>
      </c>
      <c r="O16" s="261">
        <f t="shared" si="0"/>
        <v>35.999074248306599</v>
      </c>
      <c r="P16" s="261">
        <f t="shared" si="0"/>
        <v>33.765821111004016</v>
      </c>
      <c r="Q16" s="261">
        <f t="shared" si="0"/>
        <v>36.459329511745224</v>
      </c>
      <c r="R16" s="261">
        <f t="shared" si="0"/>
        <v>39.014894075875674</v>
      </c>
      <c r="S16" s="261">
        <f t="shared" si="0"/>
        <v>40.605399501072455</v>
      </c>
      <c r="T16" s="261">
        <f t="shared" si="0"/>
        <v>41.346323233929297</v>
      </c>
      <c r="U16" s="261">
        <f t="shared" si="0"/>
        <v>39.801660055340918</v>
      </c>
      <c r="V16" s="261">
        <f t="shared" si="0"/>
        <v>35.934560969769791</v>
      </c>
      <c r="W16" s="261">
        <f t="shared" si="0"/>
        <v>40.949367683168241</v>
      </c>
      <c r="X16" s="261">
        <f t="shared" si="0"/>
        <v>39.452311285534734</v>
      </c>
      <c r="Y16" s="261">
        <f t="shared" si="0"/>
        <v>39.409446513446959</v>
      </c>
      <c r="DA16" s="70"/>
    </row>
    <row r="17" spans="1:105" ht="12" customHeight="1" x14ac:dyDescent="0.25">
      <c r="A17" s="60" t="s">
        <v>2404</v>
      </c>
      <c r="B17" s="329">
        <v>13.494807440161599</v>
      </c>
      <c r="C17" s="329">
        <v>12.32619627477885</v>
      </c>
      <c r="D17" s="329">
        <v>14.450063631379781</v>
      </c>
      <c r="E17" s="329">
        <v>15.998358385716401</v>
      </c>
      <c r="F17" s="329">
        <v>14.42286136283176</v>
      </c>
      <c r="G17" s="329">
        <v>15.227754708320751</v>
      </c>
      <c r="H17" s="329">
        <v>14.491903102310101</v>
      </c>
      <c r="I17" s="329">
        <v>13.404304599719911</v>
      </c>
      <c r="J17" s="329">
        <v>12.806342614455691</v>
      </c>
      <c r="K17" s="329">
        <v>9.5836098865191275</v>
      </c>
      <c r="L17" s="329">
        <v>10.17595005641501</v>
      </c>
      <c r="M17" s="329">
        <v>10.09810883660716</v>
      </c>
      <c r="N17" s="329">
        <v>8.6677119750999623</v>
      </c>
      <c r="O17" s="329">
        <v>14.31877377520718</v>
      </c>
      <c r="P17" s="329">
        <v>11.29256655145867</v>
      </c>
      <c r="Q17" s="329">
        <v>12.887887622415739</v>
      </c>
      <c r="R17" s="329">
        <v>14.03060364901955</v>
      </c>
      <c r="S17" s="329">
        <v>14.758907335911839</v>
      </c>
      <c r="T17" s="329">
        <v>14.70620241926609</v>
      </c>
      <c r="U17" s="329">
        <v>13.223125459380601</v>
      </c>
      <c r="V17" s="329">
        <v>13.2133289865834</v>
      </c>
      <c r="W17" s="329">
        <v>15.95928619867326</v>
      </c>
      <c r="X17" s="329">
        <v>13.46236387404441</v>
      </c>
      <c r="Y17" s="329">
        <v>12.24354816367638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1.0715330959137539</v>
      </c>
      <c r="E18" s="230">
        <v>0.92622160705732437</v>
      </c>
      <c r="F18" s="230">
        <v>0.43573804522862558</v>
      </c>
      <c r="G18" s="230">
        <v>0.4171330322955088</v>
      </c>
      <c r="H18" s="230">
        <v>0.39808961867690651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0.37114128083541992</v>
      </c>
      <c r="E19" s="230">
        <v>0</v>
      </c>
      <c r="F19" s="230">
        <v>0.34961872655512127</v>
      </c>
      <c r="G19" s="230">
        <v>0.33590876886758542</v>
      </c>
      <c r="H19" s="230">
        <v>0.31746017966318663</v>
      </c>
      <c r="I19" s="230">
        <v>0.30648069963099828</v>
      </c>
      <c r="J19" s="230">
        <v>0.30179559971845371</v>
      </c>
      <c r="K19" s="230">
        <v>0.30333103812594442</v>
      </c>
      <c r="L19" s="230">
        <v>0.29622403819410442</v>
      </c>
      <c r="M19" s="230">
        <v>0</v>
      </c>
      <c r="N19" s="230">
        <v>0.25692392816690651</v>
      </c>
      <c r="O19" s="230">
        <v>0.27826980987697481</v>
      </c>
      <c r="P19" s="230">
        <v>0.25948429640383691</v>
      </c>
      <c r="Q19" s="230">
        <v>0.25815696906235142</v>
      </c>
      <c r="R19" s="230">
        <v>0.26597084459447962</v>
      </c>
      <c r="S19" s="230">
        <v>0.53940649273066477</v>
      </c>
      <c r="T19" s="230">
        <v>0.26646638364405512</v>
      </c>
      <c r="U19" s="230">
        <v>0.26201662532838987</v>
      </c>
      <c r="V19" s="230">
        <v>0.27251035100773308</v>
      </c>
      <c r="W19" s="230">
        <v>0.27567754759344087</v>
      </c>
      <c r="X19" s="230">
        <v>0.26244100844261281</v>
      </c>
      <c r="Y19" s="230">
        <v>0.25434951409670942</v>
      </c>
      <c r="DA19" s="71" t="s">
        <v>2407</v>
      </c>
    </row>
    <row r="20" spans="1:105" ht="12" customHeight="1" x14ac:dyDescent="0.25">
      <c r="A20" s="59" t="s">
        <v>159</v>
      </c>
      <c r="B20" s="230">
        <v>0.3270034960033294</v>
      </c>
      <c r="C20" s="230">
        <v>0.33199365495264521</v>
      </c>
      <c r="D20" s="230">
        <v>0</v>
      </c>
      <c r="E20" s="230">
        <v>0</v>
      </c>
      <c r="F20" s="230">
        <v>0.30564607799187538</v>
      </c>
      <c r="G20" s="230">
        <v>0.29417101494597309</v>
      </c>
      <c r="H20" s="230">
        <v>0</v>
      </c>
      <c r="I20" s="230">
        <v>0.26324743518965033</v>
      </c>
      <c r="J20" s="230">
        <v>0.25937855077056948</v>
      </c>
      <c r="K20" s="230">
        <v>0</v>
      </c>
      <c r="L20" s="230">
        <v>0</v>
      </c>
      <c r="M20" s="230">
        <v>0.25216851835713189</v>
      </c>
      <c r="N20" s="230">
        <v>0</v>
      </c>
      <c r="O20" s="230">
        <v>0.23950508988707789</v>
      </c>
      <c r="P20" s="230">
        <v>0.22393184026652541</v>
      </c>
      <c r="Q20" s="230">
        <v>0.22285604263552161</v>
      </c>
      <c r="R20" s="230">
        <v>0.2383461408813054</v>
      </c>
      <c r="S20" s="230">
        <v>0.24170669522842961</v>
      </c>
      <c r="T20" s="230">
        <v>0.23894337573623589</v>
      </c>
      <c r="U20" s="230">
        <v>0</v>
      </c>
      <c r="V20" s="230">
        <v>0.24420289425166489</v>
      </c>
      <c r="W20" s="230">
        <v>0.24694648876289091</v>
      </c>
      <c r="X20" s="230">
        <v>0.23584288243802301</v>
      </c>
      <c r="Y20" s="230">
        <v>0.22945006414922089</v>
      </c>
      <c r="DA20" s="71" t="s">
        <v>2408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1.267210049350693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13.167803944158271</v>
      </c>
      <c r="C22" s="230">
        <v>11.994202619826201</v>
      </c>
      <c r="D22" s="230">
        <v>13.00738925463061</v>
      </c>
      <c r="E22" s="230">
        <v>13.804926729308381</v>
      </c>
      <c r="F22" s="230">
        <v>13.33185851305614</v>
      </c>
      <c r="G22" s="230">
        <v>14.18054189221168</v>
      </c>
      <c r="H22" s="230">
        <v>13.77635330397001</v>
      </c>
      <c r="I22" s="230">
        <v>12.834576464899261</v>
      </c>
      <c r="J22" s="230">
        <v>12.24516846396666</v>
      </c>
      <c r="K22" s="230">
        <v>9.2802788483931824</v>
      </c>
      <c r="L22" s="230">
        <v>9.8797260182209037</v>
      </c>
      <c r="M22" s="230">
        <v>9.8459403182500314</v>
      </c>
      <c r="N22" s="230">
        <v>8.4107880469330567</v>
      </c>
      <c r="O22" s="230">
        <v>13.800998875443129</v>
      </c>
      <c r="P22" s="230">
        <v>10.8091504147883</v>
      </c>
      <c r="Q22" s="230">
        <v>12.40687461071786</v>
      </c>
      <c r="R22" s="230">
        <v>13.526286663543759</v>
      </c>
      <c r="S22" s="230">
        <v>13.97779414795275</v>
      </c>
      <c r="T22" s="230">
        <v>14.200792659885799</v>
      </c>
      <c r="U22" s="230">
        <v>12.96110883405222</v>
      </c>
      <c r="V22" s="230">
        <v>12.696615741324001</v>
      </c>
      <c r="W22" s="230">
        <v>15.43666216231693</v>
      </c>
      <c r="X22" s="230">
        <v>12.96407998316378</v>
      </c>
      <c r="Y22" s="230">
        <v>11.759748585430451</v>
      </c>
      <c r="DA22" s="71" t="s">
        <v>2410</v>
      </c>
    </row>
    <row r="23" spans="1:105" ht="12" customHeight="1" x14ac:dyDescent="0.25">
      <c r="A23" s="60" t="s">
        <v>2411</v>
      </c>
      <c r="B23" s="329">
        <v>2.0852765237697621</v>
      </c>
      <c r="C23" s="329">
        <v>5.9050314763755116</v>
      </c>
      <c r="D23" s="329">
        <v>6.5745984758758773</v>
      </c>
      <c r="E23" s="329">
        <v>7.478788918576595</v>
      </c>
      <c r="F23" s="329">
        <v>9.1131715053418958</v>
      </c>
      <c r="G23" s="329">
        <v>8.9705579522111751</v>
      </c>
      <c r="H23" s="329">
        <v>11.44191401071514</v>
      </c>
      <c r="I23" s="329">
        <v>12.50138460673098</v>
      </c>
      <c r="J23" s="329">
        <v>13.068623364854369</v>
      </c>
      <c r="K23" s="329">
        <v>10.841824486465519</v>
      </c>
      <c r="L23" s="329">
        <v>13.332601002581001</v>
      </c>
      <c r="M23" s="329">
        <v>13.509517679174991</v>
      </c>
      <c r="N23" s="329">
        <v>21.56214550984269</v>
      </c>
      <c r="O23" s="329">
        <v>21.680300473099422</v>
      </c>
      <c r="P23" s="329">
        <v>22.473254559545349</v>
      </c>
      <c r="Q23" s="329">
        <v>23.571441889329488</v>
      </c>
      <c r="R23" s="329">
        <v>24.98429042685612</v>
      </c>
      <c r="S23" s="329">
        <v>25.846492165160619</v>
      </c>
      <c r="T23" s="329">
        <v>26.640120814663209</v>
      </c>
      <c r="U23" s="329">
        <v>26.578534595960321</v>
      </c>
      <c r="V23" s="329">
        <v>22.721231983186389</v>
      </c>
      <c r="W23" s="329">
        <v>24.990081484494979</v>
      </c>
      <c r="X23" s="329">
        <v>25.98994741149032</v>
      </c>
      <c r="Y23" s="329">
        <v>27.165898349770579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7.4867638947616895</v>
      </c>
      <c r="C24" s="261">
        <f t="shared" si="1"/>
        <v>9.3209702113482642</v>
      </c>
      <c r="D24" s="261">
        <f t="shared" si="1"/>
        <v>10.633466912020586</v>
      </c>
      <c r="E24" s="261">
        <f t="shared" si="1"/>
        <v>11.849794606292559</v>
      </c>
      <c r="F24" s="261">
        <f t="shared" si="1"/>
        <v>11.988149856265792</v>
      </c>
      <c r="G24" s="261">
        <f t="shared" si="1"/>
        <v>12.270325916986843</v>
      </c>
      <c r="H24" s="261">
        <f t="shared" si="1"/>
        <v>13.149143909083127</v>
      </c>
      <c r="I24" s="261">
        <f t="shared" si="1"/>
        <v>13.097474085839146</v>
      </c>
      <c r="J24" s="261">
        <f t="shared" si="1"/>
        <v>13.051072396664608</v>
      </c>
      <c r="K24" s="261">
        <f t="shared" si="1"/>
        <v>10.302171169755601</v>
      </c>
      <c r="L24" s="261">
        <f t="shared" si="1"/>
        <v>11.794645535710277</v>
      </c>
      <c r="M24" s="261">
        <f t="shared" si="1"/>
        <v>11.827511750857427</v>
      </c>
      <c r="N24" s="261">
        <f t="shared" si="1"/>
        <v>14.515582579252042</v>
      </c>
      <c r="O24" s="261">
        <f t="shared" si="1"/>
        <v>17.849619331247261</v>
      </c>
      <c r="P24" s="261">
        <f t="shared" si="1"/>
        <v>16.411285509235757</v>
      </c>
      <c r="Q24" s="261">
        <f t="shared" si="1"/>
        <v>17.784960765740021</v>
      </c>
      <c r="R24" s="261">
        <f t="shared" si="1"/>
        <v>19.166784878145037</v>
      </c>
      <c r="S24" s="261">
        <f t="shared" si="1"/>
        <v>19.971980789623579</v>
      </c>
      <c r="T24" s="261">
        <f t="shared" si="1"/>
        <v>20.305548548441013</v>
      </c>
      <c r="U24" s="261">
        <f t="shared" si="1"/>
        <v>19.43454369101169</v>
      </c>
      <c r="V24" s="261">
        <f t="shared" si="1"/>
        <v>17.727922711471926</v>
      </c>
      <c r="W24" s="261">
        <f t="shared" si="1"/>
        <v>20.308314463896117</v>
      </c>
      <c r="X24" s="261">
        <f t="shared" si="1"/>
        <v>19.281733417238755</v>
      </c>
      <c r="Y24" s="261">
        <f t="shared" si="1"/>
        <v>19.054356516312087</v>
      </c>
      <c r="DA24" s="70"/>
    </row>
    <row r="25" spans="1:105" ht="12" customHeight="1" x14ac:dyDescent="0.25">
      <c r="A25" s="60" t="s">
        <v>2414</v>
      </c>
      <c r="B25" s="262">
        <v>6.0651776186105906</v>
      </c>
      <c r="C25" s="262">
        <v>7.1788027313285117</v>
      </c>
      <c r="D25" s="262">
        <v>8.1739760376703003</v>
      </c>
      <c r="E25" s="262">
        <v>9.0911338585210366</v>
      </c>
      <c r="F25" s="262">
        <v>9.0515275943572604</v>
      </c>
      <c r="G25" s="262">
        <v>9.2638296127961439</v>
      </c>
      <c r="H25" s="262">
        <v>9.7590931085812471</v>
      </c>
      <c r="I25" s="262">
        <v>9.6240524635495888</v>
      </c>
      <c r="J25" s="262">
        <v>9.5404221410764052</v>
      </c>
      <c r="K25" s="262">
        <v>7.5047057388374956</v>
      </c>
      <c r="L25" s="262">
        <v>8.5226250079744048</v>
      </c>
      <c r="M25" s="262">
        <v>8.5306135556486407</v>
      </c>
      <c r="N25" s="262">
        <v>10.08205764014977</v>
      </c>
      <c r="O25" s="262">
        <v>12.74398978482175</v>
      </c>
      <c r="P25" s="262">
        <v>11.50782190462893</v>
      </c>
      <c r="Q25" s="262">
        <v>12.508430619830779</v>
      </c>
      <c r="R25" s="262">
        <v>13.560025086507791</v>
      </c>
      <c r="S25" s="262">
        <v>14.15262419593593</v>
      </c>
      <c r="T25" s="262">
        <v>14.3597030930305</v>
      </c>
      <c r="U25" s="262">
        <v>13.66958506785126</v>
      </c>
      <c r="V25" s="262">
        <v>12.589029705372891</v>
      </c>
      <c r="W25" s="262">
        <v>14.494113262964699</v>
      </c>
      <c r="X25" s="262">
        <v>13.579774791859149</v>
      </c>
      <c r="Y25" s="262">
        <v>13.30449455556376</v>
      </c>
      <c r="DA25" s="72" t="s">
        <v>2415</v>
      </c>
    </row>
    <row r="26" spans="1:105" ht="12" customHeight="1" x14ac:dyDescent="0.25">
      <c r="A26" s="60" t="s">
        <v>2416</v>
      </c>
      <c r="B26" s="262">
        <v>1.4215862761510989</v>
      </c>
      <c r="C26" s="262">
        <v>2.1421674800197521</v>
      </c>
      <c r="D26" s="262">
        <v>2.4594908743502848</v>
      </c>
      <c r="E26" s="262">
        <v>2.7586607477715228</v>
      </c>
      <c r="F26" s="262">
        <v>2.9366222619085329</v>
      </c>
      <c r="G26" s="262">
        <v>3.0064963041907</v>
      </c>
      <c r="H26" s="262">
        <v>3.3900508005018808</v>
      </c>
      <c r="I26" s="262">
        <v>3.4734216222895569</v>
      </c>
      <c r="J26" s="262">
        <v>3.510650255588204</v>
      </c>
      <c r="K26" s="262">
        <v>2.797465430918106</v>
      </c>
      <c r="L26" s="262">
        <v>3.2720205277358732</v>
      </c>
      <c r="M26" s="262">
        <v>3.296898195208787</v>
      </c>
      <c r="N26" s="262">
        <v>4.4335249391022717</v>
      </c>
      <c r="O26" s="262">
        <v>5.1056295464255124</v>
      </c>
      <c r="P26" s="262">
        <v>4.9034636046068263</v>
      </c>
      <c r="Q26" s="262">
        <v>5.2765301459092404</v>
      </c>
      <c r="R26" s="262">
        <v>5.6067597916372476</v>
      </c>
      <c r="S26" s="262">
        <v>5.8193565936876483</v>
      </c>
      <c r="T26" s="262">
        <v>5.9458454554105131</v>
      </c>
      <c r="U26" s="262">
        <v>5.76495862316043</v>
      </c>
      <c r="V26" s="262">
        <v>5.1388930060990372</v>
      </c>
      <c r="W26" s="262">
        <v>5.8142012009314161</v>
      </c>
      <c r="X26" s="262">
        <v>5.7019586253796044</v>
      </c>
      <c r="Y26" s="262">
        <v>5.7498619607483272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22.257262805616232</v>
      </c>
      <c r="C27" s="261">
        <f t="shared" si="2"/>
        <v>26.044611073077657</v>
      </c>
      <c r="D27" s="261">
        <f t="shared" si="2"/>
        <v>30.035231581793809</v>
      </c>
      <c r="E27" s="261">
        <f t="shared" si="2"/>
        <v>33.538781863275709</v>
      </c>
      <c r="F27" s="261">
        <f t="shared" si="2"/>
        <v>33.622904097390943</v>
      </c>
      <c r="G27" s="261">
        <f t="shared" si="2"/>
        <v>34.569018086474181</v>
      </c>
      <c r="H27" s="261">
        <f t="shared" si="2"/>
        <v>37.04831016146462</v>
      </c>
      <c r="I27" s="261">
        <f t="shared" si="2"/>
        <v>37.008127437786982</v>
      </c>
      <c r="J27" s="261">
        <f t="shared" si="2"/>
        <v>36.964237113300072</v>
      </c>
      <c r="K27" s="261">
        <f t="shared" si="2"/>
        <v>29.179191961406641</v>
      </c>
      <c r="L27" s="261">
        <f t="shared" si="2"/>
        <v>33.58364436999431</v>
      </c>
      <c r="M27" s="261">
        <f t="shared" si="2"/>
        <v>33.725180736831639</v>
      </c>
      <c r="N27" s="261">
        <f t="shared" si="2"/>
        <v>43.18551069277521</v>
      </c>
      <c r="O27" s="261">
        <f t="shared" si="2"/>
        <v>51.427248926152281</v>
      </c>
      <c r="P27" s="261">
        <f t="shared" si="2"/>
        <v>48.236887301434322</v>
      </c>
      <c r="Q27" s="261">
        <f t="shared" si="2"/>
        <v>52.084756445350351</v>
      </c>
      <c r="R27" s="261">
        <f t="shared" si="2"/>
        <v>55.735562965536687</v>
      </c>
      <c r="S27" s="261">
        <f t="shared" si="2"/>
        <v>58.007713572960668</v>
      </c>
      <c r="T27" s="261">
        <f t="shared" si="2"/>
        <v>59.066176048470425</v>
      </c>
      <c r="U27" s="261">
        <f t="shared" si="2"/>
        <v>56.859514364772735</v>
      </c>
      <c r="V27" s="261">
        <f t="shared" si="2"/>
        <v>51.335087099671142</v>
      </c>
      <c r="W27" s="261">
        <f t="shared" si="2"/>
        <v>58.49909669024035</v>
      </c>
      <c r="X27" s="261">
        <f t="shared" si="2"/>
        <v>56.360444693621062</v>
      </c>
      <c r="Y27" s="261">
        <f t="shared" si="2"/>
        <v>56.299209304924254</v>
      </c>
      <c r="DA27" s="70"/>
    </row>
    <row r="28" spans="1:105" ht="12" customHeight="1" x14ac:dyDescent="0.25">
      <c r="A28" s="60" t="s">
        <v>2419</v>
      </c>
      <c r="B28" s="329">
        <v>19.278296343088002</v>
      </c>
      <c r="C28" s="329">
        <v>17.608851821112641</v>
      </c>
      <c r="D28" s="329">
        <v>20.64294804482827</v>
      </c>
      <c r="E28" s="329">
        <v>22.85479769388057</v>
      </c>
      <c r="F28" s="329">
        <v>20.604087661188231</v>
      </c>
      <c r="G28" s="329">
        <v>21.753935297601071</v>
      </c>
      <c r="H28" s="329">
        <v>20.702718717585849</v>
      </c>
      <c r="I28" s="329">
        <v>19.149006571028441</v>
      </c>
      <c r="J28" s="329">
        <v>18.29477516350812</v>
      </c>
      <c r="K28" s="329">
        <v>13.6908712664559</v>
      </c>
      <c r="L28" s="329">
        <v>14.537071509164299</v>
      </c>
      <c r="M28" s="329">
        <v>14.425869766581661</v>
      </c>
      <c r="N28" s="329">
        <v>12.38244567871423</v>
      </c>
      <c r="O28" s="329">
        <v>20.455391107438821</v>
      </c>
      <c r="P28" s="329">
        <v>16.13223793065524</v>
      </c>
      <c r="Q28" s="329">
        <v>18.411268032022491</v>
      </c>
      <c r="R28" s="329">
        <v>20.043719498599369</v>
      </c>
      <c r="S28" s="329">
        <v>21.084153337016922</v>
      </c>
      <c r="T28" s="329">
        <v>21.008860598951561</v>
      </c>
      <c r="U28" s="329">
        <v>18.89017922768657</v>
      </c>
      <c r="V28" s="329">
        <v>18.876184266547721</v>
      </c>
      <c r="W28" s="329">
        <v>22.798980283818949</v>
      </c>
      <c r="X28" s="329">
        <v>19.231948391492029</v>
      </c>
      <c r="Y28" s="329">
        <v>17.490783090966261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1.530761565591078</v>
      </c>
      <c r="E29" s="230">
        <v>1.3231737243676061</v>
      </c>
      <c r="F29" s="230">
        <v>0.62248292175517961</v>
      </c>
      <c r="G29" s="230">
        <v>0.595904331850727</v>
      </c>
      <c r="H29" s="230">
        <v>0.5686994552527237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0.5302018297648855</v>
      </c>
      <c r="E30" s="230">
        <v>0</v>
      </c>
      <c r="F30" s="230">
        <v>0.49945532365017342</v>
      </c>
      <c r="G30" s="230">
        <v>0.47986966981083612</v>
      </c>
      <c r="H30" s="230">
        <v>0.45351454237598082</v>
      </c>
      <c r="I30" s="230">
        <v>0.43782957090142599</v>
      </c>
      <c r="J30" s="230">
        <v>0.43113657102636233</v>
      </c>
      <c r="K30" s="230">
        <v>0.43333005446563488</v>
      </c>
      <c r="L30" s="230">
        <v>0.42317719742014931</v>
      </c>
      <c r="M30" s="230">
        <v>0</v>
      </c>
      <c r="N30" s="230">
        <v>0.36703418309558072</v>
      </c>
      <c r="O30" s="230">
        <v>0.39752829982424959</v>
      </c>
      <c r="P30" s="230">
        <v>0.37069185200548121</v>
      </c>
      <c r="Q30" s="230">
        <v>0.36879567008907349</v>
      </c>
      <c r="R30" s="230">
        <v>0.37995834942068518</v>
      </c>
      <c r="S30" s="230">
        <v>0.77058070390094968</v>
      </c>
      <c r="T30" s="230">
        <v>0.3806662623486502</v>
      </c>
      <c r="U30" s="230">
        <v>0.37430946475484272</v>
      </c>
      <c r="V30" s="230">
        <v>0.38930050143961892</v>
      </c>
      <c r="W30" s="230">
        <v>0.39382506799063</v>
      </c>
      <c r="X30" s="230">
        <v>0.37491572634658971</v>
      </c>
      <c r="Y30" s="230">
        <v>0.36335644870958489</v>
      </c>
      <c r="DA30" s="71" t="s">
        <v>2422</v>
      </c>
    </row>
    <row r="31" spans="1:105" ht="12" customHeight="1" x14ac:dyDescent="0.25">
      <c r="A31" s="59" t="s">
        <v>159</v>
      </c>
      <c r="B31" s="230">
        <v>0.46714785143332782</v>
      </c>
      <c r="C31" s="230">
        <v>0.47427664993235019</v>
      </c>
      <c r="D31" s="230">
        <v>0</v>
      </c>
      <c r="E31" s="230">
        <v>0</v>
      </c>
      <c r="F31" s="230">
        <v>0.43663725427410788</v>
      </c>
      <c r="G31" s="230">
        <v>0.42024430706567589</v>
      </c>
      <c r="H31" s="230">
        <v>0</v>
      </c>
      <c r="I31" s="230">
        <v>0.3760677645566432</v>
      </c>
      <c r="J31" s="230">
        <v>0.37054078681509922</v>
      </c>
      <c r="K31" s="230">
        <v>0</v>
      </c>
      <c r="L31" s="230">
        <v>0</v>
      </c>
      <c r="M31" s="230">
        <v>0.3602407405101884</v>
      </c>
      <c r="N31" s="230">
        <v>0</v>
      </c>
      <c r="O31" s="230">
        <v>0.34215012841011122</v>
      </c>
      <c r="P31" s="230">
        <v>0.31990262895217908</v>
      </c>
      <c r="Q31" s="230">
        <v>0.31836577519360248</v>
      </c>
      <c r="R31" s="230">
        <v>0.34049448697329349</v>
      </c>
      <c r="S31" s="230">
        <v>0.34529527889775652</v>
      </c>
      <c r="T31" s="230">
        <v>0.34134767962319412</v>
      </c>
      <c r="U31" s="230">
        <v>0</v>
      </c>
      <c r="V31" s="230">
        <v>0.34886127750237828</v>
      </c>
      <c r="W31" s="230">
        <v>0.35278069823270131</v>
      </c>
      <c r="X31" s="230">
        <v>0.33691840348288998</v>
      </c>
      <c r="Y31" s="230">
        <v>0.32778580592745848</v>
      </c>
      <c r="DA31" s="71" t="s">
        <v>2423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1.81030007050099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18.81114849165467</v>
      </c>
      <c r="C33" s="230">
        <v>17.134575171180291</v>
      </c>
      <c r="D33" s="230">
        <v>18.5819846494723</v>
      </c>
      <c r="E33" s="230">
        <v>19.721323899011971</v>
      </c>
      <c r="F33" s="230">
        <v>19.045512161508771</v>
      </c>
      <c r="G33" s="230">
        <v>20.257916988873831</v>
      </c>
      <c r="H33" s="230">
        <v>19.680504719957149</v>
      </c>
      <c r="I33" s="230">
        <v>18.335109235570371</v>
      </c>
      <c r="J33" s="230">
        <v>17.493097805666661</v>
      </c>
      <c r="K33" s="230">
        <v>13.25754121199027</v>
      </c>
      <c r="L33" s="230">
        <v>14.11389431174416</v>
      </c>
      <c r="M33" s="230">
        <v>14.06562902607147</v>
      </c>
      <c r="N33" s="230">
        <v>12.01541149561865</v>
      </c>
      <c r="O33" s="230">
        <v>19.715712679204461</v>
      </c>
      <c r="P33" s="230">
        <v>15.44164344969758</v>
      </c>
      <c r="Q33" s="230">
        <v>17.724106586739811</v>
      </c>
      <c r="R33" s="230">
        <v>19.323266662205391</v>
      </c>
      <c r="S33" s="230">
        <v>19.96827735421822</v>
      </c>
      <c r="T33" s="230">
        <v>20.286846656979719</v>
      </c>
      <c r="U33" s="230">
        <v>18.515869762931729</v>
      </c>
      <c r="V33" s="230">
        <v>18.138022487605721</v>
      </c>
      <c r="W33" s="230">
        <v>22.05237451759562</v>
      </c>
      <c r="X33" s="230">
        <v>18.520114261662549</v>
      </c>
      <c r="Y33" s="230">
        <v>16.79964083632921</v>
      </c>
      <c r="DA33" s="71" t="s">
        <v>2425</v>
      </c>
    </row>
    <row r="34" spans="1:105" ht="12" customHeight="1" x14ac:dyDescent="0.25">
      <c r="A34" s="60" t="s">
        <v>2426</v>
      </c>
      <c r="B34" s="329">
        <v>2.9789664625282311</v>
      </c>
      <c r="C34" s="329">
        <v>8.4357592519650169</v>
      </c>
      <c r="D34" s="329">
        <v>9.3922835369655413</v>
      </c>
      <c r="E34" s="329">
        <v>10.68398416939514</v>
      </c>
      <c r="F34" s="329">
        <v>13.018816436202711</v>
      </c>
      <c r="G34" s="329">
        <v>12.815082788873109</v>
      </c>
      <c r="H34" s="329">
        <v>16.345591443878771</v>
      </c>
      <c r="I34" s="329">
        <v>17.859120866758541</v>
      </c>
      <c r="J34" s="329">
        <v>18.669461949791948</v>
      </c>
      <c r="K34" s="329">
        <v>15.48832069495074</v>
      </c>
      <c r="L34" s="329">
        <v>19.046572860830011</v>
      </c>
      <c r="M34" s="329">
        <v>19.29931097024998</v>
      </c>
      <c r="N34" s="329">
        <v>30.80306501406098</v>
      </c>
      <c r="O34" s="329">
        <v>30.97185781871346</v>
      </c>
      <c r="P34" s="329">
        <v>32.104649370779079</v>
      </c>
      <c r="Q34" s="329">
        <v>33.67348841332786</v>
      </c>
      <c r="R34" s="329">
        <v>35.691843466937321</v>
      </c>
      <c r="S34" s="329">
        <v>36.923560235943746</v>
      </c>
      <c r="T34" s="329">
        <v>38.057315449518867</v>
      </c>
      <c r="U34" s="329">
        <v>37.969335137086169</v>
      </c>
      <c r="V34" s="329">
        <v>32.458902833123418</v>
      </c>
      <c r="W34" s="329">
        <v>35.700116406421401</v>
      </c>
      <c r="X34" s="329">
        <v>37.128496302129037</v>
      </c>
      <c r="Y34" s="329">
        <v>38.808426213957993</v>
      </c>
      <c r="DA34" s="72" t="s">
        <v>2427</v>
      </c>
    </row>
    <row r="35" spans="1:105" ht="12" customHeight="1" x14ac:dyDescent="0.25">
      <c r="A35" s="57" t="s">
        <v>2428</v>
      </c>
      <c r="B35" s="261">
        <v>19.99488185274458</v>
      </c>
      <c r="C35" s="261">
        <v>28.3628110602587</v>
      </c>
      <c r="D35" s="261">
        <v>28.788721839407931</v>
      </c>
      <c r="E35" s="261">
        <v>32.207863403334272</v>
      </c>
      <c r="F35" s="261">
        <v>28.91119913488129</v>
      </c>
      <c r="G35" s="261">
        <v>26.616396386759551</v>
      </c>
      <c r="H35" s="261">
        <v>26.394205561259461</v>
      </c>
      <c r="I35" s="261">
        <v>25.28735719345676</v>
      </c>
      <c r="J35" s="261">
        <v>24.919179754394349</v>
      </c>
      <c r="K35" s="261">
        <v>20.195384799574018</v>
      </c>
      <c r="L35" s="261">
        <v>22.8318142094659</v>
      </c>
      <c r="M35" s="261">
        <v>22.537676127116342</v>
      </c>
      <c r="N35" s="261">
        <v>26.20957028122697</v>
      </c>
      <c r="O35" s="261">
        <v>32.330416425156443</v>
      </c>
      <c r="P35" s="261">
        <v>28.64368723772284</v>
      </c>
      <c r="Q35" s="261">
        <v>30.28601229962733</v>
      </c>
      <c r="R35" s="261">
        <v>34.546350134632213</v>
      </c>
      <c r="S35" s="261">
        <v>36.643724879254549</v>
      </c>
      <c r="T35" s="261">
        <v>36.834852042644968</v>
      </c>
      <c r="U35" s="261">
        <v>35.183877913159748</v>
      </c>
      <c r="V35" s="261">
        <v>32.835207643212172</v>
      </c>
      <c r="W35" s="261">
        <v>37.509203917736357</v>
      </c>
      <c r="X35" s="261">
        <v>34.729342635904317</v>
      </c>
      <c r="Y35" s="261">
        <v>34.0086251185067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0.65944222584248957</v>
      </c>
      <c r="E36" s="229">
        <v>0.57175686117628521</v>
      </c>
      <c r="F36" s="229">
        <v>0.34091918778222469</v>
      </c>
      <c r="G36" s="229">
        <v>0.38102970377602269</v>
      </c>
      <c r="H36" s="229">
        <v>0.44094953311474427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0.22840753427912891</v>
      </c>
      <c r="E38" s="229">
        <v>0</v>
      </c>
      <c r="F38" s="229">
        <v>0.27353987928249301</v>
      </c>
      <c r="G38" s="229">
        <v>0.30683549080982858</v>
      </c>
      <c r="H38" s="229">
        <v>0.35163920744845439</v>
      </c>
      <c r="I38" s="229">
        <v>0.37830365895001561</v>
      </c>
      <c r="J38" s="229">
        <v>0.38968175873878952</v>
      </c>
      <c r="K38" s="229">
        <v>0.38595283688591919</v>
      </c>
      <c r="L38" s="229">
        <v>0.4032126938737412</v>
      </c>
      <c r="M38" s="229">
        <v>0</v>
      </c>
      <c r="N38" s="229">
        <v>0.49865581822551192</v>
      </c>
      <c r="O38" s="229">
        <v>0.44681581978565171</v>
      </c>
      <c r="P38" s="229">
        <v>0.4924377810793561</v>
      </c>
      <c r="Q38" s="229">
        <v>0.49566129033470152</v>
      </c>
      <c r="R38" s="229">
        <v>0.45656435713871429</v>
      </c>
      <c r="S38" s="229">
        <v>0.89405407593362607</v>
      </c>
      <c r="T38" s="229">
        <v>0.45493098254594161</v>
      </c>
      <c r="U38" s="229">
        <v>0.46573753846055072</v>
      </c>
      <c r="V38" s="229">
        <v>0.44025277609611219</v>
      </c>
      <c r="W38" s="229">
        <v>0.432561012960125</v>
      </c>
      <c r="X38" s="229">
        <v>0.46470689374955332</v>
      </c>
      <c r="Y38" s="229">
        <v>0.48272395979899918</v>
      </c>
      <c r="DA38" s="73" t="s">
        <v>2432</v>
      </c>
    </row>
    <row r="39" spans="1:105" ht="12" customHeight="1" x14ac:dyDescent="0.25">
      <c r="A39" s="46" t="s">
        <v>159</v>
      </c>
      <c r="B39" s="229">
        <v>0.1823958247530241</v>
      </c>
      <c r="C39" s="229">
        <v>0.16950695707737951</v>
      </c>
      <c r="D39" s="229">
        <v>0</v>
      </c>
      <c r="E39" s="229">
        <v>0</v>
      </c>
      <c r="F39" s="229">
        <v>0.2391359069946257</v>
      </c>
      <c r="G39" s="229">
        <v>0.26871018597479451</v>
      </c>
      <c r="H39" s="229">
        <v>0</v>
      </c>
      <c r="I39" s="229">
        <v>0.32493879079940341</v>
      </c>
      <c r="J39" s="229">
        <v>0.3349124040830524</v>
      </c>
      <c r="K39" s="229">
        <v>0</v>
      </c>
      <c r="L39" s="229">
        <v>0</v>
      </c>
      <c r="M39" s="229">
        <v>0.35465011093746918</v>
      </c>
      <c r="N39" s="229">
        <v>0</v>
      </c>
      <c r="O39" s="229">
        <v>0.38457158945141351</v>
      </c>
      <c r="P39" s="229">
        <v>0.42496790773899801</v>
      </c>
      <c r="Q39" s="229">
        <v>0.4278835239382161</v>
      </c>
      <c r="R39" s="229">
        <v>0.4091439148297733</v>
      </c>
      <c r="S39" s="229">
        <v>0.40062338692931931</v>
      </c>
      <c r="T39" s="229">
        <v>0.40794168183606438</v>
      </c>
      <c r="U39" s="229">
        <v>0</v>
      </c>
      <c r="V39" s="229">
        <v>0.39452080160415581</v>
      </c>
      <c r="W39" s="229">
        <v>0.38747959077086508</v>
      </c>
      <c r="X39" s="229">
        <v>0.41760932851574561</v>
      </c>
      <c r="Y39" s="229">
        <v>0.4354678794476976</v>
      </c>
      <c r="DA39" s="73" t="s">
        <v>2433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0.78224912347888664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7.3447302244022996</v>
      </c>
      <c r="C42" s="229">
        <v>6.1239145939288147</v>
      </c>
      <c r="D42" s="229">
        <v>8.0049993371027757</v>
      </c>
      <c r="E42" s="229">
        <v>8.5217851919853231</v>
      </c>
      <c r="F42" s="229">
        <v>10.43077699013841</v>
      </c>
      <c r="G42" s="229">
        <v>12.95320019812076</v>
      </c>
      <c r="H42" s="229">
        <v>15.259570389198229</v>
      </c>
      <c r="I42" s="229">
        <v>15.84232626586598</v>
      </c>
      <c r="J42" s="229">
        <v>15.811094620143059</v>
      </c>
      <c r="K42" s="229">
        <v>11.80805621066243</v>
      </c>
      <c r="L42" s="229">
        <v>13.448034017857189</v>
      </c>
      <c r="M42" s="229">
        <v>13.84734243949416</v>
      </c>
      <c r="N42" s="229">
        <v>16.324242064134001</v>
      </c>
      <c r="O42" s="229">
        <v>22.160164011749021</v>
      </c>
      <c r="P42" s="229">
        <v>20.51312591698187</v>
      </c>
      <c r="Q42" s="229">
        <v>23.82119491449399</v>
      </c>
      <c r="R42" s="229">
        <v>23.2191629290446</v>
      </c>
      <c r="S42" s="229">
        <v>23.16787802696744</v>
      </c>
      <c r="T42" s="229">
        <v>24.24463630025015</v>
      </c>
      <c r="U42" s="229">
        <v>23.038518706685721</v>
      </c>
      <c r="V42" s="229">
        <v>20.511955991663839</v>
      </c>
      <c r="W42" s="229">
        <v>24.221407510133801</v>
      </c>
      <c r="X42" s="229">
        <v>22.955624866127419</v>
      </c>
      <c r="Y42" s="229">
        <v>22.318550218426029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7.1625107480021669E-2</v>
      </c>
      <c r="Q44" s="229">
        <v>0.14333619948210599</v>
      </c>
      <c r="R44" s="229">
        <v>0.1433361994817253</v>
      </c>
      <c r="S44" s="229">
        <v>0.14333619948308399</v>
      </c>
      <c r="T44" s="229">
        <v>0.33439380910771271</v>
      </c>
      <c r="U44" s="229">
        <v>0.45382631126062051</v>
      </c>
      <c r="V44" s="229">
        <v>0.42992261392580189</v>
      </c>
      <c r="W44" s="229">
        <v>0.19105760962898369</v>
      </c>
      <c r="X44" s="229">
        <v>0.21496130696060561</v>
      </c>
      <c r="Y44" s="229">
        <v>0.28658641443967869</v>
      </c>
      <c r="DA44" s="73" t="s">
        <v>2438</v>
      </c>
    </row>
    <row r="45" spans="1:105" ht="12" customHeight="1" x14ac:dyDescent="0.25">
      <c r="A45" s="46" t="s">
        <v>39</v>
      </c>
      <c r="B45" s="229">
        <v>12.467755803589251</v>
      </c>
      <c r="C45" s="229">
        <v>22.06938950925251</v>
      </c>
      <c r="D45" s="229">
        <v>19.895872742183538</v>
      </c>
      <c r="E45" s="229">
        <v>22.332072226693779</v>
      </c>
      <c r="F45" s="229">
        <v>17.62682717068353</v>
      </c>
      <c r="G45" s="229">
        <v>12.70662080807814</v>
      </c>
      <c r="H45" s="229">
        <v>10.34204643149803</v>
      </c>
      <c r="I45" s="229">
        <v>8.741788477841359</v>
      </c>
      <c r="J45" s="229">
        <v>8.383490971429449</v>
      </c>
      <c r="K45" s="229">
        <v>8.0013757520256785</v>
      </c>
      <c r="L45" s="229">
        <v>8.9805674977349685</v>
      </c>
      <c r="M45" s="229">
        <v>8.3356835766847084</v>
      </c>
      <c r="N45" s="229">
        <v>9.3866723988674536</v>
      </c>
      <c r="O45" s="229">
        <v>9.3388650041703496</v>
      </c>
      <c r="P45" s="229">
        <v>7.1415305244425964</v>
      </c>
      <c r="Q45" s="229">
        <v>5.3979363713783179</v>
      </c>
      <c r="R45" s="229">
        <v>10.318142734137391</v>
      </c>
      <c r="S45" s="229">
        <v>12.037833189941081</v>
      </c>
      <c r="T45" s="229">
        <v>11.392949268905101</v>
      </c>
      <c r="U45" s="229">
        <v>11.22579535675286</v>
      </c>
      <c r="V45" s="229">
        <v>11.05855545992226</v>
      </c>
      <c r="W45" s="229">
        <v>12.276698194242581</v>
      </c>
      <c r="X45" s="229">
        <v>10.676440240551001</v>
      </c>
      <c r="Y45" s="229">
        <v>10.4852966463943</v>
      </c>
      <c r="DA45" s="73" t="s">
        <v>2439</v>
      </c>
    </row>
    <row r="46" spans="1:105" ht="12" customHeight="1" x14ac:dyDescent="0.25">
      <c r="A46" s="57" t="s">
        <v>2440</v>
      </c>
      <c r="B46" s="261">
        <v>6.6898177701228168</v>
      </c>
      <c r="C46" s="261">
        <v>10.080788141269419</v>
      </c>
      <c r="D46" s="261">
        <v>11.57407470282487</v>
      </c>
      <c r="E46" s="261">
        <v>12.981932930689521</v>
      </c>
      <c r="F46" s="261">
        <v>13.81939887956956</v>
      </c>
      <c r="G46" s="261">
        <v>14.148217902073879</v>
      </c>
      <c r="H46" s="261">
        <v>15.953180237655911</v>
      </c>
      <c r="I46" s="261">
        <v>16.34551351665673</v>
      </c>
      <c r="J46" s="261">
        <v>16.52070708512095</v>
      </c>
      <c r="K46" s="261">
        <v>13.16454320432049</v>
      </c>
      <c r="L46" s="261">
        <v>15.397743659933511</v>
      </c>
      <c r="M46" s="261">
        <v>15.514815036276641</v>
      </c>
      <c r="N46" s="261">
        <v>20.863646772245978</v>
      </c>
      <c r="O46" s="261">
        <v>24.026491983178879</v>
      </c>
      <c r="P46" s="261">
        <v>23.07512284520859</v>
      </c>
      <c r="Q46" s="261">
        <v>24.830730098396419</v>
      </c>
      <c r="R46" s="261">
        <v>26.384751960645861</v>
      </c>
      <c r="S46" s="261">
        <v>27.385207499706571</v>
      </c>
      <c r="T46" s="261">
        <v>27.980449201931808</v>
      </c>
      <c r="U46" s="261">
        <v>27.129217050166719</v>
      </c>
      <c r="V46" s="261">
        <v>24.18302591105428</v>
      </c>
      <c r="W46" s="261">
        <v>27.360946827912539</v>
      </c>
      <c r="X46" s="261">
        <v>26.832746472374591</v>
      </c>
      <c r="Y46" s="261">
        <v>27.0581739329333</v>
      </c>
      <c r="DA46" s="70" t="s">
        <v>2441</v>
      </c>
    </row>
    <row r="47" spans="1:105" ht="12" customHeight="1" x14ac:dyDescent="0.25">
      <c r="A47" s="41" t="s">
        <v>2442</v>
      </c>
      <c r="B47" s="350">
        <v>4.5300481037856537</v>
      </c>
      <c r="C47" s="350">
        <v>6.8262629526280882</v>
      </c>
      <c r="D47" s="350">
        <v>7.8374504302293868</v>
      </c>
      <c r="E47" s="350">
        <v>8.7907896264060597</v>
      </c>
      <c r="F47" s="350">
        <v>9.3578844508200056</v>
      </c>
      <c r="G47" s="350">
        <v>9.5805461197277673</v>
      </c>
      <c r="H47" s="350">
        <v>10.80278661814986</v>
      </c>
      <c r="I47" s="350">
        <v>11.068457326629719</v>
      </c>
      <c r="J47" s="350">
        <v>11.187090646682361</v>
      </c>
      <c r="K47" s="350">
        <v>8.9144452104921079</v>
      </c>
      <c r="L47" s="350">
        <v>10.426669584450989</v>
      </c>
      <c r="M47" s="350">
        <v>10.50594513195235</v>
      </c>
      <c r="N47" s="350">
        <v>14.12793692539273</v>
      </c>
      <c r="O47" s="350">
        <v>16.269675526157489</v>
      </c>
      <c r="P47" s="350">
        <v>15.625450510237</v>
      </c>
      <c r="Q47" s="350">
        <v>16.814269934259951</v>
      </c>
      <c r="R47" s="350">
        <v>17.86658466572614</v>
      </c>
      <c r="S47" s="350">
        <v>18.544048816974701</v>
      </c>
      <c r="T47" s="350">
        <v>18.947120116839141</v>
      </c>
      <c r="U47" s="350">
        <v>18.370703429944239</v>
      </c>
      <c r="V47" s="350">
        <v>16.375673364591439</v>
      </c>
      <c r="W47" s="350">
        <v>18.527620565259401</v>
      </c>
      <c r="X47" s="350">
        <v>18.169946694124992</v>
      </c>
      <c r="Y47" s="350">
        <v>18.322596179557301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0.99999999999999989</v>
      </c>
      <c r="D51" s="232">
        <f t="shared" si="3"/>
        <v>1.0000000000000002</v>
      </c>
      <c r="E51" s="232">
        <f t="shared" si="3"/>
        <v>1.0000000000000004</v>
      </c>
      <c r="F51" s="232">
        <f t="shared" si="3"/>
        <v>0.99999999999999989</v>
      </c>
      <c r="G51" s="232">
        <f t="shared" si="3"/>
        <v>1.0000000000000002</v>
      </c>
      <c r="H51" s="232">
        <f t="shared" si="3"/>
        <v>0.99999999999999989</v>
      </c>
      <c r="I51" s="232">
        <f t="shared" si="3"/>
        <v>1</v>
      </c>
      <c r="J51" s="232">
        <f t="shared" si="3"/>
        <v>1.0000000000000002</v>
      </c>
      <c r="K51" s="232">
        <f t="shared" si="3"/>
        <v>0.99999999999999967</v>
      </c>
      <c r="L51" s="232">
        <f t="shared" si="3"/>
        <v>1.0000000000000002</v>
      </c>
      <c r="M51" s="232">
        <f t="shared" si="3"/>
        <v>1.0000000000000002</v>
      </c>
      <c r="N51" s="232">
        <f t="shared" si="3"/>
        <v>1.0000000000000002</v>
      </c>
      <c r="O51" s="232">
        <f t="shared" si="3"/>
        <v>0.99999999999999978</v>
      </c>
      <c r="P51" s="232">
        <f t="shared" si="3"/>
        <v>0.99999999999999989</v>
      </c>
      <c r="Q51" s="232">
        <f t="shared" si="3"/>
        <v>0.99999999999999956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0.99999999999999989</v>
      </c>
      <c r="V51" s="232">
        <f t="shared" si="3"/>
        <v>0.99999999999999989</v>
      </c>
      <c r="W51" s="232">
        <f t="shared" si="3"/>
        <v>1.0000000000000004</v>
      </c>
      <c r="X51" s="232">
        <f t="shared" si="3"/>
        <v>0.99999999999999989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1.6201677427415632E-2</v>
      </c>
      <c r="C52" s="299">
        <f t="shared" si="4"/>
        <v>1.8693329231590245E-2</v>
      </c>
      <c r="D52" s="299">
        <f t="shared" si="4"/>
        <v>1.9237694756384954E-2</v>
      </c>
      <c r="E52" s="299">
        <f t="shared" si="4"/>
        <v>1.9271682483285167E-2</v>
      </c>
      <c r="F52" s="299">
        <f t="shared" si="4"/>
        <v>2.0611140919374282E-2</v>
      </c>
      <c r="G52" s="299">
        <f t="shared" si="4"/>
        <v>2.1011426332456947E-2</v>
      </c>
      <c r="H52" s="299">
        <f t="shared" si="4"/>
        <v>2.2103902133436829E-2</v>
      </c>
      <c r="I52" s="299">
        <f t="shared" si="4"/>
        <v>2.2671405711918207E-2</v>
      </c>
      <c r="J52" s="299">
        <f t="shared" si="4"/>
        <v>2.291659193027841E-2</v>
      </c>
      <c r="K52" s="299">
        <f t="shared" si="4"/>
        <v>2.2958187979853304E-2</v>
      </c>
      <c r="L52" s="299">
        <f t="shared" si="4"/>
        <v>2.3294109479629791E-2</v>
      </c>
      <c r="M52" s="299">
        <f t="shared" si="4"/>
        <v>2.3414362836377885E-2</v>
      </c>
      <c r="N52" s="299">
        <f t="shared" si="4"/>
        <v>2.4709516685316697E-2</v>
      </c>
      <c r="O52" s="299">
        <f t="shared" si="4"/>
        <v>2.3959739284262881E-2</v>
      </c>
      <c r="P52" s="299">
        <f t="shared" si="4"/>
        <v>2.4597041412228446E-2</v>
      </c>
      <c r="Q52" s="299">
        <f t="shared" si="4"/>
        <v>2.4605330880919284E-2</v>
      </c>
      <c r="R52" s="299">
        <f t="shared" si="4"/>
        <v>2.4247162173168173E-2</v>
      </c>
      <c r="S52" s="299">
        <f t="shared" si="4"/>
        <v>2.4123436254518842E-2</v>
      </c>
      <c r="T52" s="299">
        <f t="shared" si="4"/>
        <v>2.4230923736140112E-2</v>
      </c>
      <c r="U52" s="299">
        <f t="shared" si="4"/>
        <v>2.4390716381583015E-2</v>
      </c>
      <c r="V52" s="299">
        <f t="shared" si="4"/>
        <v>2.4032137350170683E-2</v>
      </c>
      <c r="W52" s="299">
        <f t="shared" si="4"/>
        <v>2.3894268409137383E-2</v>
      </c>
      <c r="X52" s="299">
        <f t="shared" si="4"/>
        <v>2.4337771989795108E-2</v>
      </c>
      <c r="Y52" s="299">
        <f t="shared" si="4"/>
        <v>2.4560928338346805E-2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2.2034281301285263E-2</v>
      </c>
      <c r="C53" s="233">
        <f t="shared" si="5"/>
        <v>2.5422927754962729E-2</v>
      </c>
      <c r="D53" s="233">
        <f t="shared" si="5"/>
        <v>2.616326486868354E-2</v>
      </c>
      <c r="E53" s="233">
        <f t="shared" si="5"/>
        <v>2.6209488177267842E-2</v>
      </c>
      <c r="F53" s="233">
        <f t="shared" si="5"/>
        <v>2.8031151650349022E-2</v>
      </c>
      <c r="G53" s="233">
        <f t="shared" si="5"/>
        <v>2.8575539812141448E-2</v>
      </c>
      <c r="H53" s="233">
        <f t="shared" si="5"/>
        <v>3.0061306901474089E-2</v>
      </c>
      <c r="I53" s="233">
        <f t="shared" si="5"/>
        <v>3.0833111768208771E-2</v>
      </c>
      <c r="J53" s="233">
        <f t="shared" si="5"/>
        <v>3.1166565025178651E-2</v>
      </c>
      <c r="K53" s="233">
        <f t="shared" si="5"/>
        <v>3.1223135652600497E-2</v>
      </c>
      <c r="L53" s="233">
        <f t="shared" si="5"/>
        <v>3.1679988892296514E-2</v>
      </c>
      <c r="M53" s="233">
        <f t="shared" si="5"/>
        <v>3.1843533457473941E-2</v>
      </c>
      <c r="N53" s="233">
        <f t="shared" si="5"/>
        <v>3.3604942692030702E-2</v>
      </c>
      <c r="O53" s="233">
        <f t="shared" si="5"/>
        <v>3.2585245426597513E-2</v>
      </c>
      <c r="P53" s="233">
        <f t="shared" si="5"/>
        <v>3.3451976320630676E-2</v>
      </c>
      <c r="Q53" s="233">
        <f t="shared" si="5"/>
        <v>3.3463249998050226E-2</v>
      </c>
      <c r="R53" s="233">
        <f t="shared" si="5"/>
        <v>3.297614055550873E-2</v>
      </c>
      <c r="S53" s="233">
        <f t="shared" si="5"/>
        <v>3.2807873306145631E-2</v>
      </c>
      <c r="T53" s="233">
        <f t="shared" si="5"/>
        <v>3.2954056281150564E-2</v>
      </c>
      <c r="U53" s="233">
        <f t="shared" si="5"/>
        <v>3.3171374278952906E-2</v>
      </c>
      <c r="V53" s="233">
        <f t="shared" si="5"/>
        <v>3.2683706796232136E-2</v>
      </c>
      <c r="W53" s="233">
        <f t="shared" si="5"/>
        <v>3.2496205036426834E-2</v>
      </c>
      <c r="X53" s="233">
        <f t="shared" si="5"/>
        <v>3.3099369906121348E-2</v>
      </c>
      <c r="Y53" s="233">
        <f t="shared" si="5"/>
        <v>3.3402862540151658E-2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2.7218818078058267E-2</v>
      </c>
      <c r="C54" s="233">
        <f t="shared" si="6"/>
        <v>3.1404793109071606E-2</v>
      </c>
      <c r="D54" s="233">
        <f t="shared" si="6"/>
        <v>3.2319327190726728E-2</v>
      </c>
      <c r="E54" s="233">
        <f t="shared" si="6"/>
        <v>3.2376426571919081E-2</v>
      </c>
      <c r="F54" s="233">
        <f t="shared" si="6"/>
        <v>3.4626716744548793E-2</v>
      </c>
      <c r="G54" s="233">
        <f t="shared" si="6"/>
        <v>3.5299196238527682E-2</v>
      </c>
      <c r="H54" s="233">
        <f t="shared" si="6"/>
        <v>3.7134555584173862E-2</v>
      </c>
      <c r="I54" s="233">
        <f t="shared" si="6"/>
        <v>3.8087961596022589E-2</v>
      </c>
      <c r="J54" s="233">
        <f t="shared" si="6"/>
        <v>3.8499874442867739E-2</v>
      </c>
      <c r="K54" s="233">
        <f t="shared" si="6"/>
        <v>3.8569755806153551E-2</v>
      </c>
      <c r="L54" s="233">
        <f t="shared" si="6"/>
        <v>3.9134103925778055E-2</v>
      </c>
      <c r="M54" s="233">
        <f t="shared" si="6"/>
        <v>3.9336129565114855E-2</v>
      </c>
      <c r="N54" s="233">
        <f t="shared" si="6"/>
        <v>4.1511988031332048E-2</v>
      </c>
      <c r="O54" s="233">
        <f t="shared" si="6"/>
        <v>4.0252361997561631E-2</v>
      </c>
      <c r="P54" s="233">
        <f t="shared" si="6"/>
        <v>4.1323029572543774E-2</v>
      </c>
      <c r="Q54" s="233">
        <f t="shared" si="6"/>
        <v>4.1336955879944397E-2</v>
      </c>
      <c r="R54" s="233">
        <f t="shared" si="6"/>
        <v>4.0735232450922552E-2</v>
      </c>
      <c r="S54" s="233">
        <f t="shared" si="6"/>
        <v>4.0527372907591654E-2</v>
      </c>
      <c r="T54" s="233">
        <f t="shared" si="6"/>
        <v>4.0707951876715387E-2</v>
      </c>
      <c r="U54" s="233">
        <f t="shared" si="6"/>
        <v>4.0976403521059475E-2</v>
      </c>
      <c r="V54" s="233">
        <f t="shared" si="6"/>
        <v>4.0373990748286757E-2</v>
      </c>
      <c r="W54" s="233">
        <f t="shared" si="6"/>
        <v>4.0142370927350797E-2</v>
      </c>
      <c r="X54" s="233">
        <f t="shared" si="6"/>
        <v>4.0887456942855789E-2</v>
      </c>
      <c r="Y54" s="233">
        <f t="shared" si="6"/>
        <v>4.1262359608422637E-2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1.6849744524512253E-2</v>
      </c>
      <c r="C55" s="233">
        <f t="shared" si="7"/>
        <v>1.9441062400853856E-2</v>
      </c>
      <c r="D55" s="233">
        <f t="shared" si="7"/>
        <v>2.0007202546640349E-2</v>
      </c>
      <c r="E55" s="233">
        <f t="shared" si="7"/>
        <v>2.0042549782616575E-2</v>
      </c>
      <c r="F55" s="233">
        <f t="shared" si="7"/>
        <v>2.1435586556149251E-2</v>
      </c>
      <c r="G55" s="233">
        <f t="shared" si="7"/>
        <v>2.1851883385755225E-2</v>
      </c>
      <c r="H55" s="233">
        <f t="shared" si="7"/>
        <v>2.2988058218774293E-2</v>
      </c>
      <c r="I55" s="233">
        <f t="shared" si="7"/>
        <v>2.3578261940394935E-2</v>
      </c>
      <c r="J55" s="233">
        <f t="shared" si="7"/>
        <v>2.3833255607489549E-2</v>
      </c>
      <c r="K55" s="233">
        <f t="shared" si="7"/>
        <v>2.387651549904744E-2</v>
      </c>
      <c r="L55" s="233">
        <f t="shared" si="7"/>
        <v>2.4225873858814983E-2</v>
      </c>
      <c r="M55" s="233">
        <f t="shared" si="7"/>
        <v>2.4350937349833002E-2</v>
      </c>
      <c r="N55" s="233">
        <f t="shared" si="7"/>
        <v>2.569789735272936E-2</v>
      </c>
      <c r="O55" s="233">
        <f t="shared" si="7"/>
        <v>2.4918128855633399E-2</v>
      </c>
      <c r="P55" s="233">
        <f t="shared" si="7"/>
        <v>2.5580923068717575E-2</v>
      </c>
      <c r="Q55" s="233">
        <f t="shared" si="7"/>
        <v>2.5589544116156056E-2</v>
      </c>
      <c r="R55" s="233">
        <f t="shared" si="7"/>
        <v>2.5217048660094905E-2</v>
      </c>
      <c r="S55" s="233">
        <f t="shared" si="7"/>
        <v>2.5088373704699591E-2</v>
      </c>
      <c r="T55" s="233">
        <f t="shared" si="7"/>
        <v>2.5200160685585719E-2</v>
      </c>
      <c r="U55" s="233">
        <f t="shared" si="7"/>
        <v>2.536634503684634E-2</v>
      </c>
      <c r="V55" s="233">
        <f t="shared" si="7"/>
        <v>2.4993422844177514E-2</v>
      </c>
      <c r="W55" s="233">
        <f t="shared" si="7"/>
        <v>2.4850039145502871E-2</v>
      </c>
      <c r="X55" s="233">
        <f t="shared" si="7"/>
        <v>2.5311282869386911E-2</v>
      </c>
      <c r="Y55" s="233">
        <f t="shared" si="7"/>
        <v>2.5543365471880679E-2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2.7943605413562563E-2</v>
      </c>
      <c r="C56" s="300">
        <f t="shared" si="8"/>
        <v>2.5036581884147962E-2</v>
      </c>
      <c r="D56" s="300">
        <f t="shared" si="8"/>
        <v>2.5513139732900241E-2</v>
      </c>
      <c r="E56" s="300">
        <f t="shared" si="8"/>
        <v>2.6746049911402375E-2</v>
      </c>
      <c r="F56" s="300">
        <f t="shared" si="8"/>
        <v>2.7366455916512034E-2</v>
      </c>
      <c r="G56" s="300">
        <f t="shared" si="8"/>
        <v>2.7990762080009588E-2</v>
      </c>
      <c r="H56" s="300">
        <f t="shared" si="8"/>
        <v>2.7908877421977382E-2</v>
      </c>
      <c r="I56" s="300">
        <f t="shared" si="8"/>
        <v>2.7905382765346008E-2</v>
      </c>
      <c r="J56" s="300">
        <f t="shared" si="8"/>
        <v>2.7878708912337281E-2</v>
      </c>
      <c r="K56" s="300">
        <f t="shared" si="8"/>
        <v>2.8022276542820853E-2</v>
      </c>
      <c r="L56" s="300">
        <f t="shared" si="8"/>
        <v>2.8119223043242221E-2</v>
      </c>
      <c r="M56" s="300">
        <f t="shared" si="8"/>
        <v>2.830324533969163E-2</v>
      </c>
      <c r="N56" s="300">
        <f t="shared" si="8"/>
        <v>2.6689316711004506E-2</v>
      </c>
      <c r="O56" s="300">
        <f t="shared" si="8"/>
        <v>2.6724873463398344E-2</v>
      </c>
      <c r="P56" s="300">
        <f t="shared" si="8"/>
        <v>2.6931036712713425E-2</v>
      </c>
      <c r="Q56" s="300">
        <f t="shared" si="8"/>
        <v>2.7123723167019862E-2</v>
      </c>
      <c r="R56" s="300">
        <f t="shared" si="8"/>
        <v>2.6735218724851541E-2</v>
      </c>
      <c r="S56" s="300">
        <f t="shared" si="8"/>
        <v>2.6899037890702467E-2</v>
      </c>
      <c r="T56" s="300">
        <f t="shared" si="8"/>
        <v>2.692758900077941E-2</v>
      </c>
      <c r="U56" s="300">
        <f t="shared" si="8"/>
        <v>2.6898216916034029E-2</v>
      </c>
      <c r="V56" s="300">
        <f t="shared" si="8"/>
        <v>2.6980352094120856E-2</v>
      </c>
      <c r="W56" s="300">
        <f t="shared" si="8"/>
        <v>2.7027402664771581E-2</v>
      </c>
      <c r="X56" s="300">
        <f t="shared" si="8"/>
        <v>2.8150945140747584E-2</v>
      </c>
      <c r="Y56" s="300">
        <f t="shared" si="8"/>
        <v>2.9308500257796046E-2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0.18111596101383148</v>
      </c>
      <c r="C57" s="301">
        <f t="shared" si="9"/>
        <v>0.16227414184169975</v>
      </c>
      <c r="D57" s="301">
        <f t="shared" si="9"/>
        <v>0.1677401436685596</v>
      </c>
      <c r="E57" s="301">
        <f t="shared" si="9"/>
        <v>0.16728878728697652</v>
      </c>
      <c r="F57" s="301">
        <f t="shared" si="9"/>
        <v>0.16849514026701981</v>
      </c>
      <c r="G57" s="301">
        <f t="shared" si="9"/>
        <v>0.17249643193985528</v>
      </c>
      <c r="H57" s="301">
        <f t="shared" si="9"/>
        <v>0.17247627275510208</v>
      </c>
      <c r="I57" s="301">
        <f t="shared" si="9"/>
        <v>0.17247107411519846</v>
      </c>
      <c r="J57" s="301">
        <f t="shared" si="9"/>
        <v>0.17228299980212694</v>
      </c>
      <c r="K57" s="301">
        <f t="shared" si="9"/>
        <v>0.17097962171645648</v>
      </c>
      <c r="L57" s="301">
        <f t="shared" si="9"/>
        <v>0.17070888540657816</v>
      </c>
      <c r="M57" s="301">
        <f t="shared" si="9"/>
        <v>0.17101307053536058</v>
      </c>
      <c r="N57" s="301">
        <f t="shared" si="9"/>
        <v>0.17185072413996397</v>
      </c>
      <c r="O57" s="301">
        <f t="shared" si="9"/>
        <v>0.17231547924378346</v>
      </c>
      <c r="P57" s="301">
        <f t="shared" si="9"/>
        <v>0.17276565189411566</v>
      </c>
      <c r="Q57" s="301">
        <f t="shared" si="9"/>
        <v>0.17341618797895428</v>
      </c>
      <c r="R57" s="301">
        <f t="shared" si="9"/>
        <v>0.17209948507915329</v>
      </c>
      <c r="S57" s="301">
        <f t="shared" si="9"/>
        <v>0.17169124897179122</v>
      </c>
      <c r="T57" s="301">
        <f t="shared" si="9"/>
        <v>0.17186736601474759</v>
      </c>
      <c r="U57" s="301">
        <f t="shared" si="9"/>
        <v>0.17176304058565431</v>
      </c>
      <c r="V57" s="301">
        <f t="shared" si="9"/>
        <v>0.17140967712210167</v>
      </c>
      <c r="W57" s="301">
        <f t="shared" si="9"/>
        <v>0.17165286369833913</v>
      </c>
      <c r="X57" s="301">
        <f t="shared" si="9"/>
        <v>0.17176290604937852</v>
      </c>
      <c r="Y57" s="301">
        <f t="shared" si="9"/>
        <v>0.17170694709610088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0.15687495804770613</v>
      </c>
      <c r="C58" s="302">
        <f t="shared" si="10"/>
        <v>0.10971410976616451</v>
      </c>
      <c r="D58" s="302">
        <f t="shared" si="10"/>
        <v>0.11528631172203213</v>
      </c>
      <c r="E58" s="302">
        <f t="shared" si="10"/>
        <v>0.11399792054120374</v>
      </c>
      <c r="F58" s="302">
        <f t="shared" si="10"/>
        <v>0.10325368179054105</v>
      </c>
      <c r="G58" s="302">
        <f t="shared" si="10"/>
        <v>0.10855026920637038</v>
      </c>
      <c r="H58" s="302">
        <f t="shared" si="10"/>
        <v>9.6380313831980022E-2</v>
      </c>
      <c r="I58" s="302">
        <f t="shared" si="10"/>
        <v>8.9241200790184078E-2</v>
      </c>
      <c r="J58" s="302">
        <f t="shared" si="10"/>
        <v>8.5268329391290254E-2</v>
      </c>
      <c r="K58" s="302">
        <f t="shared" si="10"/>
        <v>8.0223605684606736E-2</v>
      </c>
      <c r="L58" s="302">
        <f t="shared" si="10"/>
        <v>7.3893328760424273E-2</v>
      </c>
      <c r="M58" s="302">
        <f t="shared" si="10"/>
        <v>7.3150454053226274E-2</v>
      </c>
      <c r="N58" s="302">
        <f t="shared" si="10"/>
        <v>4.927421772661366E-2</v>
      </c>
      <c r="O58" s="302">
        <f t="shared" si="10"/>
        <v>6.8539161541750146E-2</v>
      </c>
      <c r="P58" s="302">
        <f t="shared" si="10"/>
        <v>5.7779362610691491E-2</v>
      </c>
      <c r="Q58" s="302">
        <f t="shared" si="10"/>
        <v>6.1300313870569126E-2</v>
      </c>
      <c r="R58" s="302">
        <f t="shared" si="10"/>
        <v>6.1890714316690291E-2</v>
      </c>
      <c r="S58" s="302">
        <f t="shared" si="10"/>
        <v>6.2404883712440976E-2</v>
      </c>
      <c r="T58" s="302">
        <f t="shared" si="10"/>
        <v>6.1130375718749776E-2</v>
      </c>
      <c r="U58" s="302">
        <f t="shared" si="10"/>
        <v>5.7064057925996343E-2</v>
      </c>
      <c r="V58" s="302">
        <f t="shared" si="10"/>
        <v>6.3028248966328679E-2</v>
      </c>
      <c r="W58" s="302">
        <f t="shared" si="10"/>
        <v>6.6898644193464987E-2</v>
      </c>
      <c r="X58" s="302">
        <f t="shared" si="10"/>
        <v>5.8610881490937121E-2</v>
      </c>
      <c r="Y58" s="302">
        <f t="shared" si="10"/>
        <v>5.3345135818936545E-2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2.4241002966125358E-2</v>
      </c>
      <c r="C59" s="302">
        <f t="shared" si="11"/>
        <v>5.2560032075535244E-2</v>
      </c>
      <c r="D59" s="302">
        <f t="shared" si="11"/>
        <v>5.2453831946527488E-2</v>
      </c>
      <c r="E59" s="302">
        <f t="shared" si="11"/>
        <v>5.3290866745772804E-2</v>
      </c>
      <c r="F59" s="302">
        <f t="shared" si="11"/>
        <v>6.5241458476478761E-2</v>
      </c>
      <c r="G59" s="302">
        <f t="shared" si="11"/>
        <v>6.3946162733484913E-2</v>
      </c>
      <c r="H59" s="302">
        <f t="shared" si="11"/>
        <v>7.6095958923122042E-2</v>
      </c>
      <c r="I59" s="302">
        <f t="shared" si="11"/>
        <v>8.3229873325014386E-2</v>
      </c>
      <c r="J59" s="302">
        <f t="shared" si="11"/>
        <v>8.7014670410836673E-2</v>
      </c>
      <c r="K59" s="302">
        <f t="shared" si="11"/>
        <v>9.0756016031849754E-2</v>
      </c>
      <c r="L59" s="302">
        <f t="shared" si="11"/>
        <v>9.6815556646153877E-2</v>
      </c>
      <c r="M59" s="302">
        <f t="shared" si="11"/>
        <v>9.7862616482134318E-2</v>
      </c>
      <c r="N59" s="302">
        <f t="shared" si="11"/>
        <v>0.12257650641335031</v>
      </c>
      <c r="O59" s="302">
        <f t="shared" si="11"/>
        <v>0.10377631770203333</v>
      </c>
      <c r="P59" s="302">
        <f t="shared" si="11"/>
        <v>0.11498628928342421</v>
      </c>
      <c r="Q59" s="302">
        <f t="shared" si="11"/>
        <v>0.11211587410838517</v>
      </c>
      <c r="R59" s="302">
        <f t="shared" si="11"/>
        <v>0.11020877076246298</v>
      </c>
      <c r="S59" s="302">
        <f t="shared" si="11"/>
        <v>0.10928636525935025</v>
      </c>
      <c r="T59" s="302">
        <f t="shared" si="11"/>
        <v>0.1107369902959978</v>
      </c>
      <c r="U59" s="302">
        <f t="shared" si="11"/>
        <v>0.11469898265965799</v>
      </c>
      <c r="V59" s="302">
        <f t="shared" si="11"/>
        <v>0.10838142815577299</v>
      </c>
      <c r="W59" s="302">
        <f t="shared" si="11"/>
        <v>0.10475421950487412</v>
      </c>
      <c r="X59" s="302">
        <f t="shared" si="11"/>
        <v>0.11315202455844138</v>
      </c>
      <c r="Y59" s="302">
        <f t="shared" si="11"/>
        <v>0.11836181127716434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8.7032421700843215E-2</v>
      </c>
      <c r="C60" s="301">
        <f t="shared" si="12"/>
        <v>8.2964924953165306E-2</v>
      </c>
      <c r="D60" s="301">
        <f t="shared" si="12"/>
        <v>8.4836524764013363E-2</v>
      </c>
      <c r="E60" s="301">
        <f t="shared" si="12"/>
        <v>8.4436909799682117E-2</v>
      </c>
      <c r="F60" s="301">
        <f t="shared" si="12"/>
        <v>8.582351167196943E-2</v>
      </c>
      <c r="G60" s="301">
        <f t="shared" si="12"/>
        <v>8.7468389598567856E-2</v>
      </c>
      <c r="H60" s="301">
        <f t="shared" si="12"/>
        <v>8.7450116636322378E-2</v>
      </c>
      <c r="I60" s="301">
        <f t="shared" si="12"/>
        <v>8.7198429880728553E-2</v>
      </c>
      <c r="J60" s="301">
        <f t="shared" si="12"/>
        <v>8.6897810993453034E-2</v>
      </c>
      <c r="K60" s="301">
        <f t="shared" si="12"/>
        <v>8.6238622753245509E-2</v>
      </c>
      <c r="L60" s="301">
        <f t="shared" si="12"/>
        <v>8.5647592151209484E-2</v>
      </c>
      <c r="M60" s="301">
        <f t="shared" si="12"/>
        <v>8.5678206572566751E-2</v>
      </c>
      <c r="N60" s="301">
        <f t="shared" si="12"/>
        <v>8.2518198400386586E-2</v>
      </c>
      <c r="O60" s="301">
        <f t="shared" si="12"/>
        <v>8.5440133492534404E-2</v>
      </c>
      <c r="P60" s="301">
        <f t="shared" si="12"/>
        <v>8.3969716895158392E-2</v>
      </c>
      <c r="Q60" s="301">
        <f t="shared" si="12"/>
        <v>8.4592891329949876E-2</v>
      </c>
      <c r="R60" s="301">
        <f t="shared" si="12"/>
        <v>8.4547039951886047E-2</v>
      </c>
      <c r="S60" s="301">
        <f t="shared" si="12"/>
        <v>8.4447250078663244E-2</v>
      </c>
      <c r="T60" s="301">
        <f t="shared" si="12"/>
        <v>8.440559816552963E-2</v>
      </c>
      <c r="U60" s="301">
        <f t="shared" si="12"/>
        <v>8.3869273596164334E-2</v>
      </c>
      <c r="V60" s="301">
        <f t="shared" si="12"/>
        <v>8.4563089850334783E-2</v>
      </c>
      <c r="W60" s="301">
        <f t="shared" si="12"/>
        <v>8.5129039392885186E-2</v>
      </c>
      <c r="X60" s="301">
        <f t="shared" si="12"/>
        <v>8.3946578983539855E-2</v>
      </c>
      <c r="Y60" s="301">
        <f t="shared" si="12"/>
        <v>8.3019825847599274E-2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7.0506710724879282E-2</v>
      </c>
      <c r="C61" s="302">
        <f t="shared" si="13"/>
        <v>6.3897729136943263E-2</v>
      </c>
      <c r="D61" s="302">
        <f t="shared" si="13"/>
        <v>6.5214076112500699E-2</v>
      </c>
      <c r="E61" s="302">
        <f t="shared" si="13"/>
        <v>6.4779793666731242E-2</v>
      </c>
      <c r="F61" s="302">
        <f t="shared" si="13"/>
        <v>6.4800147934207672E-2</v>
      </c>
      <c r="G61" s="302">
        <f t="shared" si="13"/>
        <v>6.6036734739461769E-2</v>
      </c>
      <c r="H61" s="302">
        <f t="shared" si="13"/>
        <v>6.490413646021681E-2</v>
      </c>
      <c r="I61" s="302">
        <f t="shared" si="13"/>
        <v>6.4073596054571968E-2</v>
      </c>
      <c r="J61" s="302">
        <f t="shared" si="13"/>
        <v>6.3522887224569044E-2</v>
      </c>
      <c r="K61" s="302">
        <f t="shared" si="13"/>
        <v>6.282127101379513E-2</v>
      </c>
      <c r="L61" s="302">
        <f t="shared" si="13"/>
        <v>6.1887600481987104E-2</v>
      </c>
      <c r="M61" s="302">
        <f t="shared" si="13"/>
        <v>6.1795556479461305E-2</v>
      </c>
      <c r="N61" s="302">
        <f t="shared" si="13"/>
        <v>5.7314491381363561E-2</v>
      </c>
      <c r="O61" s="302">
        <f t="shared" si="13"/>
        <v>6.1001199422586264E-2</v>
      </c>
      <c r="P61" s="302">
        <f t="shared" si="13"/>
        <v>5.8880734654685365E-2</v>
      </c>
      <c r="Q61" s="302">
        <f t="shared" si="13"/>
        <v>5.9495453831412193E-2</v>
      </c>
      <c r="R61" s="302">
        <f t="shared" si="13"/>
        <v>5.9814934535254494E-2</v>
      </c>
      <c r="S61" s="302">
        <f t="shared" si="13"/>
        <v>5.9841345099054005E-2</v>
      </c>
      <c r="T61" s="302">
        <f t="shared" si="13"/>
        <v>5.9690055954666706E-2</v>
      </c>
      <c r="U61" s="302">
        <f t="shared" si="13"/>
        <v>5.8990742886949644E-2</v>
      </c>
      <c r="V61" s="302">
        <f t="shared" si="13"/>
        <v>6.0050309753160683E-2</v>
      </c>
      <c r="W61" s="302">
        <f t="shared" si="13"/>
        <v>6.0756885615565047E-2</v>
      </c>
      <c r="X61" s="302">
        <f t="shared" si="13"/>
        <v>5.9122051553948833E-2</v>
      </c>
      <c r="Y61" s="302">
        <f t="shared" si="13"/>
        <v>5.7967678942485529E-2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1.6525710975963941E-2</v>
      </c>
      <c r="C62" s="302">
        <f t="shared" si="14"/>
        <v>1.906719581622205E-2</v>
      </c>
      <c r="D62" s="302">
        <f t="shared" si="14"/>
        <v>1.9622448651512657E-2</v>
      </c>
      <c r="E62" s="302">
        <f t="shared" si="14"/>
        <v>1.9657116132950871E-2</v>
      </c>
      <c r="F62" s="302">
        <f t="shared" si="14"/>
        <v>2.1023363737761772E-2</v>
      </c>
      <c r="G62" s="302">
        <f t="shared" si="14"/>
        <v>2.1431654859106093E-2</v>
      </c>
      <c r="H62" s="302">
        <f t="shared" si="14"/>
        <v>2.2545980176105571E-2</v>
      </c>
      <c r="I62" s="302">
        <f t="shared" si="14"/>
        <v>2.3124833826156582E-2</v>
      </c>
      <c r="J62" s="302">
        <f t="shared" si="14"/>
        <v>2.337492376888399E-2</v>
      </c>
      <c r="K62" s="302">
        <f t="shared" si="14"/>
        <v>2.3417351739450386E-2</v>
      </c>
      <c r="L62" s="302">
        <f t="shared" si="14"/>
        <v>2.3759991669222394E-2</v>
      </c>
      <c r="M62" s="302">
        <f t="shared" si="14"/>
        <v>2.3882650093105452E-2</v>
      </c>
      <c r="N62" s="302">
        <f t="shared" si="14"/>
        <v>2.5203707019023032E-2</v>
      </c>
      <c r="O62" s="302">
        <f t="shared" si="14"/>
        <v>2.443893406994814E-2</v>
      </c>
      <c r="P62" s="302">
        <f t="shared" si="14"/>
        <v>2.5088982240473016E-2</v>
      </c>
      <c r="Q62" s="302">
        <f t="shared" si="14"/>
        <v>2.5097437498537673E-2</v>
      </c>
      <c r="R62" s="302">
        <f t="shared" si="14"/>
        <v>2.4732105416631553E-2</v>
      </c>
      <c r="S62" s="302">
        <f t="shared" si="14"/>
        <v>2.4605904979609232E-2</v>
      </c>
      <c r="T62" s="302">
        <f t="shared" si="14"/>
        <v>2.4715542210862928E-2</v>
      </c>
      <c r="U62" s="302">
        <f t="shared" si="14"/>
        <v>2.487853070921469E-2</v>
      </c>
      <c r="V62" s="302">
        <f t="shared" si="14"/>
        <v>2.4512780097174107E-2</v>
      </c>
      <c r="W62" s="302">
        <f t="shared" si="14"/>
        <v>2.4372153777320136E-2</v>
      </c>
      <c r="X62" s="302">
        <f t="shared" si="14"/>
        <v>2.4824527429591025E-2</v>
      </c>
      <c r="Y62" s="302">
        <f t="shared" si="14"/>
        <v>2.5052146905113745E-2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0.2587370871626164</v>
      </c>
      <c r="C63" s="301">
        <f t="shared" si="15"/>
        <v>0.23182020263099964</v>
      </c>
      <c r="D63" s="301">
        <f t="shared" si="15"/>
        <v>0.23962877666937096</v>
      </c>
      <c r="E63" s="301">
        <f t="shared" si="15"/>
        <v>0.23898398183853792</v>
      </c>
      <c r="F63" s="301">
        <f t="shared" si="15"/>
        <v>0.24070734323859977</v>
      </c>
      <c r="G63" s="301">
        <f t="shared" si="15"/>
        <v>0.2464234741997933</v>
      </c>
      <c r="H63" s="301">
        <f t="shared" si="15"/>
        <v>0.24639467536443146</v>
      </c>
      <c r="I63" s="301">
        <f t="shared" si="15"/>
        <v>0.24638724873599777</v>
      </c>
      <c r="J63" s="301">
        <f t="shared" si="15"/>
        <v>0.2461185711458955</v>
      </c>
      <c r="K63" s="301">
        <f t="shared" si="15"/>
        <v>0.24425660245208072</v>
      </c>
      <c r="L63" s="301">
        <f t="shared" si="15"/>
        <v>0.24386983629511172</v>
      </c>
      <c r="M63" s="301">
        <f t="shared" si="15"/>
        <v>0.24430438647908653</v>
      </c>
      <c r="N63" s="301">
        <f t="shared" si="15"/>
        <v>0.24550103448566277</v>
      </c>
      <c r="O63" s="301">
        <f t="shared" si="15"/>
        <v>0.24616497034826207</v>
      </c>
      <c r="P63" s="301">
        <f t="shared" si="15"/>
        <v>0.24680807413445102</v>
      </c>
      <c r="Q63" s="301">
        <f t="shared" si="15"/>
        <v>0.24773741139850625</v>
      </c>
      <c r="R63" s="301">
        <f t="shared" si="15"/>
        <v>0.2458564072559333</v>
      </c>
      <c r="S63" s="301">
        <f t="shared" si="15"/>
        <v>0.24527321281684467</v>
      </c>
      <c r="T63" s="301">
        <f t="shared" si="15"/>
        <v>0.24552480859249654</v>
      </c>
      <c r="U63" s="301">
        <f t="shared" si="15"/>
        <v>0.24537577226522042</v>
      </c>
      <c r="V63" s="301">
        <f t="shared" si="15"/>
        <v>0.24487096731728816</v>
      </c>
      <c r="W63" s="301">
        <f t="shared" si="15"/>
        <v>0.24521837671191304</v>
      </c>
      <c r="X63" s="301">
        <f t="shared" si="15"/>
        <v>0.24537558007054081</v>
      </c>
      <c r="Y63" s="301">
        <f t="shared" si="15"/>
        <v>0.24529563870871568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0.22410708292529449</v>
      </c>
      <c r="C64" s="302">
        <f t="shared" si="16"/>
        <v>0.15673444252309215</v>
      </c>
      <c r="D64" s="302">
        <f t="shared" si="16"/>
        <v>0.16469473103147456</v>
      </c>
      <c r="E64" s="302">
        <f t="shared" si="16"/>
        <v>0.1628541722017196</v>
      </c>
      <c r="F64" s="302">
        <f t="shared" si="16"/>
        <v>0.14750525970077294</v>
      </c>
      <c r="G64" s="302">
        <f t="shared" si="16"/>
        <v>0.1550718131519577</v>
      </c>
      <c r="H64" s="302">
        <f t="shared" si="16"/>
        <v>0.13768616261711425</v>
      </c>
      <c r="I64" s="302">
        <f t="shared" si="16"/>
        <v>0.12748742970026294</v>
      </c>
      <c r="J64" s="302">
        <f t="shared" si="16"/>
        <v>0.12181189913041458</v>
      </c>
      <c r="K64" s="302">
        <f t="shared" si="16"/>
        <v>0.11460515097800966</v>
      </c>
      <c r="L64" s="302">
        <f t="shared" si="16"/>
        <v>0.10556189822917753</v>
      </c>
      <c r="M64" s="302">
        <f t="shared" si="16"/>
        <v>0.10450064864746612</v>
      </c>
      <c r="N64" s="302">
        <f t="shared" si="16"/>
        <v>7.039173960944807E-2</v>
      </c>
      <c r="O64" s="302">
        <f t="shared" si="16"/>
        <v>9.7913087916785879E-2</v>
      </c>
      <c r="P64" s="302">
        <f t="shared" si="16"/>
        <v>8.2541946586702122E-2</v>
      </c>
      <c r="Q64" s="302">
        <f t="shared" si="16"/>
        <v>8.7571876957955916E-2</v>
      </c>
      <c r="R64" s="302">
        <f t="shared" si="16"/>
        <v>8.8415306166700458E-2</v>
      </c>
      <c r="S64" s="302">
        <f t="shared" si="16"/>
        <v>8.9149833874915721E-2</v>
      </c>
      <c r="T64" s="302">
        <f t="shared" si="16"/>
        <v>8.7329108169642553E-2</v>
      </c>
      <c r="U64" s="302">
        <f t="shared" si="16"/>
        <v>8.1520082751423334E-2</v>
      </c>
      <c r="V64" s="302">
        <f t="shared" si="16"/>
        <v>9.0040355666183847E-2</v>
      </c>
      <c r="W64" s="302">
        <f t="shared" si="16"/>
        <v>9.5569491704950008E-2</v>
      </c>
      <c r="X64" s="302">
        <f t="shared" si="16"/>
        <v>8.3729830701338812E-2</v>
      </c>
      <c r="Y64" s="302">
        <f t="shared" si="16"/>
        <v>7.6207336884195079E-2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3.4630004237321932E-2</v>
      </c>
      <c r="C65" s="302">
        <f t="shared" si="17"/>
        <v>7.508576010790749E-2</v>
      </c>
      <c r="D65" s="302">
        <f t="shared" si="17"/>
        <v>7.4934045637896421E-2</v>
      </c>
      <c r="E65" s="302">
        <f t="shared" si="17"/>
        <v>7.6129809636818327E-2</v>
      </c>
      <c r="F65" s="302">
        <f t="shared" si="17"/>
        <v>9.3202083537826816E-2</v>
      </c>
      <c r="G65" s="302">
        <f t="shared" si="17"/>
        <v>9.1351661047835597E-2</v>
      </c>
      <c r="H65" s="302">
        <f t="shared" si="17"/>
        <v>0.1087085127473172</v>
      </c>
      <c r="I65" s="302">
        <f t="shared" si="17"/>
        <v>0.11889981903573482</v>
      </c>
      <c r="J65" s="302">
        <f t="shared" si="17"/>
        <v>0.1243066720154809</v>
      </c>
      <c r="K65" s="302">
        <f t="shared" si="17"/>
        <v>0.12965145147407106</v>
      </c>
      <c r="L65" s="302">
        <f t="shared" si="17"/>
        <v>0.13830793806593419</v>
      </c>
      <c r="M65" s="302">
        <f t="shared" si="17"/>
        <v>0.13980373783162042</v>
      </c>
      <c r="N65" s="302">
        <f t="shared" si="17"/>
        <v>0.17510929487621468</v>
      </c>
      <c r="O65" s="302">
        <f t="shared" si="17"/>
        <v>0.14825188243147616</v>
      </c>
      <c r="P65" s="302">
        <f t="shared" si="17"/>
        <v>0.16426612754774891</v>
      </c>
      <c r="Q65" s="302">
        <f t="shared" si="17"/>
        <v>0.16016553444055034</v>
      </c>
      <c r="R65" s="302">
        <f t="shared" si="17"/>
        <v>0.15744110108923287</v>
      </c>
      <c r="S65" s="302">
        <f t="shared" si="17"/>
        <v>0.15612337894192896</v>
      </c>
      <c r="T65" s="302">
        <f t="shared" si="17"/>
        <v>0.158195700422854</v>
      </c>
      <c r="U65" s="302">
        <f t="shared" si="17"/>
        <v>0.16385568951379709</v>
      </c>
      <c r="V65" s="302">
        <f t="shared" si="17"/>
        <v>0.15483061165110429</v>
      </c>
      <c r="W65" s="302">
        <f t="shared" si="17"/>
        <v>0.14964888500696305</v>
      </c>
      <c r="X65" s="302">
        <f t="shared" si="17"/>
        <v>0.16164574936920201</v>
      </c>
      <c r="Y65" s="302">
        <f t="shared" si="17"/>
        <v>0.16908830182452059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0.23243727379785306</v>
      </c>
      <c r="C66" s="301">
        <f t="shared" si="18"/>
        <v>0.25245424432429286</v>
      </c>
      <c r="D66" s="301">
        <f t="shared" si="18"/>
        <v>0.22968380241934919</v>
      </c>
      <c r="E66" s="301">
        <f t="shared" si="18"/>
        <v>0.22950038776061771</v>
      </c>
      <c r="F66" s="301">
        <f t="shared" si="18"/>
        <v>0.20697611108908917</v>
      </c>
      <c r="G66" s="301">
        <f t="shared" si="18"/>
        <v>0.18973361788573381</v>
      </c>
      <c r="H66" s="301">
        <f t="shared" si="18"/>
        <v>0.17553814687971991</v>
      </c>
      <c r="I66" s="301">
        <f t="shared" si="18"/>
        <v>0.16835443450020784</v>
      </c>
      <c r="J66" s="301">
        <f t="shared" si="18"/>
        <v>0.16591909895179546</v>
      </c>
      <c r="K66" s="301">
        <f t="shared" si="18"/>
        <v>0.16905389576519811</v>
      </c>
      <c r="L66" s="301">
        <f t="shared" si="18"/>
        <v>0.16579471638752938</v>
      </c>
      <c r="M66" s="301">
        <f t="shared" si="18"/>
        <v>0.16326237602297833</v>
      </c>
      <c r="N66" s="301">
        <f t="shared" si="18"/>
        <v>0.1489961914133939</v>
      </c>
      <c r="O66" s="301">
        <f t="shared" si="18"/>
        <v>0.15475484625035829</v>
      </c>
      <c r="P66" s="301">
        <f t="shared" si="18"/>
        <v>0.14655782490844338</v>
      </c>
      <c r="Q66" s="301">
        <f t="shared" si="18"/>
        <v>0.14405324706789127</v>
      </c>
      <c r="R66" s="301">
        <f t="shared" si="18"/>
        <v>0.15238818944303129</v>
      </c>
      <c r="S66" s="301">
        <f t="shared" si="18"/>
        <v>0.15494015497450644</v>
      </c>
      <c r="T66" s="301">
        <f t="shared" si="18"/>
        <v>0.15311419499853562</v>
      </c>
      <c r="U66" s="301">
        <f t="shared" si="18"/>
        <v>0.15183512048382075</v>
      </c>
      <c r="V66" s="301">
        <f t="shared" si="18"/>
        <v>0.15662560466774558</v>
      </c>
      <c r="W66" s="301">
        <f t="shared" si="18"/>
        <v>0.15723227565662515</v>
      </c>
      <c r="X66" s="301">
        <f t="shared" si="18"/>
        <v>0.15120059185264173</v>
      </c>
      <c r="Y66" s="301">
        <f t="shared" si="18"/>
        <v>0.14817556983557348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7.7768051651595005E-2</v>
      </c>
      <c r="C67" s="301">
        <f t="shared" si="19"/>
        <v>8.9727980311633163E-2</v>
      </c>
      <c r="D67" s="301">
        <f t="shared" si="19"/>
        <v>9.23409348306478E-2</v>
      </c>
      <c r="E67" s="301">
        <f t="shared" si="19"/>
        <v>9.2504075919768822E-2</v>
      </c>
      <c r="F67" s="301">
        <f t="shared" si="19"/>
        <v>9.8933476412996532E-2</v>
      </c>
      <c r="G67" s="301">
        <f t="shared" si="19"/>
        <v>0.10085484639579337</v>
      </c>
      <c r="H67" s="301">
        <f t="shared" si="19"/>
        <v>0.10609873024049681</v>
      </c>
      <c r="I67" s="301">
        <f t="shared" si="19"/>
        <v>0.10882274741720739</v>
      </c>
      <c r="J67" s="301">
        <f t="shared" si="19"/>
        <v>0.10999964126533636</v>
      </c>
      <c r="K67" s="301">
        <f t="shared" si="19"/>
        <v>0.11019930230329586</v>
      </c>
      <c r="L67" s="301">
        <f t="shared" si="19"/>
        <v>0.11181172550222296</v>
      </c>
      <c r="M67" s="301">
        <f t="shared" si="19"/>
        <v>0.11238894161461387</v>
      </c>
      <c r="N67" s="301">
        <f t="shared" si="19"/>
        <v>0.11860568008952012</v>
      </c>
      <c r="O67" s="301">
        <f t="shared" si="19"/>
        <v>0.11500674856446183</v>
      </c>
      <c r="P67" s="301">
        <f t="shared" si="19"/>
        <v>0.11806579877869652</v>
      </c>
      <c r="Q67" s="301">
        <f t="shared" si="19"/>
        <v>0.11810558822841255</v>
      </c>
      <c r="R67" s="301">
        <f t="shared" si="19"/>
        <v>0.11638637843120726</v>
      </c>
      <c r="S67" s="301">
        <f t="shared" si="19"/>
        <v>0.11579249402169045</v>
      </c>
      <c r="T67" s="301">
        <f t="shared" si="19"/>
        <v>0.11630843393347252</v>
      </c>
      <c r="U67" s="301">
        <f t="shared" si="19"/>
        <v>0.1170754386315985</v>
      </c>
      <c r="V67" s="301">
        <f t="shared" si="19"/>
        <v>0.11535425928081927</v>
      </c>
      <c r="W67" s="301">
        <f t="shared" si="19"/>
        <v>0.11469248836385944</v>
      </c>
      <c r="X67" s="301">
        <f t="shared" si="19"/>
        <v>0.1168213055510165</v>
      </c>
      <c r="Y67" s="301">
        <f t="shared" si="19"/>
        <v>0.11789245602406467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5.2661077928426898E-2</v>
      </c>
      <c r="C68" s="235">
        <f t="shared" si="20"/>
        <v>6.0759811557582664E-2</v>
      </c>
      <c r="D68" s="235">
        <f t="shared" si="20"/>
        <v>6.2529188552723575E-2</v>
      </c>
      <c r="E68" s="235">
        <f t="shared" si="20"/>
        <v>6.2639660467926253E-2</v>
      </c>
      <c r="F68" s="235">
        <f t="shared" si="20"/>
        <v>6.699336553339176E-2</v>
      </c>
      <c r="G68" s="235">
        <f t="shared" si="20"/>
        <v>6.8294432131365726E-2</v>
      </c>
      <c r="H68" s="235">
        <f t="shared" si="20"/>
        <v>7.1845357864090853E-2</v>
      </c>
      <c r="I68" s="235">
        <f t="shared" si="20"/>
        <v>7.3689941568769374E-2</v>
      </c>
      <c r="J68" s="235">
        <f t="shared" si="20"/>
        <v>7.4486881923241252E-2</v>
      </c>
      <c r="K68" s="235">
        <f t="shared" si="20"/>
        <v>7.4622083529247235E-2</v>
      </c>
      <c r="L68" s="235">
        <f t="shared" si="20"/>
        <v>7.5713945057586787E-2</v>
      </c>
      <c r="M68" s="235">
        <f t="shared" si="20"/>
        <v>7.6104810226902644E-2</v>
      </c>
      <c r="N68" s="235">
        <f t="shared" si="20"/>
        <v>8.0314509998659439E-2</v>
      </c>
      <c r="O68" s="235">
        <f t="shared" si="20"/>
        <v>7.7877473073146047E-2</v>
      </c>
      <c r="P68" s="235">
        <f t="shared" si="20"/>
        <v>7.9948926302300952E-2</v>
      </c>
      <c r="Q68" s="235">
        <f t="shared" si="20"/>
        <v>7.997586995419563E-2</v>
      </c>
      <c r="R68" s="235">
        <f t="shared" si="20"/>
        <v>7.8811697274242865E-2</v>
      </c>
      <c r="S68" s="235">
        <f t="shared" si="20"/>
        <v>7.8409545072845865E-2</v>
      </c>
      <c r="T68" s="235">
        <f t="shared" si="20"/>
        <v>7.8758916714846958E-2</v>
      </c>
      <c r="U68" s="235">
        <f t="shared" si="20"/>
        <v>7.9278298303065681E-2</v>
      </c>
      <c r="V68" s="235">
        <f t="shared" si="20"/>
        <v>7.8112791928722461E-2</v>
      </c>
      <c r="W68" s="235">
        <f t="shared" si="20"/>
        <v>7.7664669993188926E-2</v>
      </c>
      <c r="X68" s="235">
        <f t="shared" si="20"/>
        <v>7.9106210643975605E-2</v>
      </c>
      <c r="Y68" s="235">
        <f t="shared" si="20"/>
        <v>7.983154627134828E-2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34.645428678717956</v>
      </c>
      <c r="C72" s="320">
        <f t="shared" si="21"/>
        <v>33.859480761038022</v>
      </c>
      <c r="D72" s="320">
        <f t="shared" si="21"/>
        <v>32.556683940060395</v>
      </c>
      <c r="E72" s="320">
        <f t="shared" si="21"/>
        <v>34.410605999683703</v>
      </c>
      <c r="F72" s="320">
        <f t="shared" si="21"/>
        <v>35.005746367309847</v>
      </c>
      <c r="G72" s="320">
        <f t="shared" si="21"/>
        <v>33.273407087200695</v>
      </c>
      <c r="H72" s="320">
        <f t="shared" si="21"/>
        <v>30.280075308652798</v>
      </c>
      <c r="I72" s="320">
        <f t="shared" si="21"/>
        <v>29.223119137260319</v>
      </c>
      <c r="J72" s="320">
        <f t="shared" si="21"/>
        <v>29.536418993568098</v>
      </c>
      <c r="K72" s="320">
        <f t="shared" si="21"/>
        <v>31.340516934491927</v>
      </c>
      <c r="L72" s="320">
        <f t="shared" si="21"/>
        <v>27.702085430671733</v>
      </c>
      <c r="M72" s="320">
        <f t="shared" si="21"/>
        <v>24.924492419182677</v>
      </c>
      <c r="N72" s="320">
        <f t="shared" si="21"/>
        <v>25.658072416930906</v>
      </c>
      <c r="O72" s="320">
        <f t="shared" si="21"/>
        <v>25.663413278733444</v>
      </c>
      <c r="P72" s="320">
        <f t="shared" si="21"/>
        <v>22.437509136768146</v>
      </c>
      <c r="Q72" s="320">
        <f t="shared" si="21"/>
        <v>21.349572942242173</v>
      </c>
      <c r="R72" s="320">
        <f t="shared" si="21"/>
        <v>21.233046283665825</v>
      </c>
      <c r="S72" s="320">
        <f t="shared" si="21"/>
        <v>20.862461114388758</v>
      </c>
      <c r="T72" s="320">
        <f t="shared" si="21"/>
        <v>21.155617032714062</v>
      </c>
      <c r="U72" s="320">
        <f t="shared" si="21"/>
        <v>21.009449719205389</v>
      </c>
      <c r="V72" s="320">
        <f t="shared" si="21"/>
        <v>23.129100041450613</v>
      </c>
      <c r="W72" s="320">
        <f t="shared" si="21"/>
        <v>21.759846802709635</v>
      </c>
      <c r="X72" s="320">
        <f t="shared" si="21"/>
        <v>19.940487487099588</v>
      </c>
      <c r="Y72" s="320">
        <f t="shared" si="21"/>
        <v>19.224191617035558</v>
      </c>
      <c r="DA72" s="95"/>
    </row>
    <row r="73" spans="1:105" ht="12" customHeight="1" x14ac:dyDescent="0.25">
      <c r="A73" s="55" t="s">
        <v>91</v>
      </c>
      <c r="B73" s="330">
        <f>IF(B$6=0,0,B$6/TRE!B$5*1000)</f>
        <v>0.5613140597871229</v>
      </c>
      <c r="C73" s="330">
        <f>IF(C$6=0,0,C$6/TRE!C$5*1000)</f>
        <v>0.6329464214767796</v>
      </c>
      <c r="D73" s="330">
        <f>IF(D$6=0,0,D$6/TRE!D$5*1000)</f>
        <v>0.62631554791898192</v>
      </c>
      <c r="E73" s="330">
        <f>IF(E$6=0,0,E$6/TRE!E$5*1000)</f>
        <v>0.66315027288333162</v>
      </c>
      <c r="F73" s="330">
        <f>IF(F$6=0,0,F$6/TRE!F$5*1000)</f>
        <v>0.72150837136449752</v>
      </c>
      <c r="G73" s="330">
        <f>IF(G$6=0,0,G$6/TRE!G$5*1000)</f>
        <v>0.69912174184256815</v>
      </c>
      <c r="H73" s="330">
        <f>IF(H$6=0,0,H$6/TRE!H$5*1000)</f>
        <v>0.66930782121555854</v>
      </c>
      <c r="I73" s="330">
        <f>IF(I$6=0,0,I$6/TRE!I$5*1000)</f>
        <v>0.66252919012854994</v>
      </c>
      <c r="J73" s="330">
        <f>IF(J$6=0,0,J$6/TRE!J$5*1000)</f>
        <v>0.67687406115732462</v>
      </c>
      <c r="K73" s="330">
        <f>IF(K$6=0,0,K$6/TRE!K$5*1000)</f>
        <v>0.71952147916784182</v>
      </c>
      <c r="L73" s="330">
        <f>IF(L$6=0,0,L$6/TRE!L$5*1000)</f>
        <v>0.64529541083612474</v>
      </c>
      <c r="M73" s="330">
        <f>IF(M$6=0,0,M$6/TRE!M$5*1000)</f>
        <v>0.5835911090152931</v>
      </c>
      <c r="N73" s="330">
        <f>IF(N$6=0,0,N$6/TRE!N$5*1000)</f>
        <v>0.63399856849921832</v>
      </c>
      <c r="O73" s="330">
        <f>IF(O$6=0,0,O$6/TRE!O$5*1000)</f>
        <v>0.61488869130274337</v>
      </c>
      <c r="P73" s="330">
        <f>IF(P$6=0,0,P$6/TRE!P$5*1000)</f>
        <v>0.5518963414243403</v>
      </c>
      <c r="Q73" s="330">
        <f>IF(Q$6=0,0,Q$6/TRE!Q$5*1000)</f>
        <v>0.52531330641019036</v>
      </c>
      <c r="R73" s="330">
        <f>IF(R$6=0,0,R$6/TRE!R$5*1000)</f>
        <v>0.5148411166704312</v>
      </c>
      <c r="S73" s="330">
        <f>IF(S$6=0,0,S$6/TRE!S$5*1000)</f>
        <v>0.50327425080533517</v>
      </c>
      <c r="T73" s="330">
        <f>IF(T$6=0,0,T$6/TRE!T$5*1000)</f>
        <v>0.51262014291068125</v>
      </c>
      <c r="U73" s="330">
        <f>IF(U$6=0,0,U$6/TRE!U$5*1000)</f>
        <v>0.51243552943426784</v>
      </c>
      <c r="V73" s="330">
        <f>IF(V$6=0,0,V$6/TRE!V$5*1000)</f>
        <v>0.5558417089819796</v>
      </c>
      <c r="W73" s="330">
        <f>IF(W$6=0,0,W$6/TRE!W$5*1000)</f>
        <v>0.51993562004565386</v>
      </c>
      <c r="X73" s="330">
        <f>IF(X$6=0,0,X$6/TRE!X$5*1000)</f>
        <v>0.48530703782639234</v>
      </c>
      <c r="Y73" s="330">
        <f>IF(Y$6=0,0,Y$6/TRE!Y$5*1000)</f>
        <v>0.47216399266865761</v>
      </c>
      <c r="DA73" s="67"/>
    </row>
    <row r="74" spans="1:105" ht="12" customHeight="1" x14ac:dyDescent="0.25">
      <c r="A74" s="173" t="s">
        <v>92</v>
      </c>
      <c r="B74" s="331">
        <f>IF(B$7=0,0,B$7/TRE!B$5*1000)</f>
        <v>0.76338712131048725</v>
      </c>
      <c r="C74" s="331">
        <f>IF(C$7=0,0,C$7/TRE!C$5*1000)</f>
        <v>0.86080713320842006</v>
      </c>
      <c r="D74" s="331">
        <f>IF(D$7=0,0,D$7/TRE!D$5*1000)</f>
        <v>0.85178914516981552</v>
      </c>
      <c r="E74" s="331">
        <f>IF(E$7=0,0,E$7/TRE!E$5*1000)</f>
        <v>0.90188437112133146</v>
      </c>
      <c r="F74" s="331">
        <f>IF(F$7=0,0,F$7/TRE!F$5*1000)</f>
        <v>0.98125138505571652</v>
      </c>
      <c r="G74" s="331">
        <f>IF(G$7=0,0,G$7/TRE!G$5*1000)</f>
        <v>0.95080556890589252</v>
      </c>
      <c r="H74" s="331">
        <f>IF(H$7=0,0,H$7/TRE!H$5*1000)</f>
        <v>0.91025863685315955</v>
      </c>
      <c r="I74" s="331">
        <f>IF(I$7=0,0,I$7/TRE!I$5*1000)</f>
        <v>0.90103969857482813</v>
      </c>
      <c r="J74" s="331">
        <f>IF(J$7=0,0,J$7/TRE!J$5*1000)</f>
        <v>0.92054872317396164</v>
      </c>
      <c r="K74" s="331">
        <f>IF(K$7=0,0,K$7/TRE!K$5*1000)</f>
        <v>0.97854921166826492</v>
      </c>
      <c r="L74" s="331">
        <f>IF(L$7=0,0,L$7/TRE!L$5*1000)</f>
        <v>0.87760175873712953</v>
      </c>
      <c r="M74" s="331">
        <f>IF(M$7=0,0,M$7/TRE!M$5*1000)</f>
        <v>0.79368390826079904</v>
      </c>
      <c r="N74" s="331">
        <f>IF(N$7=0,0,N$7/TRE!N$5*1000)</f>
        <v>0.86223805315893687</v>
      </c>
      <c r="O74" s="331">
        <f>IF(O$7=0,0,O$7/TRE!O$5*1000)</f>
        <v>0.83624862017173107</v>
      </c>
      <c r="P74" s="331">
        <f>IF(P$7=0,0,P$7/TRE!P$5*1000)</f>
        <v>0.75057902433710266</v>
      </c>
      <c r="Q74" s="331">
        <f>IF(Q$7=0,0,Q$7/TRE!Q$5*1000)</f>
        <v>0.71442609671785873</v>
      </c>
      <c r="R74" s="331">
        <f>IF(R$7=0,0,R$7/TRE!R$5*1000)</f>
        <v>0.70018391867178664</v>
      </c>
      <c r="S74" s="331">
        <f>IF(S$7=0,0,S$7/TRE!S$5*1000)</f>
        <v>0.68445298109525599</v>
      </c>
      <c r="T74" s="331">
        <f>IF(T$7=0,0,T$7/TRE!T$5*1000)</f>
        <v>0.69716339435852659</v>
      </c>
      <c r="U74" s="331">
        <f>IF(U$7=0,0,U$7/TRE!U$5*1000)</f>
        <v>0.69691232003060433</v>
      </c>
      <c r="V74" s="331">
        <f>IF(V$7=0,0,V$7/TRE!V$5*1000)</f>
        <v>0.75594472421549253</v>
      </c>
      <c r="W74" s="331">
        <f>IF(W$7=0,0,W$7/TRE!W$5*1000)</f>
        <v>0.70711244326208911</v>
      </c>
      <c r="X74" s="331">
        <f>IF(X$7=0,0,X$7/TRE!X$5*1000)</f>
        <v>0.6600175714438935</v>
      </c>
      <c r="Y74" s="331">
        <f>IF(Y$7=0,0,Y$7/TRE!Y$5*1000)</f>
        <v>0.64214303002937434</v>
      </c>
      <c r="DA74" s="177"/>
    </row>
    <row r="75" spans="1:105" ht="12" customHeight="1" x14ac:dyDescent="0.25">
      <c r="A75" s="173" t="s">
        <v>93</v>
      </c>
      <c r="B75" s="331">
        <f>IF(B$8=0,0,B$8/TRE!B$5*1000)</f>
        <v>0.94300762044236663</v>
      </c>
      <c r="C75" s="331">
        <f>IF(C$8=0,0,C$8/TRE!C$5*1000)</f>
        <v>1.0633499880809896</v>
      </c>
      <c r="D75" s="331">
        <f>IF(D$8=0,0,D$8/TRE!D$5*1000)</f>
        <v>1.0522101205038898</v>
      </c>
      <c r="E75" s="331">
        <f>IF(E$8=0,0,E$8/TRE!E$5*1000)</f>
        <v>1.1140924584439973</v>
      </c>
      <c r="F75" s="331">
        <f>IF(F$8=0,0,F$8/TRE!F$5*1000)</f>
        <v>1.2121340638923559</v>
      </c>
      <c r="G75" s="331">
        <f>IF(G$8=0,0,G$8/TRE!G$5*1000)</f>
        <v>1.1745245262955146</v>
      </c>
      <c r="H75" s="331">
        <f>IF(H$8=0,0,H$8/TRE!H$5*1000)</f>
        <v>1.124437139642138</v>
      </c>
      <c r="I75" s="331">
        <f>IF(I$8=0,0,I$8/TRE!I$5*1000)</f>
        <v>1.1130490394159638</v>
      </c>
      <c r="J75" s="331">
        <f>IF(J$8=0,0,J$8/TRE!J$5*1000)</f>
        <v>1.1371484227443056</v>
      </c>
      <c r="K75" s="331">
        <f>IF(K$8=0,0,K$8/TRE!K$5*1000)</f>
        <v>1.2087960850019743</v>
      </c>
      <c r="L75" s="331">
        <f>IF(L$8=0,0,L$8/TRE!L$5*1000)</f>
        <v>1.0840962902046896</v>
      </c>
      <c r="M75" s="331">
        <f>IF(M$8=0,0,M$8/TRE!M$5*1000)</f>
        <v>0.98043306314569267</v>
      </c>
      <c r="N75" s="331">
        <f>IF(N$8=0,0,N$8/TRE!N$5*1000)</f>
        <v>1.0651175950786866</v>
      </c>
      <c r="O75" s="331">
        <f>IF(O$8=0,0,O$8/TRE!O$5*1000)</f>
        <v>1.0330130013886087</v>
      </c>
      <c r="P75" s="331">
        <f>IF(P$8=0,0,P$8/TRE!P$5*1000)</f>
        <v>0.92718585359289141</v>
      </c>
      <c r="Q75" s="331">
        <f>IF(Q$8=0,0,Q$8/TRE!Q$5*1000)</f>
        <v>0.88252635476911967</v>
      </c>
      <c r="R75" s="331">
        <f>IF(R$8=0,0,R$8/TRE!R$5*1000)</f>
        <v>0.86493307600632463</v>
      </c>
      <c r="S75" s="331">
        <f>IF(S$8=0,0,S$8/TRE!S$5*1000)</f>
        <v>0.84550074135296327</v>
      </c>
      <c r="T75" s="331">
        <f>IF(T$8=0,0,T$8/TRE!T$5*1000)</f>
        <v>0.86120184008994449</v>
      </c>
      <c r="U75" s="331">
        <f>IF(U$8=0,0,U$8/TRE!U$5*1000)</f>
        <v>0.86089168944956995</v>
      </c>
      <c r="V75" s="331">
        <f>IF(V$8=0,0,V$8/TRE!V$5*1000)</f>
        <v>0.93381407108972592</v>
      </c>
      <c r="W75" s="331">
        <f>IF(W$8=0,0,W$8/TRE!W$5*1000)</f>
        <v>0.87349184167669824</v>
      </c>
      <c r="X75" s="331">
        <f>IF(X$8=0,0,X$8/TRE!X$5*1000)</f>
        <v>0.81531582354833931</v>
      </c>
      <c r="Y75" s="331">
        <f>IF(Y$8=0,0,Y$8/TRE!Y$5*1000)</f>
        <v>0.79323550768334483</v>
      </c>
      <c r="DA75" s="177"/>
    </row>
    <row r="76" spans="1:105" ht="12" customHeight="1" x14ac:dyDescent="0.25">
      <c r="A76" s="173" t="s">
        <v>94</v>
      </c>
      <c r="B76" s="331">
        <f>IF(B$9=0,0,B$9/TRE!B$5*1000)</f>
        <v>0.58376662217860764</v>
      </c>
      <c r="C76" s="331">
        <f>IF(C$9=0,0,C$9/TRE!C$5*1000)</f>
        <v>0.65826427833585077</v>
      </c>
      <c r="D76" s="331">
        <f>IF(D$9=0,0,D$9/TRE!D$5*1000)</f>
        <v>0.65136816983574108</v>
      </c>
      <c r="E76" s="331">
        <f>IF(E$9=0,0,E$9/TRE!E$5*1000)</f>
        <v>0.68967628379866497</v>
      </c>
      <c r="F76" s="331">
        <f>IF(F$9=0,0,F$9/TRE!F$5*1000)</f>
        <v>0.75036870621907736</v>
      </c>
      <c r="G76" s="331">
        <f>IF(G$9=0,0,G$9/TRE!G$5*1000)</f>
        <v>0.72708661151627085</v>
      </c>
      <c r="H76" s="331">
        <f>IF(H$9=0,0,H$9/TRE!H$5*1000)</f>
        <v>0.69608013406418057</v>
      </c>
      <c r="I76" s="331">
        <f>IF(I$9=0,0,I$9/TRE!I$5*1000)</f>
        <v>0.68903035773369192</v>
      </c>
      <c r="J76" s="331">
        <f>IF(J$9=0,0,J$9/TRE!J$5*1000)</f>
        <v>0.70394902360361755</v>
      </c>
      <c r="K76" s="331">
        <f>IF(K$9=0,0,K$9/TRE!K$5*1000)</f>
        <v>0.74830233833455551</v>
      </c>
      <c r="L76" s="331">
        <f>IF(L$9=0,0,L$9/TRE!L$5*1000)</f>
        <v>0.67110722726956973</v>
      </c>
      <c r="M76" s="331">
        <f>IF(M$9=0,0,M$9/TRE!M$5*1000)</f>
        <v>0.60693475337590486</v>
      </c>
      <c r="N76" s="331">
        <f>IF(N$9=0,0,N$9/TRE!N$5*1000)</f>
        <v>0.65935851123918687</v>
      </c>
      <c r="O76" s="331">
        <f>IF(O$9=0,0,O$9/TRE!O$5*1000)</f>
        <v>0.63948423895485329</v>
      </c>
      <c r="P76" s="331">
        <f>IF(P$9=0,0,P$9/TRE!P$5*1000)</f>
        <v>0.5739721950813137</v>
      </c>
      <c r="Q76" s="331">
        <f>IF(Q$9=0,0,Q$9/TRE!Q$5*1000)</f>
        <v>0.5463258386665979</v>
      </c>
      <c r="R76" s="331">
        <f>IF(R$9=0,0,R$9/TRE!R$5*1000)</f>
        <v>0.53543476133724843</v>
      </c>
      <c r="S76" s="331">
        <f>IF(S$9=0,0,S$9/TRE!S$5*1000)</f>
        <v>0.52340522083754859</v>
      </c>
      <c r="T76" s="331">
        <f>IF(T$9=0,0,T$9/TRE!T$5*1000)</f>
        <v>0.53312494862710846</v>
      </c>
      <c r="U76" s="331">
        <f>IF(U$9=0,0,U$9/TRE!U$5*1000)</f>
        <v>0.53293295061163848</v>
      </c>
      <c r="V76" s="331">
        <f>IF(V$9=0,0,V$9/TRE!V$5*1000)</f>
        <v>0.57807537734125891</v>
      </c>
      <c r="W76" s="331">
        <f>IF(W$9=0,0,W$9/TRE!W$5*1000)</f>
        <v>0.54073304484747986</v>
      </c>
      <c r="X76" s="331">
        <f>IF(X$9=0,0,X$9/TRE!X$5*1000)</f>
        <v>0.50471931933944791</v>
      </c>
      <c r="Y76" s="331">
        <f>IF(Y$9=0,0,Y$9/TRE!Y$5*1000)</f>
        <v>0.4910505523754039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0.96811818838181873</v>
      </c>
      <c r="C77" s="332">
        <f>IF(C$10=0,0,C$10/TRE!C$5*1000)</f>
        <v>0.84772566262846105</v>
      </c>
      <c r="D77" s="332">
        <f>IF(D$10=0,0,D$10/TRE!D$5*1000)</f>
        <v>0.83062322660262977</v>
      </c>
      <c r="E77" s="332">
        <f>IF(E$10=0,0,E$10/TRE!E$5*1000)</f>
        <v>0.92034778554914198</v>
      </c>
      <c r="F77" s="332">
        <f>IF(F$10=0,0,F$10/TRE!F$5*1000)</f>
        <v>0.95798321478558612</v>
      </c>
      <c r="G77" s="332">
        <f>IF(G$10=0,0,G$10/TRE!G$5*1000)</f>
        <v>0.93134802136913908</v>
      </c>
      <c r="H77" s="332">
        <f>IF(H$10=0,0,H$10/TRE!H$5*1000)</f>
        <v>0.84508291011743497</v>
      </c>
      <c r="I77" s="332">
        <f>IF(I$10=0,0,I$10/TRE!I$5*1000)</f>
        <v>0.81548232512255736</v>
      </c>
      <c r="J77" s="332">
        <f>IF(J$10=0,0,J$10/TRE!J$5*1000)</f>
        <v>0.82343722743451497</v>
      </c>
      <c r="K77" s="332">
        <f>IF(K$10=0,0,K$10/TRE!K$5*1000)</f>
        <v>0.8782326325332932</v>
      </c>
      <c r="L77" s="332">
        <f>IF(L$10=0,0,L$10/TRE!L$5*1000)</f>
        <v>0.77896111898800924</v>
      </c>
      <c r="M77" s="332">
        <f>IF(M$10=0,0,M$10/TRE!M$5*1000)</f>
        <v>0.70544402390741134</v>
      </c>
      <c r="N77" s="332">
        <f>IF(N$10=0,0,N$10/TRE!N$5*1000)</f>
        <v>0.68479642092935777</v>
      </c>
      <c r="O77" s="332">
        <f>IF(O$10=0,0,O$10/TRE!O$5*1000)</f>
        <v>0.68585147251304823</v>
      </c>
      <c r="P77" s="332">
        <f>IF(P$10=0,0,P$10/TRE!P$5*1000)</f>
        <v>0.60426538230414595</v>
      </c>
      <c r="Q77" s="332">
        <f>IF(Q$10=0,0,Q$10/TRE!Q$5*1000)</f>
        <v>0.57907990621947469</v>
      </c>
      <c r="R77" s="332">
        <f>IF(R$10=0,0,R$10/TRE!R$5*1000)</f>
        <v>0.56767013658870213</v>
      </c>
      <c r="S77" s="332">
        <f>IF(S$10=0,0,S$10/TRE!S$5*1000)</f>
        <v>0.56118013200924988</v>
      </c>
      <c r="T77" s="332">
        <f>IF(T$10=0,0,T$10/TRE!T$5*1000)</f>
        <v>0.56966976051481277</v>
      </c>
      <c r="U77" s="332">
        <f>IF(U$10=0,0,U$10/TRE!U$5*1000)</f>
        <v>0.56511673583369704</v>
      </c>
      <c r="V77" s="332">
        <f>IF(V$10=0,0,V$10/TRE!V$5*1000)</f>
        <v>0.62403126273848297</v>
      </c>
      <c r="W77" s="332">
        <f>IF(W$10=0,0,W$10/TRE!W$5*1000)</f>
        <v>0.58811214146057567</v>
      </c>
      <c r="X77" s="332">
        <f>IF(X$10=0,0,X$10/TRE!X$5*1000)</f>
        <v>0.56134356932910434</v>
      </c>
      <c r="Y77" s="332">
        <f>IF(Y$10=0,0,Y$10/TRE!Y$5*1000)</f>
        <v>0.56343222496380707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6.2748401098821605</v>
      </c>
      <c r="C78" s="348">
        <f>IF(C$16=0,0,C$16/TRE!C$5*1000)</f>
        <v>5.4945181837029882</v>
      </c>
      <c r="D78" s="348">
        <f>IF(D$16=0,0,D$16/TRE!D$5*1000)</f>
        <v>5.4610628414776166</v>
      </c>
      <c r="E78" s="348">
        <f>IF(E$16=0,0,E$16/TRE!E$5*1000)</f>
        <v>5.7565085474970434</v>
      </c>
      <c r="F78" s="348">
        <f>IF(F$16=0,0,F$16/TRE!F$5*1000)</f>
        <v>5.8982981443115916</v>
      </c>
      <c r="G78" s="348">
        <f>IF(G$16=0,0,G$16/TRE!G$5*1000)</f>
        <v>5.7395440010244112</v>
      </c>
      <c r="H78" s="348">
        <f>IF(H$16=0,0,H$16/TRE!H$5*1000)</f>
        <v>5.2225945279802319</v>
      </c>
      <c r="I78" s="348">
        <f>IF(I$16=0,0,I$16/TRE!I$5*1000)</f>
        <v>5.0401427465996997</v>
      </c>
      <c r="J78" s="348">
        <f>IF(J$16=0,0,J$16/TRE!J$5*1000)</f>
        <v>5.0886228676244301</v>
      </c>
      <c r="K78" s="348">
        <f>IF(K$16=0,0,K$16/TRE!K$5*1000)</f>
        <v>5.3585897298576306</v>
      </c>
      <c r="L78" s="348">
        <f>IF(L$16=0,0,L$16/TRE!L$5*1000)</f>
        <v>4.7289921273077793</v>
      </c>
      <c r="M78" s="348">
        <f>IF(M$16=0,0,M$16/TRE!M$5*1000)</f>
        <v>4.2624139801397467</v>
      </c>
      <c r="N78" s="348">
        <f>IF(N$16=0,0,N$16/TRE!N$5*1000)</f>
        <v>4.4093583248852113</v>
      </c>
      <c r="O78" s="348">
        <f>IF(O$16=0,0,O$16/TRE!O$5*1000)</f>
        <v>4.4222033581562297</v>
      </c>
      <c r="P78" s="348">
        <f>IF(P$16=0,0,P$16/TRE!P$5*1000)</f>
        <v>3.876430892893926</v>
      </c>
      <c r="Q78" s="348">
        <f>IF(Q$16=0,0,Q$16/TRE!Q$5*1000)</f>
        <v>3.7023615546222661</v>
      </c>
      <c r="R78" s="348">
        <f>IF(R$16=0,0,R$16/TRE!R$5*1000)</f>
        <v>3.6541963320807183</v>
      </c>
      <c r="S78" s="348">
        <f>IF(S$16=0,0,S$16/TRE!S$5*1000)</f>
        <v>3.5819020053548325</v>
      </c>
      <c r="T78" s="348">
        <f>IF(T$16=0,0,T$16/TRE!T$5*1000)</f>
        <v>3.6359601758292959</v>
      </c>
      <c r="U78" s="348">
        <f>IF(U$16=0,0,U$16/TRE!U$5*1000)</f>
        <v>3.6086469648021402</v>
      </c>
      <c r="V78" s="348">
        <f>IF(V$16=0,0,V$16/TRE!V$5*1000)</f>
        <v>3.9645515702298382</v>
      </c>
      <c r="W78" s="348">
        <f>IF(W$16=0,0,W$16/TRE!W$5*1000)</f>
        <v>3.7351400173222564</v>
      </c>
      <c r="X78" s="348">
        <f>IF(X$16=0,0,X$16/TRE!X$5*1000)</f>
        <v>3.4250360788254954</v>
      </c>
      <c r="Y78" s="348">
        <f>IF(Y$16=0,0,Y$16/TRE!Y$5*1000)</f>
        <v>3.30092725295163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3.0152755587726685</v>
      </c>
      <c r="C79" s="348">
        <f>IF(C$24=0,0,C$24/TRE!C$5*1000)</f>
        <v>2.8091492802926643</v>
      </c>
      <c r="D79" s="348">
        <f>IF(D$24=0,0,D$24/TRE!D$5*1000)</f>
        <v>2.761995923315089</v>
      </c>
      <c r="E79" s="348">
        <f>IF(E$24=0,0,E$24/TRE!E$5*1000)</f>
        <v>2.9055252349476919</v>
      </c>
      <c r="F79" s="348">
        <f>IF(F$24=0,0,F$24/TRE!F$5*1000)</f>
        <v>3.0043160819408183</v>
      </c>
      <c r="G79" s="348">
        <f>IF(G$24=0,0,G$24/TRE!G$5*1000)</f>
        <v>2.9103713343750184</v>
      </c>
      <c r="H79" s="348">
        <f>IF(H$24=0,0,H$24/TRE!H$5*1000)</f>
        <v>2.6479961174983129</v>
      </c>
      <c r="I79" s="348">
        <f>IF(I$24=0,0,I$24/TRE!I$5*1000)</f>
        <v>2.5482101049865711</v>
      </c>
      <c r="J79" s="348">
        <f>IF(J$24=0,0,J$24/TRE!J$5*1000)</f>
        <v>2.5666501551265166</v>
      </c>
      <c r="K79" s="348">
        <f>IF(K$24=0,0,K$24/TRE!K$5*1000)</f>
        <v>2.7027630168053527</v>
      </c>
      <c r="L79" s="348">
        <f>IF(L$24=0,0,L$24/TRE!L$5*1000)</f>
        <v>2.3726169147041349</v>
      </c>
      <c r="M79" s="348">
        <f>IF(M$24=0,0,M$24/TRE!M$5*1000)</f>
        <v>2.1354858102071068</v>
      </c>
      <c r="N79" s="348">
        <f>IF(N$24=0,0,N$24/TRE!N$5*1000)</f>
        <v>2.1172579102717912</v>
      </c>
      <c r="O79" s="348">
        <f>IF(O$24=0,0,O$24/TRE!O$5*1000)</f>
        <v>2.1926854564090656</v>
      </c>
      <c r="P79" s="348">
        <f>IF(P$24=0,0,P$24/TRE!P$5*1000)</f>
        <v>1.8840712900469512</v>
      </c>
      <c r="Q79" s="348">
        <f>IF(Q$24=0,0,Q$24/TRE!Q$5*1000)</f>
        <v>1.8060221038439308</v>
      </c>
      <c r="R79" s="348">
        <f>IF(R$24=0,0,R$24/TRE!R$5*1000)</f>
        <v>1.7951912124453402</v>
      </c>
      <c r="S79" s="348">
        <f>IF(S$24=0,0,S$24/TRE!S$5*1000)</f>
        <v>1.7617774709831746</v>
      </c>
      <c r="T79" s="348">
        <f>IF(T$24=0,0,T$24/TRE!T$5*1000)</f>
        <v>1.7856525102070975</v>
      </c>
      <c r="U79" s="348">
        <f>IF(U$24=0,0,U$24/TRE!U$5*1000)</f>
        <v>1.7620472866048953</v>
      </c>
      <c r="V79" s="348">
        <f>IF(V$24=0,0,V$24/TRE!V$5*1000)</f>
        <v>1.9558681649625704</v>
      </c>
      <c r="W79" s="348">
        <f>IF(W$24=0,0,W$24/TRE!W$5*1000)</f>
        <v>1.8523948556510152</v>
      </c>
      <c r="X79" s="348">
        <f>IF(X$24=0,0,X$24/TRE!X$5*1000)</f>
        <v>1.6739357078060941</v>
      </c>
      <c r="Y79" s="348">
        <f>IF(Y$24=0,0,Y$24/TRE!Y$5*1000)</f>
        <v>1.5959890401071695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8.9640572998316568</v>
      </c>
      <c r="C80" s="348">
        <f>IF(C$27=0,0,C$27/TRE!C$5*1000)</f>
        <v>7.8493116910042691</v>
      </c>
      <c r="D80" s="348">
        <f>IF(D$27=0,0,D$27/TRE!D$5*1000)</f>
        <v>7.8015183449680263</v>
      </c>
      <c r="E80" s="348">
        <f>IF(E$27=0,0,E$27/TRE!E$5*1000)</f>
        <v>8.2235836392814914</v>
      </c>
      <c r="F80" s="348">
        <f>IF(F$27=0,0,F$27/TRE!F$5*1000)</f>
        <v>8.4261402061594186</v>
      </c>
      <c r="G80" s="348">
        <f>IF(G$27=0,0,G$27/TRE!G$5*1000)</f>
        <v>8.199348572892017</v>
      </c>
      <c r="H80" s="348">
        <f>IF(H$27=0,0,H$27/TRE!H$5*1000)</f>
        <v>7.460849325686044</v>
      </c>
      <c r="I80" s="348">
        <f>IF(I$27=0,0,I$27/TRE!I$5*1000)</f>
        <v>7.2002039237138558</v>
      </c>
      <c r="J80" s="348">
        <f>IF(J$27=0,0,J$27/TRE!J$5*1000)</f>
        <v>7.2694612394634675</v>
      </c>
      <c r="K80" s="348">
        <f>IF(K$27=0,0,K$27/TRE!K$5*1000)</f>
        <v>7.6551281855109012</v>
      </c>
      <c r="L80" s="348">
        <f>IF(L$27=0,0,L$27/TRE!L$5*1000)</f>
        <v>6.7557030390111148</v>
      </c>
      <c r="M80" s="348">
        <f>IF(M$27=0,0,M$27/TRE!M$5*1000)</f>
        <v>6.089162828771066</v>
      </c>
      <c r="N80" s="348">
        <f>IF(N$27=0,0,N$27/TRE!N$5*1000)</f>
        <v>6.2990833212645869</v>
      </c>
      <c r="O80" s="348">
        <f>IF(O$27=0,0,O$27/TRE!O$5*1000)</f>
        <v>6.3174333687946138</v>
      </c>
      <c r="P80" s="348">
        <f>IF(P$27=0,0,P$27/TRE!P$5*1000)</f>
        <v>5.5377584184198962</v>
      </c>
      <c r="Q80" s="348">
        <f>IF(Q$27=0,0,Q$27/TRE!Q$5*1000)</f>
        <v>5.2890879351746678</v>
      </c>
      <c r="R80" s="348">
        <f>IF(R$27=0,0,R$27/TRE!R$5*1000)</f>
        <v>5.2202804744010267</v>
      </c>
      <c r="S80" s="348">
        <f>IF(S$27=0,0,S$27/TRE!S$5*1000)</f>
        <v>5.1170028647926191</v>
      </c>
      <c r="T80" s="348">
        <f>IF(T$27=0,0,T$27/TRE!T$5*1000)</f>
        <v>5.1942288226132787</v>
      </c>
      <c r="U80" s="348">
        <f>IF(U$27=0,0,U$27/TRE!U$5*1000)</f>
        <v>5.1552099497173423</v>
      </c>
      <c r="V80" s="348">
        <f>IF(V$27=0,0,V$27/TRE!V$5*1000)</f>
        <v>5.6636451003283419</v>
      </c>
      <c r="W80" s="348">
        <f>IF(W$27=0,0,W$27/TRE!W$5*1000)</f>
        <v>5.3359143104603675</v>
      </c>
      <c r="X80" s="348">
        <f>IF(X$27=0,0,X$27/TRE!X$5*1000)</f>
        <v>4.8929086840364233</v>
      </c>
      <c r="Y80" s="348">
        <f>IF(Y$27=0,0,Y$27/TRE!Y$5*1000)</f>
        <v>4.7156103613594738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8.0528889916391559</v>
      </c>
      <c r="C81" s="348">
        <f>IF(C$35=0,0,C$35/TRE!C$5*1000)</f>
        <v>8.5479696287407858</v>
      </c>
      <c r="D81" s="348">
        <f>IF(D$35=0,0,D$35/TRE!D$5*1000)</f>
        <v>7.477742961518028</v>
      </c>
      <c r="E81" s="348">
        <f>IF(E$35=0,0,E$35/TRE!E$5*1000)</f>
        <v>7.8972474200052458</v>
      </c>
      <c r="F81" s="348">
        <f>IF(F$35=0,0,F$35/TRE!F$5*1000)</f>
        <v>7.2453532488768024</v>
      </c>
      <c r="G81" s="348">
        <f>IF(G$35=0,0,G$35/TRE!G$5*1000)</f>
        <v>6.3130839060394024</v>
      </c>
      <c r="H81" s="348">
        <f>IF(H$35=0,0,H$35/TRE!H$5*1000)</f>
        <v>5.3153083070592757</v>
      </c>
      <c r="I81" s="348">
        <f>IF(I$35=0,0,I$35/TRE!I$5*1000)</f>
        <v>4.9198416966856637</v>
      </c>
      <c r="J81" s="348">
        <f>IF(J$35=0,0,J$35/TRE!J$5*1000)</f>
        <v>4.9006560256755156</v>
      </c>
      <c r="K81" s="348">
        <f>IF(K$35=0,0,K$35/TRE!K$5*1000)</f>
        <v>5.298236483071026</v>
      </c>
      <c r="L81" s="348">
        <f>IF(L$35=0,0,L$35/TRE!L$5*1000)</f>
        <v>4.5928593973213294</v>
      </c>
      <c r="M81" s="348">
        <f>IF(M$35=0,0,M$35/TRE!M$5*1000)</f>
        <v>4.0692318535224743</v>
      </c>
      <c r="N81" s="348">
        <f>IF(N$35=0,0,N$35/TRE!N$5*1000)</f>
        <v>3.8229550691317598</v>
      </c>
      <c r="O81" s="348">
        <f>IF(O$35=0,0,O$35/TRE!O$5*1000)</f>
        <v>3.9715375762097986</v>
      </c>
      <c r="P81" s="348">
        <f>IF(P$35=0,0,P$35/TRE!P$5*1000)</f>
        <v>3.2883925354480654</v>
      </c>
      <c r="Q81" s="348">
        <f>IF(Q$35=0,0,Q$35/TRE!Q$5*1000)</f>
        <v>3.0754753058427795</v>
      </c>
      <c r="R81" s="348">
        <f>IF(R$35=0,0,R$35/TRE!R$5*1000)</f>
        <v>3.2356654795279201</v>
      </c>
      <c r="S81" s="348">
        <f>IF(S$35=0,0,S$35/TRE!S$5*1000)</f>
        <v>3.2324329582130078</v>
      </c>
      <c r="T81" s="348">
        <f>IF(T$35=0,0,T$35/TRE!T$5*1000)</f>
        <v>3.239225271661323</v>
      </c>
      <c r="U81" s="348">
        <f>IF(U$35=0,0,U$35/TRE!U$5*1000)</f>
        <v>3.1899723294143252</v>
      </c>
      <c r="V81" s="348">
        <f>IF(V$35=0,0,V$35/TRE!V$5*1000)</f>
        <v>3.6226092794129823</v>
      </c>
      <c r="W81" s="348">
        <f>IF(W$35=0,0,W$35/TRE!W$5*1000)</f>
        <v>3.421350230729574</v>
      </c>
      <c r="X81" s="348">
        <f>IF(X$35=0,0,X$35/TRE!X$5*1000)</f>
        <v>3.0150135098796556</v>
      </c>
      <c r="Y81" s="348">
        <f>IF(Y$35=0,0,Y$35/TRE!Y$5*1000)</f>
        <v>2.8485555474824977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2.6943074869781887</v>
      </c>
      <c r="C82" s="348">
        <f>IF(C$46=0,0,C$46/TRE!C$5*1000)</f>
        <v>3.0381428230885414</v>
      </c>
      <c r="D82" s="348">
        <f>IF(D$46=0,0,D$46/TRE!D$5*1000)</f>
        <v>3.0063146300111145</v>
      </c>
      <c r="E82" s="348">
        <f>IF(E$46=0,0,E$46/TRE!E$5*1000)</f>
        <v>3.1831213098399926</v>
      </c>
      <c r="F82" s="348">
        <f>IF(F$46=0,0,F$46/TRE!F$5*1000)</f>
        <v>3.4632401825495878</v>
      </c>
      <c r="G82" s="348">
        <f>IF(G$46=0,0,G$46/TRE!G$5*1000)</f>
        <v>3.3557843608443272</v>
      </c>
      <c r="H82" s="348">
        <f>IF(H$46=0,0,H$46/TRE!H$5*1000)</f>
        <v>3.2126775418346818</v>
      </c>
      <c r="I82" s="348">
        <f>IF(I$46=0,0,I$46/TRE!I$5*1000)</f>
        <v>3.1801401126170399</v>
      </c>
      <c r="J82" s="348">
        <f>IF(J$46=0,0,J$46/TRE!J$5*1000)</f>
        <v>3.2489954935551575</v>
      </c>
      <c r="K82" s="348">
        <f>IF(K$46=0,0,K$46/TRE!K$5*1000)</f>
        <v>3.4537031000056402</v>
      </c>
      <c r="L82" s="348">
        <f>IF(L$46=0,0,L$46/TRE!L$5*1000)</f>
        <v>3.0974179720133974</v>
      </c>
      <c r="M82" s="348">
        <f>IF(M$46=0,0,M$46/TRE!M$5*1000)</f>
        <v>2.8012373232734076</v>
      </c>
      <c r="N82" s="348">
        <f>IF(N$46=0,0,N$46/TRE!N$5*1000)</f>
        <v>3.043193128796247</v>
      </c>
      <c r="O82" s="348">
        <f>IF(O$46=0,0,O$46/TRE!O$5*1000)</f>
        <v>2.9514657182531687</v>
      </c>
      <c r="P82" s="348">
        <f>IF(P$46=0,0,P$46/TRE!P$5*1000)</f>
        <v>2.6491024388368332</v>
      </c>
      <c r="Q82" s="348">
        <f>IF(Q$46=0,0,Q$46/TRE!Q$5*1000)</f>
        <v>2.521503870768913</v>
      </c>
      <c r="R82" s="348">
        <f>IF(R$46=0,0,R$46/TRE!R$5*1000)</f>
        <v>2.4712373600180704</v>
      </c>
      <c r="S82" s="348">
        <f>IF(S$46=0,0,S$46/TRE!S$5*1000)</f>
        <v>2.4157164038656096</v>
      </c>
      <c r="T82" s="348">
        <f>IF(T$46=0,0,T$46/TRE!T$5*1000)</f>
        <v>2.4605766859712692</v>
      </c>
      <c r="U82" s="348">
        <f>IF(U$46=0,0,U$46/TRE!U$5*1000)</f>
        <v>2.4596905412844854</v>
      </c>
      <c r="V82" s="348">
        <f>IF(V$46=0,0,V$46/TRE!V$5*1000)</f>
        <v>2.668040203113502</v>
      </c>
      <c r="W82" s="348">
        <f>IF(W$46=0,0,W$46/TRE!W$5*1000)</f>
        <v>2.4956909762191382</v>
      </c>
      <c r="X82" s="348">
        <f>IF(X$46=0,0,X$46/TRE!X$5*1000)</f>
        <v>2.3294737815666826</v>
      </c>
      <c r="Y82" s="348">
        <f>IF(Y$46=0,0,Y$46/TRE!Y$5*1000)</f>
        <v>2.2663871648095566</v>
      </c>
      <c r="DA82" s="178"/>
    </row>
    <row r="83" spans="1:105" ht="12" customHeight="1" x14ac:dyDescent="0.25">
      <c r="A83" s="41" t="s">
        <v>2442</v>
      </c>
      <c r="B83" s="333">
        <f>IF(B$47=0,0,B$47/TRE!B$5*1000)</f>
        <v>1.8244656195137223</v>
      </c>
      <c r="C83" s="333">
        <f>IF(C$47=0,0,C$47/TRE!C$5*1000)</f>
        <v>2.0572956704782661</v>
      </c>
      <c r="D83" s="333">
        <f>IF(D$47=0,0,D$47/TRE!D$5*1000)</f>
        <v>2.0357430287394633</v>
      </c>
      <c r="E83" s="333">
        <f>IF(E$47=0,0,E$47/TRE!E$5*1000)</f>
        <v>2.1554686763157722</v>
      </c>
      <c r="F83" s="333">
        <f>IF(F$47=0,0,F$47/TRE!F$5*1000)</f>
        <v>2.3451527621543891</v>
      </c>
      <c r="G83" s="333">
        <f>IF(G$47=0,0,G$47/TRE!G$5*1000)</f>
        <v>2.2723884420961302</v>
      </c>
      <c r="H83" s="333">
        <f>IF(H$47=0,0,H$47/TRE!H$5*1000)</f>
        <v>2.1754828467017813</v>
      </c>
      <c r="I83" s="333">
        <f>IF(I$47=0,0,I$47/TRE!I$5*1000)</f>
        <v>2.1534499416818997</v>
      </c>
      <c r="J83" s="333">
        <f>IF(J$47=0,0,J$47/TRE!J$5*1000)</f>
        <v>2.200075754009287</v>
      </c>
      <c r="K83" s="333">
        <f>IF(K$47=0,0,K$47/TRE!K$5*1000)</f>
        <v>2.3386946725354449</v>
      </c>
      <c r="L83" s="333">
        <f>IF(L$47=0,0,L$47/TRE!L$5*1000)</f>
        <v>2.097434174278455</v>
      </c>
      <c r="M83" s="333">
        <f>IF(M$47=0,0,M$47/TRE!M$5*1000)</f>
        <v>1.8968737655637709</v>
      </c>
      <c r="N83" s="333">
        <f>IF(N$47=0,0,N$47/TRE!N$5*1000)</f>
        <v>2.0607155136759254</v>
      </c>
      <c r="O83" s="333">
        <f>IF(O$47=0,0,O$47/TRE!O$5*1000)</f>
        <v>1.9986017765795827</v>
      </c>
      <c r="P83" s="333">
        <f>IF(P$47=0,0,P$47/TRE!P$5*1000)</f>
        <v>1.793854764382681</v>
      </c>
      <c r="Q83" s="333">
        <f>IF(Q$47=0,0,Q$47/TRE!Q$5*1000)</f>
        <v>1.7074506692063742</v>
      </c>
      <c r="R83" s="333">
        <f>IF(R$47=0,0,R$47/TRE!R$5*1000)</f>
        <v>1.6734124159182586</v>
      </c>
      <c r="S83" s="333">
        <f>IF(S$47=0,0,S$47/TRE!S$5*1000)</f>
        <v>1.6358160850791592</v>
      </c>
      <c r="T83" s="333">
        <f>IF(T$47=0,0,T$47/TRE!T$5*1000)</f>
        <v>1.6661934799307245</v>
      </c>
      <c r="U83" s="333">
        <f>IF(U$47=0,0,U$47/TRE!U$5*1000)</f>
        <v>1.6655934220224249</v>
      </c>
      <c r="V83" s="333">
        <f>IF(V$47=0,0,V$47/TRE!V$5*1000)</f>
        <v>1.8066785790364381</v>
      </c>
      <c r="W83" s="333">
        <f>IF(W$47=0,0,W$47/TRE!W$5*1000)</f>
        <v>1.6899713210347904</v>
      </c>
      <c r="X83" s="333">
        <f>IF(X$47=0,0,X$47/TRE!X$5*1000)</f>
        <v>1.5774164034980604</v>
      </c>
      <c r="Y83" s="333">
        <f>IF(Y$47=0,0,Y$47/TRE!Y$5*1000)</f>
        <v>1.5346969426046395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HU: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47.682994870919288</v>
      </c>
      <c r="C5" s="223">
        <v>64.253440796432557</v>
      </c>
      <c r="D5" s="223">
        <v>70.64750957757694</v>
      </c>
      <c r="E5" s="223">
        <v>79.0187974869161</v>
      </c>
      <c r="F5" s="223">
        <v>78.771347458630459</v>
      </c>
      <c r="G5" s="223">
        <v>78.349937470052566</v>
      </c>
      <c r="H5" s="223">
        <v>84.110341618448658</v>
      </c>
      <c r="I5" s="223">
        <v>84.202094932051907</v>
      </c>
      <c r="J5" s="223">
        <v>84.304275880669366</v>
      </c>
      <c r="K5" s="223">
        <v>67.377608842765468</v>
      </c>
      <c r="L5" s="223">
        <v>77.86564703383533</v>
      </c>
      <c r="M5" s="223">
        <v>77.990748447160229</v>
      </c>
      <c r="N5" s="223">
        <v>100.26594519601031</v>
      </c>
      <c r="O5" s="223">
        <v>117.8715224001067</v>
      </c>
      <c r="P5" s="223">
        <v>110.6322053359897</v>
      </c>
      <c r="Q5" s="223">
        <v>118.6091002329387</v>
      </c>
      <c r="R5" s="223">
        <v>128.29572914285831</v>
      </c>
      <c r="S5" s="223">
        <v>133.9556423486348</v>
      </c>
      <c r="T5" s="223">
        <v>136.24609306521339</v>
      </c>
      <c r="U5" s="223">
        <v>131.52149247007671</v>
      </c>
      <c r="V5" s="223">
        <v>118.7509461383279</v>
      </c>
      <c r="W5" s="223">
        <v>134.89848211611891</v>
      </c>
      <c r="X5" s="223">
        <v>130.3682504084135</v>
      </c>
      <c r="Y5" s="223">
        <v>130.6789968847969</v>
      </c>
      <c r="DA5" s="89" t="s">
        <v>2444</v>
      </c>
    </row>
    <row r="6" spans="1:105" ht="12" customHeight="1" x14ac:dyDescent="0.25">
      <c r="A6" s="55" t="s">
        <v>91</v>
      </c>
      <c r="B6" s="259">
        <v>0.6663929521183426</v>
      </c>
      <c r="C6" s="259">
        <v>1.004177751917565</v>
      </c>
      <c r="D6" s="259">
        <v>1.152928536215134</v>
      </c>
      <c r="E6" s="259">
        <v>1.2931695461901489</v>
      </c>
      <c r="F6" s="259">
        <v>1.3765920586037439</v>
      </c>
      <c r="G6" s="259">
        <v>1.4093467145075169</v>
      </c>
      <c r="H6" s="259">
        <v>1.5891444639533649</v>
      </c>
      <c r="I6" s="259">
        <v>1.62822596676728</v>
      </c>
      <c r="J6" s="259">
        <v>1.6456775272271811</v>
      </c>
      <c r="K6" s="259">
        <v>1.311359907051032</v>
      </c>
      <c r="L6" s="259">
        <v>1.533815748962652</v>
      </c>
      <c r="M6" s="259">
        <v>1.545477582329515</v>
      </c>
      <c r="N6" s="259">
        <v>2.078290865650303</v>
      </c>
      <c r="O6" s="259">
        <v>2.393351429275826</v>
      </c>
      <c r="P6" s="259">
        <v>2.2985826761959252</v>
      </c>
      <c r="Q6" s="259">
        <v>2.473464016826334</v>
      </c>
      <c r="R6" s="259">
        <v>2.6282648278537821</v>
      </c>
      <c r="S6" s="259">
        <v>2.7279232255930039</v>
      </c>
      <c r="T6" s="259">
        <v>2.7872170492516042</v>
      </c>
      <c r="U6" s="259">
        <v>2.7024232437930769</v>
      </c>
      <c r="V6" s="259">
        <v>2.4089442465823661</v>
      </c>
      <c r="W6" s="259">
        <v>2.7255065468055188</v>
      </c>
      <c r="X6" s="259">
        <v>2.6728909141631929</v>
      </c>
      <c r="Y6" s="259">
        <v>2.6953464243268881</v>
      </c>
      <c r="DA6" s="67" t="s">
        <v>2445</v>
      </c>
    </row>
    <row r="7" spans="1:105" ht="12" customHeight="1" x14ac:dyDescent="0.25">
      <c r="A7" s="173" t="s">
        <v>92</v>
      </c>
      <c r="B7" s="224">
        <v>0.2350037890277345</v>
      </c>
      <c r="C7" s="224">
        <v>0.35412375807370822</v>
      </c>
      <c r="D7" s="224">
        <v>0.40658079235003702</v>
      </c>
      <c r="E7" s="224">
        <v>0.45603685069585242</v>
      </c>
      <c r="F7" s="224">
        <v>0.48545583906463458</v>
      </c>
      <c r="G7" s="224">
        <v>0.49700678392564712</v>
      </c>
      <c r="H7" s="224">
        <v>0.56041254511222416</v>
      </c>
      <c r="I7" s="224">
        <v>0.57419465552166449</v>
      </c>
      <c r="J7" s="224">
        <v>0.5803489565530402</v>
      </c>
      <c r="K7" s="224">
        <v>0.46245169003726561</v>
      </c>
      <c r="L7" s="224">
        <v>0.54090084766176216</v>
      </c>
      <c r="M7" s="224">
        <v>0.54501339870167231</v>
      </c>
      <c r="N7" s="224">
        <v>0.73291025449323333</v>
      </c>
      <c r="O7" s="224">
        <v>0.84401651092924512</v>
      </c>
      <c r="P7" s="224">
        <v>0.81059626543532881</v>
      </c>
      <c r="Q7" s="224">
        <v>0.87226825273314401</v>
      </c>
      <c r="R7" s="224">
        <v>0.9268588317907035</v>
      </c>
      <c r="S7" s="224">
        <v>0.96200341278109625</v>
      </c>
      <c r="T7" s="224">
        <v>0.98291340767437774</v>
      </c>
      <c r="U7" s="224">
        <v>0.95301083216620253</v>
      </c>
      <c r="V7" s="224">
        <v>0.84951532531046836</v>
      </c>
      <c r="W7" s="224">
        <v>0.96115116986628646</v>
      </c>
      <c r="X7" s="224">
        <v>0.94259624218625582</v>
      </c>
      <c r="Y7" s="224">
        <v>0.95051518844198091</v>
      </c>
      <c r="DA7" s="177" t="s">
        <v>2446</v>
      </c>
    </row>
    <row r="8" spans="1:105" ht="12" customHeight="1" x14ac:dyDescent="0.25">
      <c r="A8" s="173" t="s">
        <v>93</v>
      </c>
      <c r="B8" s="224">
        <v>1.569028099306369</v>
      </c>
      <c r="C8" s="224">
        <v>2.364345397784394</v>
      </c>
      <c r="D8" s="224">
        <v>2.7145804349570248</v>
      </c>
      <c r="E8" s="224">
        <v>3.0447791332272098</v>
      </c>
      <c r="F8" s="224">
        <v>3.241198176489271</v>
      </c>
      <c r="G8" s="224">
        <v>3.318319303495135</v>
      </c>
      <c r="H8" s="224">
        <v>3.741654694687091</v>
      </c>
      <c r="I8" s="224">
        <v>3.8336724386971799</v>
      </c>
      <c r="J8" s="224">
        <v>3.874762292140689</v>
      </c>
      <c r="K8" s="224">
        <v>3.08760849874874</v>
      </c>
      <c r="L8" s="224">
        <v>3.6113827459172541</v>
      </c>
      <c r="M8" s="224">
        <v>3.638840635716166</v>
      </c>
      <c r="N8" s="224">
        <v>4.8933542234672229</v>
      </c>
      <c r="O8" s="224">
        <v>5.6351671069023404</v>
      </c>
      <c r="P8" s="224">
        <v>5.4120332396459148</v>
      </c>
      <c r="Q8" s="224">
        <v>5.8237929028014648</v>
      </c>
      <c r="R8" s="224">
        <v>6.1882727814157104</v>
      </c>
      <c r="S8" s="224">
        <v>6.4229193602662624</v>
      </c>
      <c r="T8" s="224">
        <v>6.5625271924618502</v>
      </c>
      <c r="U8" s="224">
        <v>6.3628794275978544</v>
      </c>
      <c r="V8" s="224">
        <v>5.6718805331526347</v>
      </c>
      <c r="W8" s="224">
        <v>6.4172292686881489</v>
      </c>
      <c r="X8" s="224">
        <v>6.2933452963019443</v>
      </c>
      <c r="Y8" s="224">
        <v>6.3462169935776966</v>
      </c>
      <c r="DA8" s="177" t="s">
        <v>2447</v>
      </c>
    </row>
    <row r="9" spans="1:105" ht="12" customHeight="1" x14ac:dyDescent="0.25">
      <c r="A9" s="173" t="s">
        <v>94</v>
      </c>
      <c r="B9" s="224">
        <v>0.68672225399717501</v>
      </c>
      <c r="C9" s="224">
        <v>1.0348116783326731</v>
      </c>
      <c r="D9" s="224">
        <v>1.1881003251467721</v>
      </c>
      <c r="E9" s="224">
        <v>1.3326195943958561</v>
      </c>
      <c r="F9" s="224">
        <v>1.418587033842301</v>
      </c>
      <c r="G9" s="224">
        <v>1.45234091893313</v>
      </c>
      <c r="H9" s="224">
        <v>1.6376236644522411</v>
      </c>
      <c r="I9" s="224">
        <v>1.6778974062687699</v>
      </c>
      <c r="J9" s="224">
        <v>1.6958813523724841</v>
      </c>
      <c r="K9" s="224">
        <v>1.351364879098671</v>
      </c>
      <c r="L9" s="224">
        <v>1.580607065239406</v>
      </c>
      <c r="M9" s="224">
        <v>1.5926246600683649</v>
      </c>
      <c r="N9" s="224">
        <v>2.141692200051454</v>
      </c>
      <c r="O9" s="224">
        <v>2.4663641518042039</v>
      </c>
      <c r="P9" s="224">
        <v>2.3687043378511081</v>
      </c>
      <c r="Q9" s="224">
        <v>2.5489206922378149</v>
      </c>
      <c r="R9" s="224">
        <v>2.708443930788635</v>
      </c>
      <c r="S9" s="224">
        <v>2.8111425552378799</v>
      </c>
      <c r="T9" s="224">
        <v>2.8722452246186241</v>
      </c>
      <c r="U9" s="224">
        <v>2.784864658806252</v>
      </c>
      <c r="V9" s="224">
        <v>2.4824326510475929</v>
      </c>
      <c r="W9" s="224">
        <v>2.808652152092328</v>
      </c>
      <c r="X9" s="224">
        <v>2.7544314018146321</v>
      </c>
      <c r="Y9" s="224">
        <v>2.7775719505032841</v>
      </c>
      <c r="DA9" s="177" t="s">
        <v>2448</v>
      </c>
    </row>
    <row r="10" spans="1:105" ht="12" customHeight="1" x14ac:dyDescent="0.25">
      <c r="A10" s="56" t="s">
        <v>95</v>
      </c>
      <c r="B10" s="260">
        <v>1.646352079061522</v>
      </c>
      <c r="C10" s="260">
        <v>2.0143897302445422</v>
      </c>
      <c r="D10" s="260">
        <v>2.300127681769133</v>
      </c>
      <c r="E10" s="260">
        <v>2.7252016383769968</v>
      </c>
      <c r="F10" s="260">
        <v>2.8003212144130898</v>
      </c>
      <c r="G10" s="260">
        <v>2.86606461597558</v>
      </c>
      <c r="H10" s="260">
        <v>3.108836146454816</v>
      </c>
      <c r="I10" s="260">
        <v>3.1235294821649182</v>
      </c>
      <c r="J10" s="260">
        <v>3.1343031454882611</v>
      </c>
      <c r="K10" s="260">
        <v>2.5222904850471699</v>
      </c>
      <c r="L10" s="260">
        <v>2.937544006589909</v>
      </c>
      <c r="M10" s="260">
        <v>2.9604546831627818</v>
      </c>
      <c r="N10" s="260">
        <v>3.6697731548184982</v>
      </c>
      <c r="O10" s="260">
        <v>4.2607150700316332</v>
      </c>
      <c r="P10" s="260">
        <v>4.0702370578288303</v>
      </c>
      <c r="Q10" s="260">
        <v>4.391739853977322</v>
      </c>
      <c r="R10" s="260">
        <v>4.6623060843664614</v>
      </c>
      <c r="S10" s="260">
        <v>4.9069202469547832</v>
      </c>
      <c r="T10" s="260">
        <v>4.9943683571835624</v>
      </c>
      <c r="U10" s="260">
        <v>4.8332200378274193</v>
      </c>
      <c r="V10" s="260">
        <v>4.3644543351881691</v>
      </c>
      <c r="W10" s="260">
        <v>4.9561004691354942</v>
      </c>
      <c r="X10" s="260">
        <v>5.1025339695533258</v>
      </c>
      <c r="Y10" s="260">
        <v>5.4170399019624274</v>
      </c>
      <c r="DA10" s="68" t="s">
        <v>2449</v>
      </c>
    </row>
    <row r="11" spans="1:105" ht="12" customHeight="1" x14ac:dyDescent="0.25">
      <c r="A11" s="37" t="s">
        <v>159</v>
      </c>
      <c r="B11" s="226">
        <v>3.021424960988801E-2</v>
      </c>
      <c r="C11" s="226">
        <v>3.0675326968174439E-2</v>
      </c>
      <c r="D11" s="226">
        <v>0</v>
      </c>
      <c r="E11" s="226">
        <v>0</v>
      </c>
      <c r="F11" s="226">
        <v>2.7296507123723179E-2</v>
      </c>
      <c r="G11" s="226">
        <v>2.627467128133382E-2</v>
      </c>
      <c r="H11" s="226">
        <v>0</v>
      </c>
      <c r="I11" s="226">
        <v>2.3312535456631291E-2</v>
      </c>
      <c r="J11" s="226">
        <v>2.2966536731097321E-2</v>
      </c>
      <c r="K11" s="226">
        <v>0</v>
      </c>
      <c r="L11" s="226">
        <v>0</v>
      </c>
      <c r="M11" s="226">
        <v>2.1632473554723992E-2</v>
      </c>
      <c r="N11" s="226">
        <v>0</v>
      </c>
      <c r="O11" s="226">
        <v>2.213107130956159E-2</v>
      </c>
      <c r="P11" s="226">
        <v>2.058863611665529E-2</v>
      </c>
      <c r="Q11" s="226">
        <v>2.040719910202567E-2</v>
      </c>
      <c r="R11" s="226">
        <v>2.197440396553383E-2</v>
      </c>
      <c r="S11" s="226">
        <v>2.2189507636197651E-2</v>
      </c>
      <c r="T11" s="226">
        <v>2.1825767326570041E-2</v>
      </c>
      <c r="U11" s="226">
        <v>0</v>
      </c>
      <c r="V11" s="226">
        <v>2.221369467988157E-2</v>
      </c>
      <c r="W11" s="226">
        <v>2.24401852706957E-2</v>
      </c>
      <c r="X11" s="226">
        <v>2.0545453411855201E-2</v>
      </c>
      <c r="Y11" s="226">
        <v>1.914820512231287E-2</v>
      </c>
      <c r="DA11" s="69" t="s">
        <v>2450</v>
      </c>
    </row>
    <row r="12" spans="1:105" ht="12" customHeight="1" x14ac:dyDescent="0.25">
      <c r="A12" s="37" t="s">
        <v>35</v>
      </c>
      <c r="B12" s="226">
        <v>1.3497953322119689</v>
      </c>
      <c r="C12" s="226">
        <v>1.229492691302436</v>
      </c>
      <c r="D12" s="226">
        <v>1.411296093881357</v>
      </c>
      <c r="E12" s="226">
        <v>1.4425656131862841</v>
      </c>
      <c r="F12" s="226">
        <v>1.3209126518427761</v>
      </c>
      <c r="G12" s="226">
        <v>1.4051587525744269</v>
      </c>
      <c r="H12" s="226">
        <v>1.3670554052023201</v>
      </c>
      <c r="I12" s="226">
        <v>1.2609621658380781</v>
      </c>
      <c r="J12" s="226">
        <v>1.2028774084169409</v>
      </c>
      <c r="K12" s="226">
        <v>0.90135047803648027</v>
      </c>
      <c r="L12" s="226">
        <v>0.95320557065072886</v>
      </c>
      <c r="M12" s="226">
        <v>0.93706057673379362</v>
      </c>
      <c r="N12" s="226">
        <v>0.86194943060552809</v>
      </c>
      <c r="O12" s="226">
        <v>1.4147945036565961</v>
      </c>
      <c r="P12" s="226">
        <v>1.1025503777950041</v>
      </c>
      <c r="Q12" s="226">
        <v>1.26042362177505</v>
      </c>
      <c r="R12" s="226">
        <v>1.383511329849674</v>
      </c>
      <c r="S12" s="226">
        <v>1.4236157327998009</v>
      </c>
      <c r="T12" s="226">
        <v>1.4390711472601749</v>
      </c>
      <c r="U12" s="226">
        <v>1.3143723670845611</v>
      </c>
      <c r="V12" s="226">
        <v>1.2813067699064871</v>
      </c>
      <c r="W12" s="226">
        <v>1.5562240962563321</v>
      </c>
      <c r="X12" s="226">
        <v>1.252938663415029</v>
      </c>
      <c r="Y12" s="226">
        <v>1.088762308886678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0.30886916853079321</v>
      </c>
      <c r="F13" s="226">
        <v>0.32705333389548019</v>
      </c>
      <c r="G13" s="226">
        <v>0.32705333389467173</v>
      </c>
      <c r="H13" s="226">
        <v>0.32705333389467989</v>
      </c>
      <c r="I13" s="226">
        <v>0.30886916853011531</v>
      </c>
      <c r="J13" s="226">
        <v>0.30886916853019603</v>
      </c>
      <c r="K13" s="226">
        <v>0.30886916853079088</v>
      </c>
      <c r="L13" s="226">
        <v>0.38154041932186161</v>
      </c>
      <c r="M13" s="226">
        <v>0.39972458468676503</v>
      </c>
      <c r="N13" s="226">
        <v>5.448708542691575E-2</v>
      </c>
      <c r="O13" s="226">
        <v>5.4487085426886628E-2</v>
      </c>
      <c r="P13" s="226">
        <v>9.0855416155995308E-2</v>
      </c>
      <c r="Q13" s="226">
        <v>0.12715833621832581</v>
      </c>
      <c r="R13" s="226">
        <v>7.2671250791475822E-2</v>
      </c>
      <c r="S13" s="226">
        <v>0.1090395815205449</v>
      </c>
      <c r="T13" s="226">
        <v>0.12715833621843031</v>
      </c>
      <c r="U13" s="226">
        <v>0.1090395815205541</v>
      </c>
      <c r="V13" s="226">
        <v>9.0855416156000901E-2</v>
      </c>
      <c r="W13" s="226">
        <v>9.0855416155979057E-2</v>
      </c>
      <c r="X13" s="226">
        <v>9.0855416156083738E-2</v>
      </c>
      <c r="Y13" s="226">
        <v>9.0855416156124316E-2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7.2044097859913045E-2</v>
      </c>
      <c r="T14" s="226">
        <v>4.2529012580899833E-2</v>
      </c>
      <c r="U14" s="226">
        <v>5.1430382374460577E-2</v>
      </c>
      <c r="V14" s="226">
        <v>0.1130190932554833</v>
      </c>
      <c r="W14" s="226">
        <v>0.1474554695010499</v>
      </c>
      <c r="X14" s="226">
        <v>0.60840044024227491</v>
      </c>
      <c r="Y14" s="226">
        <v>1.0844012407197541</v>
      </c>
      <c r="DA14" s="69" t="s">
        <v>2453</v>
      </c>
    </row>
    <row r="15" spans="1:105" ht="12" customHeight="1" x14ac:dyDescent="0.25">
      <c r="A15" s="37" t="s">
        <v>40</v>
      </c>
      <c r="B15" s="226">
        <v>0.26634249723966491</v>
      </c>
      <c r="C15" s="226">
        <v>0.75422171197393217</v>
      </c>
      <c r="D15" s="226">
        <v>0.88883158788777605</v>
      </c>
      <c r="E15" s="226">
        <v>0.97376685665991991</v>
      </c>
      <c r="F15" s="226">
        <v>1.125058721551111</v>
      </c>
      <c r="G15" s="226">
        <v>1.107577858225147</v>
      </c>
      <c r="H15" s="226">
        <v>1.414727407357816</v>
      </c>
      <c r="I15" s="226">
        <v>1.5303856123400941</v>
      </c>
      <c r="J15" s="226">
        <v>1.599590031810026</v>
      </c>
      <c r="K15" s="226">
        <v>1.3120708384798989</v>
      </c>
      <c r="L15" s="226">
        <v>1.602798016617319</v>
      </c>
      <c r="M15" s="226">
        <v>1.602037048187499</v>
      </c>
      <c r="N15" s="226">
        <v>2.7533366387860538</v>
      </c>
      <c r="O15" s="226">
        <v>2.7693024096385899</v>
      </c>
      <c r="P15" s="226">
        <v>2.856242627761175</v>
      </c>
      <c r="Q15" s="226">
        <v>2.9837506968819221</v>
      </c>
      <c r="R15" s="226">
        <v>3.1841490997597788</v>
      </c>
      <c r="S15" s="226">
        <v>3.2800313271383259</v>
      </c>
      <c r="T15" s="226">
        <v>3.363784093797487</v>
      </c>
      <c r="U15" s="226">
        <v>3.3583777068478429</v>
      </c>
      <c r="V15" s="226">
        <v>2.8570593611903159</v>
      </c>
      <c r="W15" s="226">
        <v>3.1391253019514371</v>
      </c>
      <c r="X15" s="226">
        <v>3.129793996328083</v>
      </c>
      <c r="Y15" s="226">
        <v>3.1338727310775569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8.2240881144603684</v>
      </c>
      <c r="C16" s="261">
        <f t="shared" si="0"/>
        <v>10.053833185432621</v>
      </c>
      <c r="D16" s="261">
        <f t="shared" si="0"/>
        <v>11.481783794225102</v>
      </c>
      <c r="E16" s="261">
        <f t="shared" si="0"/>
        <v>12.778192881330602</v>
      </c>
      <c r="F16" s="261">
        <f t="shared" si="0"/>
        <v>13.124748202991739</v>
      </c>
      <c r="G16" s="261">
        <f t="shared" si="0"/>
        <v>13.448581035654264</v>
      </c>
      <c r="H16" s="261">
        <f t="shared" si="0"/>
        <v>14.656384751877823</v>
      </c>
      <c r="I16" s="261">
        <f t="shared" si="0"/>
        <v>14.797004601208116</v>
      </c>
      <c r="J16" s="261">
        <f t="shared" si="0"/>
        <v>14.851624648044092</v>
      </c>
      <c r="K16" s="261">
        <f t="shared" si="0"/>
        <v>11.795585709184273</v>
      </c>
      <c r="L16" s="261">
        <f t="shared" si="0"/>
        <v>13.682591650640918</v>
      </c>
      <c r="M16" s="261">
        <f t="shared" si="0"/>
        <v>13.750467790080407</v>
      </c>
      <c r="N16" s="261">
        <f t="shared" si="0"/>
        <v>18.142825888508685</v>
      </c>
      <c r="O16" s="261">
        <f t="shared" si="0"/>
        <v>21.102299750731685</v>
      </c>
      <c r="P16" s="261">
        <f t="shared" si="0"/>
        <v>20.057531280555377</v>
      </c>
      <c r="Q16" s="261">
        <f t="shared" si="0"/>
        <v>21.572795989468517</v>
      </c>
      <c r="R16" s="261">
        <f t="shared" si="0"/>
        <v>23.0555048358191</v>
      </c>
      <c r="S16" s="261">
        <f t="shared" si="0"/>
        <v>23.971761702903969</v>
      </c>
      <c r="T16" s="261">
        <f t="shared" si="0"/>
        <v>24.454173793490178</v>
      </c>
      <c r="U16" s="261">
        <f t="shared" si="0"/>
        <v>23.664923310609097</v>
      </c>
      <c r="V16" s="261">
        <f t="shared" si="0"/>
        <v>21.197855116474138</v>
      </c>
      <c r="W16" s="261">
        <f t="shared" si="0"/>
        <v>24.04642863975306</v>
      </c>
      <c r="X16" s="261">
        <f t="shared" si="0"/>
        <v>23.403999708386721</v>
      </c>
      <c r="Y16" s="261">
        <f t="shared" si="0"/>
        <v>23.527808134552647</v>
      </c>
      <c r="DA16" s="70"/>
    </row>
    <row r="17" spans="1:105" ht="12" customHeight="1" x14ac:dyDescent="0.25">
      <c r="A17" s="60" t="s">
        <v>2404</v>
      </c>
      <c r="B17" s="329">
        <v>6.8983630532627211</v>
      </c>
      <c r="C17" s="329">
        <v>6.29967965895466</v>
      </c>
      <c r="D17" s="329">
        <v>7.3019496727420066</v>
      </c>
      <c r="E17" s="329">
        <v>8.0235151281661263</v>
      </c>
      <c r="F17" s="329">
        <v>7.3310034818921128</v>
      </c>
      <c r="G17" s="329">
        <v>7.7455035998267343</v>
      </c>
      <c r="H17" s="329">
        <v>7.3821302445421084</v>
      </c>
      <c r="I17" s="329">
        <v>6.8491863220034137</v>
      </c>
      <c r="J17" s="329">
        <v>6.5431814690935592</v>
      </c>
      <c r="K17" s="329">
        <v>4.9028411417493318</v>
      </c>
      <c r="L17" s="329">
        <v>5.2063233578789632</v>
      </c>
      <c r="M17" s="329">
        <v>5.1617238283935274</v>
      </c>
      <c r="N17" s="329">
        <v>4.4345831927572563</v>
      </c>
      <c r="O17" s="329">
        <v>7.3189394415084648</v>
      </c>
      <c r="P17" s="329">
        <v>5.7700464138465968</v>
      </c>
      <c r="Q17" s="329">
        <v>6.5871329922389066</v>
      </c>
      <c r="R17" s="329">
        <v>7.1716162591399986</v>
      </c>
      <c r="S17" s="329">
        <v>7.5397240250149959</v>
      </c>
      <c r="T17" s="329">
        <v>7.517582701252115</v>
      </c>
      <c r="U17" s="329">
        <v>6.7674859673478052</v>
      </c>
      <c r="V17" s="329">
        <v>6.752717352710806</v>
      </c>
      <c r="W17" s="329">
        <v>8.1588583689892005</v>
      </c>
      <c r="X17" s="329">
        <v>6.8807596345317013</v>
      </c>
      <c r="Y17" s="329">
        <v>6.2569513240939374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0.45677126979475158</v>
      </c>
      <c r="E18" s="230">
        <v>0.394828140334885</v>
      </c>
      <c r="F18" s="230">
        <v>0.18574565823115</v>
      </c>
      <c r="G18" s="230">
        <v>0.1778147455842003</v>
      </c>
      <c r="H18" s="230">
        <v>0.16969695225334849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0.18362603470522609</v>
      </c>
      <c r="E19" s="230">
        <v>0</v>
      </c>
      <c r="F19" s="230">
        <v>0.17297752562447061</v>
      </c>
      <c r="G19" s="230">
        <v>0.16619438050929539</v>
      </c>
      <c r="H19" s="230">
        <v>0.15706674783560309</v>
      </c>
      <c r="I19" s="230">
        <v>0.15163453512970901</v>
      </c>
      <c r="J19" s="230">
        <v>0.14931653289292779</v>
      </c>
      <c r="K19" s="230">
        <v>0.15007620712174699</v>
      </c>
      <c r="L19" s="230">
        <v>0.14655994449206439</v>
      </c>
      <c r="M19" s="230">
        <v>0</v>
      </c>
      <c r="N19" s="230">
        <v>0.12711580356672891</v>
      </c>
      <c r="O19" s="230">
        <v>0.13767690204352381</v>
      </c>
      <c r="P19" s="230">
        <v>0.128382572560128</v>
      </c>
      <c r="Q19" s="230">
        <v>0.12772586346022899</v>
      </c>
      <c r="R19" s="230">
        <v>0.1315918601944514</v>
      </c>
      <c r="S19" s="230">
        <v>0.26687701010092713</v>
      </c>
      <c r="T19" s="230">
        <v>0.13183703332773999</v>
      </c>
      <c r="U19" s="230">
        <v>0.12963546881014451</v>
      </c>
      <c r="V19" s="230">
        <v>0.1348273494639074</v>
      </c>
      <c r="W19" s="230">
        <v>0.13639435313662299</v>
      </c>
      <c r="X19" s="230">
        <v>0.12984543679938351</v>
      </c>
      <c r="Y19" s="230">
        <v>0.12584208525025509</v>
      </c>
      <c r="DA19" s="71" t="s">
        <v>2457</v>
      </c>
    </row>
    <row r="20" spans="1:105" ht="12" customHeight="1" x14ac:dyDescent="0.25">
      <c r="A20" s="59" t="s">
        <v>159</v>
      </c>
      <c r="B20" s="230">
        <v>0.1546565467839702</v>
      </c>
      <c r="C20" s="230">
        <v>0.15701664617262151</v>
      </c>
      <c r="D20" s="230">
        <v>0</v>
      </c>
      <c r="E20" s="230">
        <v>0</v>
      </c>
      <c r="F20" s="230">
        <v>0.14455554004170709</v>
      </c>
      <c r="G20" s="230">
        <v>0.1391284004346445</v>
      </c>
      <c r="H20" s="230">
        <v>0</v>
      </c>
      <c r="I20" s="230">
        <v>0.1245030703762072</v>
      </c>
      <c r="J20" s="230">
        <v>0.1226732786110597</v>
      </c>
      <c r="K20" s="230">
        <v>0</v>
      </c>
      <c r="L20" s="230">
        <v>0</v>
      </c>
      <c r="M20" s="230">
        <v>0.1192632884155683</v>
      </c>
      <c r="N20" s="230">
        <v>0</v>
      </c>
      <c r="O20" s="230">
        <v>0.11327411049679641</v>
      </c>
      <c r="P20" s="230">
        <v>0.10590873049946781</v>
      </c>
      <c r="Q20" s="230">
        <v>0.1053999312092984</v>
      </c>
      <c r="R20" s="230">
        <v>0.1127259847020505</v>
      </c>
      <c r="S20" s="230">
        <v>0.1143153613813775</v>
      </c>
      <c r="T20" s="230">
        <v>0.1130084473711396</v>
      </c>
      <c r="U20" s="230">
        <v>0</v>
      </c>
      <c r="V20" s="230">
        <v>0.11549594056703601</v>
      </c>
      <c r="W20" s="230">
        <v>0.1167935256328463</v>
      </c>
      <c r="X20" s="230">
        <v>0.1115420667584273</v>
      </c>
      <c r="Y20" s="230">
        <v>0.108518578591336</v>
      </c>
      <c r="DA20" s="71" t="s">
        <v>2458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0.55868696347635571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6.7437065064787509</v>
      </c>
      <c r="C22" s="230">
        <v>6.1426630127820383</v>
      </c>
      <c r="D22" s="230">
        <v>6.6615523682420292</v>
      </c>
      <c r="E22" s="230">
        <v>7.0700000243548864</v>
      </c>
      <c r="F22" s="230">
        <v>6.8277247579947851</v>
      </c>
      <c r="G22" s="230">
        <v>7.262366073298594</v>
      </c>
      <c r="H22" s="230">
        <v>7.0553665444531557</v>
      </c>
      <c r="I22" s="230">
        <v>6.5730487164974978</v>
      </c>
      <c r="J22" s="230">
        <v>6.2711916575895721</v>
      </c>
      <c r="K22" s="230">
        <v>4.7527649346275851</v>
      </c>
      <c r="L22" s="230">
        <v>5.0597634133868992</v>
      </c>
      <c r="M22" s="230">
        <v>5.0424605399779594</v>
      </c>
      <c r="N22" s="230">
        <v>4.3074673891905277</v>
      </c>
      <c r="O22" s="230">
        <v>7.0679884289681443</v>
      </c>
      <c r="P22" s="230">
        <v>5.5357551107870009</v>
      </c>
      <c r="Q22" s="230">
        <v>6.3540071975693788</v>
      </c>
      <c r="R22" s="230">
        <v>6.9272984142434968</v>
      </c>
      <c r="S22" s="230">
        <v>7.1585316535326911</v>
      </c>
      <c r="T22" s="230">
        <v>7.2727372205532346</v>
      </c>
      <c r="U22" s="230">
        <v>6.6378504985376603</v>
      </c>
      <c r="V22" s="230">
        <v>6.5023940626798629</v>
      </c>
      <c r="W22" s="230">
        <v>7.9056704902197312</v>
      </c>
      <c r="X22" s="230">
        <v>6.6393721309738902</v>
      </c>
      <c r="Y22" s="230">
        <v>6.0225906602523454</v>
      </c>
      <c r="DA22" s="71" t="s">
        <v>2460</v>
      </c>
    </row>
    <row r="23" spans="1:105" ht="12" customHeight="1" x14ac:dyDescent="0.25">
      <c r="A23" s="60" t="s">
        <v>2411</v>
      </c>
      <c r="B23" s="329">
        <v>1.325725061197647</v>
      </c>
      <c r="C23" s="329">
        <v>3.7541535264779609</v>
      </c>
      <c r="D23" s="329">
        <v>4.1798341214830943</v>
      </c>
      <c r="E23" s="329">
        <v>4.7546777531644757</v>
      </c>
      <c r="F23" s="329">
        <v>5.7937447210996256</v>
      </c>
      <c r="G23" s="329">
        <v>5.7030774358275291</v>
      </c>
      <c r="H23" s="329">
        <v>7.2742545073357139</v>
      </c>
      <c r="I23" s="329">
        <v>7.9478182792047019</v>
      </c>
      <c r="J23" s="329">
        <v>8.3084431789505331</v>
      </c>
      <c r="K23" s="329">
        <v>6.8927445674349412</v>
      </c>
      <c r="L23" s="329">
        <v>8.4762682927619544</v>
      </c>
      <c r="M23" s="329">
        <v>8.5887439616868804</v>
      </c>
      <c r="N23" s="329">
        <v>13.70824269575143</v>
      </c>
      <c r="O23" s="329">
        <v>13.78336030922322</v>
      </c>
      <c r="P23" s="329">
        <v>14.28748486670878</v>
      </c>
      <c r="Q23" s="329">
        <v>14.98566299722961</v>
      </c>
      <c r="R23" s="329">
        <v>15.8838885766791</v>
      </c>
      <c r="S23" s="329">
        <v>16.432037677888971</v>
      </c>
      <c r="T23" s="329">
        <v>16.936591092238061</v>
      </c>
      <c r="U23" s="329">
        <v>16.897437343261291</v>
      </c>
      <c r="V23" s="329">
        <v>14.445137763763331</v>
      </c>
      <c r="W23" s="329">
        <v>15.88757027076386</v>
      </c>
      <c r="X23" s="329">
        <v>16.523240073855021</v>
      </c>
      <c r="Y23" s="329">
        <v>17.27085681045871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3.4371226937023565</v>
      </c>
      <c r="C24" s="261">
        <f t="shared" si="1"/>
        <v>4.3186432498720357</v>
      </c>
      <c r="D24" s="261">
        <f t="shared" si="1"/>
        <v>4.928418131748403</v>
      </c>
      <c r="E24" s="261">
        <f t="shared" si="1"/>
        <v>5.4940538152038574</v>
      </c>
      <c r="F24" s="261">
        <f t="shared" si="1"/>
        <v>5.5736447887107987</v>
      </c>
      <c r="G24" s="261">
        <f t="shared" si="1"/>
        <v>5.7049164591410078</v>
      </c>
      <c r="H24" s="261">
        <f t="shared" si="1"/>
        <v>6.1313355784738066</v>
      </c>
      <c r="I24" s="261">
        <f t="shared" si="1"/>
        <v>6.1174877873930109</v>
      </c>
      <c r="J24" s="261">
        <f t="shared" si="1"/>
        <v>6.1010633805612606</v>
      </c>
      <c r="K24" s="261">
        <f t="shared" si="1"/>
        <v>4.8187995124816521</v>
      </c>
      <c r="L24" s="261">
        <f t="shared" si="1"/>
        <v>5.5242400005807317</v>
      </c>
      <c r="M24" s="261">
        <f t="shared" si="1"/>
        <v>5.5413034223417279</v>
      </c>
      <c r="N24" s="261">
        <f t="shared" si="1"/>
        <v>6.8417318999472698</v>
      </c>
      <c r="O24" s="261">
        <f t="shared" si="1"/>
        <v>8.3765020594631068</v>
      </c>
      <c r="P24" s="261">
        <f t="shared" si="1"/>
        <v>7.723689976983394</v>
      </c>
      <c r="Q24" s="261">
        <f t="shared" si="1"/>
        <v>8.366227134788172</v>
      </c>
      <c r="R24" s="261">
        <f t="shared" si="1"/>
        <v>9.0078024641216654</v>
      </c>
      <c r="S24" s="261">
        <f t="shared" si="1"/>
        <v>9.3837888889790246</v>
      </c>
      <c r="T24" s="261">
        <f t="shared" si="1"/>
        <v>9.5436190236987137</v>
      </c>
      <c r="U24" s="261">
        <f t="shared" si="1"/>
        <v>9.1421041633125881</v>
      </c>
      <c r="V24" s="261">
        <f t="shared" si="1"/>
        <v>8.3266050104365732</v>
      </c>
      <c r="W24" s="261">
        <f t="shared" si="1"/>
        <v>9.530884271497678</v>
      </c>
      <c r="X24" s="261">
        <f t="shared" si="1"/>
        <v>9.0683490415076164</v>
      </c>
      <c r="Y24" s="261">
        <f t="shared" si="1"/>
        <v>8.9736123556131631</v>
      </c>
      <c r="DA24" s="70"/>
    </row>
    <row r="25" spans="1:105" ht="12" customHeight="1" x14ac:dyDescent="0.25">
      <c r="A25" s="60" t="s">
        <v>2414</v>
      </c>
      <c r="B25" s="262">
        <v>2.6624535729959589</v>
      </c>
      <c r="C25" s="262">
        <v>3.1513057298126079</v>
      </c>
      <c r="D25" s="262">
        <v>3.5881606567136388</v>
      </c>
      <c r="E25" s="262">
        <v>3.9907688358430442</v>
      </c>
      <c r="F25" s="262">
        <v>3.9733827267846209</v>
      </c>
      <c r="G25" s="262">
        <v>4.0665777332774971</v>
      </c>
      <c r="H25" s="262">
        <v>4.2839853916915596</v>
      </c>
      <c r="I25" s="262">
        <v>4.2247060975846589</v>
      </c>
      <c r="J25" s="262">
        <v>4.187994583943853</v>
      </c>
      <c r="K25" s="262">
        <v>3.2943685849101958</v>
      </c>
      <c r="L25" s="262">
        <v>3.7412083916817318</v>
      </c>
      <c r="M25" s="262">
        <v>3.7447151541602208</v>
      </c>
      <c r="N25" s="262">
        <v>4.4257583330786554</v>
      </c>
      <c r="O25" s="262">
        <v>5.5942765851918113</v>
      </c>
      <c r="P25" s="262">
        <v>5.0516313740535166</v>
      </c>
      <c r="Q25" s="262">
        <v>5.4908723025937691</v>
      </c>
      <c r="R25" s="262">
        <v>5.9524946360528759</v>
      </c>
      <c r="S25" s="262">
        <v>6.2126300707365854</v>
      </c>
      <c r="T25" s="262">
        <v>6.3035322642304346</v>
      </c>
      <c r="U25" s="262">
        <v>6.0005885884690837</v>
      </c>
      <c r="V25" s="262">
        <v>5.5262531828870891</v>
      </c>
      <c r="W25" s="262">
        <v>6.3625347963393457</v>
      </c>
      <c r="X25" s="262">
        <v>5.9611642376515164</v>
      </c>
      <c r="Y25" s="262">
        <v>5.8403234486776032</v>
      </c>
      <c r="DA25" s="72" t="s">
        <v>2462</v>
      </c>
    </row>
    <row r="26" spans="1:105" ht="12" customHeight="1" x14ac:dyDescent="0.25">
      <c r="A26" s="60" t="s">
        <v>2416</v>
      </c>
      <c r="B26" s="262">
        <v>0.77466912070639771</v>
      </c>
      <c r="C26" s="262">
        <v>1.167337520059428</v>
      </c>
      <c r="D26" s="262">
        <v>1.340257475034764</v>
      </c>
      <c r="E26" s="262">
        <v>1.503284979360813</v>
      </c>
      <c r="F26" s="262">
        <v>1.600262061926178</v>
      </c>
      <c r="G26" s="262">
        <v>1.6383387258635109</v>
      </c>
      <c r="H26" s="262">
        <v>1.8473501867822471</v>
      </c>
      <c r="I26" s="262">
        <v>1.892781689808352</v>
      </c>
      <c r="J26" s="262">
        <v>1.913068796617408</v>
      </c>
      <c r="K26" s="262">
        <v>1.524430927571456</v>
      </c>
      <c r="L26" s="262">
        <v>1.7830316088989999</v>
      </c>
      <c r="M26" s="262">
        <v>1.7965882681815071</v>
      </c>
      <c r="N26" s="262">
        <v>2.4159735668686149</v>
      </c>
      <c r="O26" s="262">
        <v>2.7822254742712951</v>
      </c>
      <c r="P26" s="262">
        <v>2.6720586029298778</v>
      </c>
      <c r="Q26" s="262">
        <v>2.8753548321944038</v>
      </c>
      <c r="R26" s="262">
        <v>3.05530782806879</v>
      </c>
      <c r="S26" s="262">
        <v>3.1711588182424388</v>
      </c>
      <c r="T26" s="262">
        <v>3.2400867594682801</v>
      </c>
      <c r="U26" s="262">
        <v>3.141515574843504</v>
      </c>
      <c r="V26" s="262">
        <v>2.800351827549485</v>
      </c>
      <c r="W26" s="262">
        <v>3.1683494751583319</v>
      </c>
      <c r="X26" s="262">
        <v>3.107184803856101</v>
      </c>
      <c r="Y26" s="262">
        <v>3.1332889069355598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10.070311976890247</v>
      </c>
      <c r="C27" s="261">
        <f t="shared" si="2"/>
        <v>12.310816145427701</v>
      </c>
      <c r="D27" s="261">
        <f t="shared" si="2"/>
        <v>14.059327094969515</v>
      </c>
      <c r="E27" s="261">
        <f t="shared" si="2"/>
        <v>15.646766793466046</v>
      </c>
      <c r="F27" s="261">
        <f t="shared" si="2"/>
        <v>16.071120248561314</v>
      </c>
      <c r="G27" s="261">
        <f t="shared" si="2"/>
        <v>16.467650247739915</v>
      </c>
      <c r="H27" s="261">
        <f t="shared" si="2"/>
        <v>17.946593573727945</v>
      </c>
      <c r="I27" s="261">
        <f t="shared" si="2"/>
        <v>18.11878114433647</v>
      </c>
      <c r="J27" s="261">
        <f t="shared" si="2"/>
        <v>18.185662834339702</v>
      </c>
      <c r="K27" s="261">
        <f t="shared" si="2"/>
        <v>14.443574337776663</v>
      </c>
      <c r="L27" s="261">
        <f t="shared" si="2"/>
        <v>16.754193857927664</v>
      </c>
      <c r="M27" s="261">
        <f t="shared" si="2"/>
        <v>16.837307498057644</v>
      </c>
      <c r="N27" s="261">
        <f t="shared" si="2"/>
        <v>22.215705169602472</v>
      </c>
      <c r="O27" s="261">
        <f t="shared" si="2"/>
        <v>25.839550715181645</v>
      </c>
      <c r="P27" s="261">
        <f t="shared" si="2"/>
        <v>24.560242384353529</v>
      </c>
      <c r="Q27" s="261">
        <f t="shared" si="2"/>
        <v>26.415668558532897</v>
      </c>
      <c r="R27" s="261">
        <f t="shared" si="2"/>
        <v>28.231230411207068</v>
      </c>
      <c r="S27" s="261">
        <f t="shared" si="2"/>
        <v>29.353177595392609</v>
      </c>
      <c r="T27" s="261">
        <f t="shared" si="2"/>
        <v>29.943886277743076</v>
      </c>
      <c r="U27" s="261">
        <f t="shared" si="2"/>
        <v>28.977457115031548</v>
      </c>
      <c r="V27" s="261">
        <f t="shared" si="2"/>
        <v>25.956557285478539</v>
      </c>
      <c r="W27" s="261">
        <f t="shared" si="2"/>
        <v>29.444606497656821</v>
      </c>
      <c r="X27" s="261">
        <f t="shared" si="2"/>
        <v>28.657958826595998</v>
      </c>
      <c r="Y27" s="261">
        <f t="shared" si="2"/>
        <v>28.809560981084886</v>
      </c>
      <c r="DA27" s="70"/>
    </row>
    <row r="28" spans="1:105" ht="12" customHeight="1" x14ac:dyDescent="0.25">
      <c r="A28" s="60" t="s">
        <v>2419</v>
      </c>
      <c r="B28" s="329">
        <v>8.4469751672604758</v>
      </c>
      <c r="C28" s="329">
        <v>7.7138934599444822</v>
      </c>
      <c r="D28" s="329">
        <v>8.9411628645820507</v>
      </c>
      <c r="E28" s="329">
        <v>9.8247124018360754</v>
      </c>
      <c r="F28" s="329">
        <v>8.9767389574189149</v>
      </c>
      <c r="G28" s="329">
        <v>9.4842901222368177</v>
      </c>
      <c r="H28" s="329">
        <v>9.0393431565821736</v>
      </c>
      <c r="I28" s="329">
        <v>8.386758761636834</v>
      </c>
      <c r="J28" s="329">
        <v>8.0120589417472132</v>
      </c>
      <c r="K28" s="329">
        <v>6.003478949080816</v>
      </c>
      <c r="L28" s="329">
        <v>6.3750898259742446</v>
      </c>
      <c r="M28" s="329">
        <v>6.3204781572165647</v>
      </c>
      <c r="N28" s="329">
        <v>5.430101868682355</v>
      </c>
      <c r="O28" s="329">
        <v>8.9619666630715855</v>
      </c>
      <c r="P28" s="329">
        <v>7.065362955730528</v>
      </c>
      <c r="Q28" s="329">
        <v>8.0658771333537658</v>
      </c>
      <c r="R28" s="329">
        <v>8.7815709295591873</v>
      </c>
      <c r="S28" s="329">
        <v>9.2323151326714203</v>
      </c>
      <c r="T28" s="329">
        <v>9.2052033076556548</v>
      </c>
      <c r="U28" s="329">
        <v>8.2867175110381268</v>
      </c>
      <c r="V28" s="329">
        <v>8.2686334931152761</v>
      </c>
      <c r="W28" s="329">
        <v>9.9904388191704516</v>
      </c>
      <c r="X28" s="329">
        <v>8.425419960651066</v>
      </c>
      <c r="Y28" s="329">
        <v>7.6615730499109436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0.55931175893234897</v>
      </c>
      <c r="E29" s="230">
        <v>0.48346302898149202</v>
      </c>
      <c r="F29" s="230">
        <v>0.22744366314018369</v>
      </c>
      <c r="G29" s="230">
        <v>0.2177323415316739</v>
      </c>
      <c r="H29" s="230">
        <v>0.20779218643267169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0.22484820576150141</v>
      </c>
      <c r="E30" s="230">
        <v>0</v>
      </c>
      <c r="F30" s="230">
        <v>0.2118092150503722</v>
      </c>
      <c r="G30" s="230">
        <v>0.20350332307260649</v>
      </c>
      <c r="H30" s="230">
        <v>0.19232663000277919</v>
      </c>
      <c r="I30" s="230">
        <v>0.18567494097515391</v>
      </c>
      <c r="J30" s="230">
        <v>0.1828365708892993</v>
      </c>
      <c r="K30" s="230">
        <v>0.18376678423071069</v>
      </c>
      <c r="L30" s="230">
        <v>0.17946115652089539</v>
      </c>
      <c r="M30" s="230">
        <v>0</v>
      </c>
      <c r="N30" s="230">
        <v>0.15565200436742321</v>
      </c>
      <c r="O30" s="230">
        <v>0.1685839616859475</v>
      </c>
      <c r="P30" s="230">
        <v>0.15720315007362609</v>
      </c>
      <c r="Q30" s="230">
        <v>0.15639901648191301</v>
      </c>
      <c r="R30" s="230">
        <v>0.1611328900340222</v>
      </c>
      <c r="S30" s="230">
        <v>0.32678817563378831</v>
      </c>
      <c r="T30" s="230">
        <v>0.16143310203396741</v>
      </c>
      <c r="U30" s="230">
        <v>0.15873730874711581</v>
      </c>
      <c r="V30" s="230">
        <v>0.1650947136292745</v>
      </c>
      <c r="W30" s="230">
        <v>0.16701349363668119</v>
      </c>
      <c r="X30" s="230">
        <v>0.15899441240740839</v>
      </c>
      <c r="Y30" s="230">
        <v>0.15409234928602661</v>
      </c>
      <c r="DA30" s="71" t="s">
        <v>2466</v>
      </c>
    </row>
    <row r="31" spans="1:105" ht="12" customHeight="1" x14ac:dyDescent="0.25">
      <c r="A31" s="59" t="s">
        <v>159</v>
      </c>
      <c r="B31" s="230">
        <v>0.18937536340894309</v>
      </c>
      <c r="C31" s="230">
        <v>0.1922652810276998</v>
      </c>
      <c r="D31" s="230">
        <v>0</v>
      </c>
      <c r="E31" s="230">
        <v>0</v>
      </c>
      <c r="F31" s="230">
        <v>0.17700678372453929</v>
      </c>
      <c r="G31" s="230">
        <v>0.1703613066546667</v>
      </c>
      <c r="H31" s="230">
        <v>0</v>
      </c>
      <c r="I31" s="230">
        <v>0.152452739236172</v>
      </c>
      <c r="J31" s="230">
        <v>0.1502121778910934</v>
      </c>
      <c r="K31" s="230">
        <v>0</v>
      </c>
      <c r="L31" s="230">
        <v>0</v>
      </c>
      <c r="M31" s="230">
        <v>0.14603667969253259</v>
      </c>
      <c r="N31" s="230">
        <v>0</v>
      </c>
      <c r="O31" s="230">
        <v>0.13870299244505671</v>
      </c>
      <c r="P31" s="230">
        <v>0.12968415979526679</v>
      </c>
      <c r="Q31" s="230">
        <v>0.12906114025628379</v>
      </c>
      <c r="R31" s="230">
        <v>0.13803181800251091</v>
      </c>
      <c r="S31" s="230">
        <v>0.1399779935282173</v>
      </c>
      <c r="T31" s="230">
        <v>0.1383776906585383</v>
      </c>
      <c r="U31" s="230">
        <v>0</v>
      </c>
      <c r="V31" s="230">
        <v>0.14142360069432969</v>
      </c>
      <c r="W31" s="230">
        <v>0.14301248036675049</v>
      </c>
      <c r="X31" s="230">
        <v>0.13658212256133959</v>
      </c>
      <c r="Y31" s="230">
        <v>0.13287989215265639</v>
      </c>
      <c r="DA31" s="71" t="s">
        <v>2467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0.68410648588941514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8.2575998038515319</v>
      </c>
      <c r="C33" s="230">
        <v>7.5216281789167816</v>
      </c>
      <c r="D33" s="230">
        <v>8.1570028998881998</v>
      </c>
      <c r="E33" s="230">
        <v>8.6571428869651683</v>
      </c>
      <c r="F33" s="230">
        <v>8.3604792955038203</v>
      </c>
      <c r="G33" s="230">
        <v>8.8926931509778697</v>
      </c>
      <c r="H33" s="230">
        <v>8.6392243401467219</v>
      </c>
      <c r="I33" s="230">
        <v>8.0486310814255084</v>
      </c>
      <c r="J33" s="230">
        <v>7.6790101929668211</v>
      </c>
      <c r="K33" s="230">
        <v>5.8197121648501051</v>
      </c>
      <c r="L33" s="230">
        <v>6.1956286694533489</v>
      </c>
      <c r="M33" s="230">
        <v>6.1744414775240317</v>
      </c>
      <c r="N33" s="230">
        <v>5.2744498643149322</v>
      </c>
      <c r="O33" s="230">
        <v>8.6546797089405807</v>
      </c>
      <c r="P33" s="230">
        <v>6.7784756458616364</v>
      </c>
      <c r="Q33" s="230">
        <v>7.7804169766155686</v>
      </c>
      <c r="R33" s="230">
        <v>8.4824062215226537</v>
      </c>
      <c r="S33" s="230">
        <v>8.7655489635094153</v>
      </c>
      <c r="T33" s="230">
        <v>8.9053925149631485</v>
      </c>
      <c r="U33" s="230">
        <v>8.1279802022910115</v>
      </c>
      <c r="V33" s="230">
        <v>7.9621151787916711</v>
      </c>
      <c r="W33" s="230">
        <v>9.6804128451670195</v>
      </c>
      <c r="X33" s="230">
        <v>8.1298434256823189</v>
      </c>
      <c r="Y33" s="230">
        <v>7.3746008084722607</v>
      </c>
      <c r="DA33" s="71" t="s">
        <v>2469</v>
      </c>
    </row>
    <row r="34" spans="1:105" ht="12" customHeight="1" x14ac:dyDescent="0.25">
      <c r="A34" s="60" t="s">
        <v>2426</v>
      </c>
      <c r="B34" s="329">
        <v>1.623336809629772</v>
      </c>
      <c r="C34" s="329">
        <v>4.5969226854832188</v>
      </c>
      <c r="D34" s="329">
        <v>5.1181642303874648</v>
      </c>
      <c r="E34" s="329">
        <v>5.8220543916299707</v>
      </c>
      <c r="F34" s="329">
        <v>7.0943812911423993</v>
      </c>
      <c r="G34" s="329">
        <v>6.9833601255030979</v>
      </c>
      <c r="H34" s="329">
        <v>8.9072504171457734</v>
      </c>
      <c r="I34" s="329">
        <v>9.7320223826996362</v>
      </c>
      <c r="J34" s="329">
        <v>10.173603892592491</v>
      </c>
      <c r="K34" s="329">
        <v>8.4400953886958483</v>
      </c>
      <c r="L34" s="329">
        <v>10.379104031953419</v>
      </c>
      <c r="M34" s="329">
        <v>10.516829340841079</v>
      </c>
      <c r="N34" s="329">
        <v>16.785603300920119</v>
      </c>
      <c r="O34" s="329">
        <v>16.877584052110059</v>
      </c>
      <c r="P34" s="329">
        <v>17.494879428623001</v>
      </c>
      <c r="Q34" s="329">
        <v>18.349791425179131</v>
      </c>
      <c r="R34" s="329">
        <v>19.449659481647881</v>
      </c>
      <c r="S34" s="329">
        <v>20.120862462721188</v>
      </c>
      <c r="T34" s="329">
        <v>20.738682970087421</v>
      </c>
      <c r="U34" s="329">
        <v>20.690739603993421</v>
      </c>
      <c r="V34" s="329">
        <v>17.687923792363261</v>
      </c>
      <c r="W34" s="329">
        <v>19.454167678486371</v>
      </c>
      <c r="X34" s="329">
        <v>20.232538865944932</v>
      </c>
      <c r="Y34" s="329">
        <v>21.14798793117394</v>
      </c>
      <c r="DA34" s="72" t="s">
        <v>2470</v>
      </c>
    </row>
    <row r="35" spans="1:105" ht="12" customHeight="1" x14ac:dyDescent="0.25">
      <c r="A35" s="57" t="s">
        <v>2428</v>
      </c>
      <c r="B35" s="261">
        <v>14.42685243406294</v>
      </c>
      <c r="C35" s="261">
        <v>20.670342166895139</v>
      </c>
      <c r="D35" s="261">
        <v>20.78743116980425</v>
      </c>
      <c r="E35" s="261">
        <v>23.205299799981621</v>
      </c>
      <c r="F35" s="261">
        <v>20.795617878303371</v>
      </c>
      <c r="G35" s="261">
        <v>18.97129175466933</v>
      </c>
      <c r="H35" s="261">
        <v>18.710528525828241</v>
      </c>
      <c r="I35" s="261">
        <v>17.909304707773199</v>
      </c>
      <c r="J35" s="261">
        <v>17.636941675331279</v>
      </c>
      <c r="K35" s="261">
        <v>14.35843165350675</v>
      </c>
      <c r="L35" s="261">
        <v>16.230578989150349</v>
      </c>
      <c r="M35" s="261">
        <v>15.99184748383488</v>
      </c>
      <c r="N35" s="261">
        <v>18.588390486758541</v>
      </c>
      <c r="O35" s="261">
        <v>22.8146398925862</v>
      </c>
      <c r="P35" s="261">
        <v>20.1474931475455</v>
      </c>
      <c r="Q35" s="261">
        <v>21.19730584668546</v>
      </c>
      <c r="R35" s="261">
        <v>24.378834615962109</v>
      </c>
      <c r="S35" s="261">
        <v>25.902658173315601</v>
      </c>
      <c r="T35" s="261">
        <v>25.993768620231521</v>
      </c>
      <c r="U35" s="261">
        <v>24.844450762785801</v>
      </c>
      <c r="V35" s="261">
        <v>23.196519546744678</v>
      </c>
      <c r="W35" s="261">
        <v>26.51895010470119</v>
      </c>
      <c r="X35" s="261">
        <v>24.513843899951539</v>
      </c>
      <c r="Y35" s="261">
        <v>23.996541575725342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0.37759389254206321</v>
      </c>
      <c r="E36" s="229">
        <v>0.32738561520437459</v>
      </c>
      <c r="F36" s="229">
        <v>0.19520891764628409</v>
      </c>
      <c r="G36" s="229">
        <v>0.21817603329711971</v>
      </c>
      <c r="H36" s="229">
        <v>0.25248587988232768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0.15330908238372179</v>
      </c>
      <c r="E38" s="229">
        <v>0</v>
      </c>
      <c r="F38" s="229">
        <v>0.1836022967478137</v>
      </c>
      <c r="G38" s="229">
        <v>0.20595059478785399</v>
      </c>
      <c r="H38" s="229">
        <v>0.23602323099456449</v>
      </c>
      <c r="I38" s="229">
        <v>0.25392063794688469</v>
      </c>
      <c r="J38" s="229">
        <v>0.2615577154338104</v>
      </c>
      <c r="K38" s="229">
        <v>0.2590548313264695</v>
      </c>
      <c r="L38" s="229">
        <v>0.27063979434105889</v>
      </c>
      <c r="M38" s="229">
        <v>0</v>
      </c>
      <c r="N38" s="229">
        <v>0.33470203230700879</v>
      </c>
      <c r="O38" s="229">
        <v>0.29990658382641661</v>
      </c>
      <c r="P38" s="229">
        <v>0.33052843281470812</v>
      </c>
      <c r="Q38" s="229">
        <v>0.33269207968192788</v>
      </c>
      <c r="R38" s="229">
        <v>0.30644988512730559</v>
      </c>
      <c r="S38" s="229">
        <v>0.60009671053716762</v>
      </c>
      <c r="T38" s="229">
        <v>0.30535355018898053</v>
      </c>
      <c r="U38" s="229">
        <v>0.31260700255965612</v>
      </c>
      <c r="V38" s="229">
        <v>0.29550141300373278</v>
      </c>
      <c r="W38" s="229">
        <v>0.29033863607514843</v>
      </c>
      <c r="X38" s="229">
        <v>0.31191522505150449</v>
      </c>
      <c r="Y38" s="229">
        <v>0.32400843323750028</v>
      </c>
      <c r="DA38" s="73" t="s">
        <v>2474</v>
      </c>
    </row>
    <row r="39" spans="1:105" ht="12" customHeight="1" x14ac:dyDescent="0.25">
      <c r="A39" s="46" t="s">
        <v>159</v>
      </c>
      <c r="B39" s="229">
        <v>0.1192544609814199</v>
      </c>
      <c r="C39" s="229">
        <v>0.1108274316379516</v>
      </c>
      <c r="D39" s="229">
        <v>0</v>
      </c>
      <c r="E39" s="229">
        <v>0</v>
      </c>
      <c r="F39" s="229">
        <v>0.1563523930910278</v>
      </c>
      <c r="G39" s="229">
        <v>0.1756887167347832</v>
      </c>
      <c r="H39" s="229">
        <v>0</v>
      </c>
      <c r="I39" s="229">
        <v>0.2124522334938741</v>
      </c>
      <c r="J39" s="229">
        <v>0.218973204452443</v>
      </c>
      <c r="K39" s="229">
        <v>0</v>
      </c>
      <c r="L39" s="229">
        <v>0</v>
      </c>
      <c r="M39" s="229">
        <v>0.23187815770518311</v>
      </c>
      <c r="N39" s="229">
        <v>0</v>
      </c>
      <c r="O39" s="229">
        <v>0.25144148815301132</v>
      </c>
      <c r="P39" s="229">
        <v>0.27785350262506892</v>
      </c>
      <c r="Q39" s="229">
        <v>0.27975979756760527</v>
      </c>
      <c r="R39" s="229">
        <v>0.26750742289699048</v>
      </c>
      <c r="S39" s="229">
        <v>0.26193651159229547</v>
      </c>
      <c r="T39" s="229">
        <v>0.26672137613395208</v>
      </c>
      <c r="U39" s="229">
        <v>0</v>
      </c>
      <c r="V39" s="229">
        <v>0.25794650510760248</v>
      </c>
      <c r="W39" s="229">
        <v>0.25334280431720552</v>
      </c>
      <c r="X39" s="229">
        <v>0.27304229929820378</v>
      </c>
      <c r="Y39" s="229">
        <v>0.28471861846934138</v>
      </c>
      <c r="DA39" s="73" t="s">
        <v>2475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0.46221733814488208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5.0907178877670267</v>
      </c>
      <c r="C42" s="229">
        <v>4.2445563845073613</v>
      </c>
      <c r="D42" s="229">
        <v>5.5483580842165718</v>
      </c>
      <c r="E42" s="229">
        <v>5.9065483669385834</v>
      </c>
      <c r="F42" s="229">
        <v>7.2296927708229726</v>
      </c>
      <c r="G42" s="229">
        <v>8.9780136148931096</v>
      </c>
      <c r="H42" s="229">
        <v>10.57658560172006</v>
      </c>
      <c r="I42" s="229">
        <v>10.98050047332384</v>
      </c>
      <c r="J42" s="229">
        <v>10.95885345666176</v>
      </c>
      <c r="K42" s="229">
        <v>8.1843010069535271</v>
      </c>
      <c r="L42" s="229">
        <v>9.3209886869025489</v>
      </c>
      <c r="M42" s="229">
        <v>9.5977539951789055</v>
      </c>
      <c r="N42" s="229">
        <v>11.314521914504841</v>
      </c>
      <c r="O42" s="229">
        <v>15.35946724845734</v>
      </c>
      <c r="P42" s="229">
        <v>14.21788600112879</v>
      </c>
      <c r="Q42" s="229">
        <v>16.510747073636459</v>
      </c>
      <c r="R42" s="229">
        <v>16.09347170698614</v>
      </c>
      <c r="S42" s="229">
        <v>16.05792554526203</v>
      </c>
      <c r="T42" s="229">
        <v>16.804239219845972</v>
      </c>
      <c r="U42" s="229">
        <v>15.96826509680613</v>
      </c>
      <c r="V42" s="229">
        <v>14.2170751122926</v>
      </c>
      <c r="W42" s="229">
        <v>16.788139075423569</v>
      </c>
      <c r="X42" s="229">
        <v>15.910810412423871</v>
      </c>
      <c r="Y42" s="229">
        <v>15.46924656925898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4.1796298000362067E-2</v>
      </c>
      <c r="Q44" s="229">
        <v>8.3642771628154131E-2</v>
      </c>
      <c r="R44" s="229">
        <v>8.3642771627931961E-2</v>
      </c>
      <c r="S44" s="229">
        <v>8.3642771628724841E-2</v>
      </c>
      <c r="T44" s="229">
        <v>0.19513301671261829</v>
      </c>
      <c r="U44" s="229">
        <v>0.26482696380099352</v>
      </c>
      <c r="V44" s="229">
        <v>0.2508781392579349</v>
      </c>
      <c r="W44" s="229">
        <v>0.11149024508643481</v>
      </c>
      <c r="X44" s="229">
        <v>0.12543906962762799</v>
      </c>
      <c r="Y44" s="229">
        <v>0.1672353676274366</v>
      </c>
      <c r="DA44" s="73" t="s">
        <v>2480</v>
      </c>
    </row>
    <row r="45" spans="1:105" ht="12" customHeight="1" x14ac:dyDescent="0.25">
      <c r="A45" s="46" t="s">
        <v>39</v>
      </c>
      <c r="B45" s="229">
        <v>9.2168800853144912</v>
      </c>
      <c r="C45" s="229">
        <v>16.314958350749819</v>
      </c>
      <c r="D45" s="229">
        <v>14.7081701106619</v>
      </c>
      <c r="E45" s="229">
        <v>16.509148479693781</v>
      </c>
      <c r="F45" s="229">
        <v>13.03076149999527</v>
      </c>
      <c r="G45" s="229">
        <v>9.3934627949564646</v>
      </c>
      <c r="H45" s="229">
        <v>7.6454338132312962</v>
      </c>
      <c r="I45" s="229">
        <v>6.4624313630086032</v>
      </c>
      <c r="J45" s="229">
        <v>6.197557298783261</v>
      </c>
      <c r="K45" s="229">
        <v>5.91507581522675</v>
      </c>
      <c r="L45" s="229">
        <v>6.6389505079067384</v>
      </c>
      <c r="M45" s="229">
        <v>6.1622153309507883</v>
      </c>
      <c r="N45" s="229">
        <v>6.9391665399466858</v>
      </c>
      <c r="O45" s="229">
        <v>6.9038245721494311</v>
      </c>
      <c r="P45" s="229">
        <v>5.2794289129765701</v>
      </c>
      <c r="Q45" s="229">
        <v>3.990464124171313</v>
      </c>
      <c r="R45" s="229">
        <v>7.6277628293237312</v>
      </c>
      <c r="S45" s="229">
        <v>8.8990566342953894</v>
      </c>
      <c r="T45" s="229">
        <v>8.4223214573499998</v>
      </c>
      <c r="U45" s="229">
        <v>8.2987516996190269</v>
      </c>
      <c r="V45" s="229">
        <v>8.1751183770828089</v>
      </c>
      <c r="W45" s="229">
        <v>9.0756393437988301</v>
      </c>
      <c r="X45" s="229">
        <v>7.892636893550331</v>
      </c>
      <c r="Y45" s="229">
        <v>7.7513325871320742</v>
      </c>
      <c r="DA45" s="73" t="s">
        <v>2481</v>
      </c>
    </row>
    <row r="46" spans="1:105" ht="12" customHeight="1" x14ac:dyDescent="0.25">
      <c r="A46" s="57" t="s">
        <v>2440</v>
      </c>
      <c r="B46" s="261">
        <v>4.1403025066352734</v>
      </c>
      <c r="C46" s="261">
        <v>6.2389610366607453</v>
      </c>
      <c r="D46" s="261">
        <v>7.163150350388384</v>
      </c>
      <c r="E46" s="261">
        <v>8.0344683967255577</v>
      </c>
      <c r="F46" s="261">
        <v>8.5527728538148367</v>
      </c>
      <c r="G46" s="261">
        <v>8.7562776830770233</v>
      </c>
      <c r="H46" s="261">
        <v>9.8733619354714381</v>
      </c>
      <c r="I46" s="261">
        <v>10.11617549397196</v>
      </c>
      <c r="J46" s="261">
        <v>10.22460212016472</v>
      </c>
      <c r="K46" s="261">
        <v>8.1474851932410441</v>
      </c>
      <c r="L46" s="261">
        <v>9.5296043722547754</v>
      </c>
      <c r="M46" s="261">
        <v>9.6020593971275723</v>
      </c>
      <c r="N46" s="261">
        <v>12.91243080110045</v>
      </c>
      <c r="O46" s="261">
        <v>14.869903546233891</v>
      </c>
      <c r="P46" s="261">
        <v>14.28110484318618</v>
      </c>
      <c r="Q46" s="261">
        <v>15.36764342477556</v>
      </c>
      <c r="R46" s="261">
        <v>16.32942158267586</v>
      </c>
      <c r="S46" s="261">
        <v>16.948599670702329</v>
      </c>
      <c r="T46" s="261">
        <v>17.316992472488881</v>
      </c>
      <c r="U46" s="261">
        <v>16.790168165342351</v>
      </c>
      <c r="V46" s="261">
        <v>14.96678179258171</v>
      </c>
      <c r="W46" s="261">
        <v>16.933584834171189</v>
      </c>
      <c r="X46" s="261">
        <v>16.606683664186221</v>
      </c>
      <c r="Y46" s="261">
        <v>16.746199853129959</v>
      </c>
      <c r="DA46" s="70" t="s">
        <v>2482</v>
      </c>
    </row>
    <row r="47" spans="1:105" ht="12" customHeight="1" x14ac:dyDescent="0.25">
      <c r="A47" s="41" t="s">
        <v>2442</v>
      </c>
      <c r="B47" s="350">
        <v>2.5808179716569568</v>
      </c>
      <c r="C47" s="350">
        <v>3.888996695791433</v>
      </c>
      <c r="D47" s="350">
        <v>4.46508126600318</v>
      </c>
      <c r="E47" s="350">
        <v>5.0082090373223549</v>
      </c>
      <c r="F47" s="350">
        <v>5.331289163835379</v>
      </c>
      <c r="G47" s="350">
        <v>5.4581419529340351</v>
      </c>
      <c r="H47" s="350">
        <v>6.1544657384096553</v>
      </c>
      <c r="I47" s="350">
        <v>6.3058212479493214</v>
      </c>
      <c r="J47" s="350">
        <v>6.3734079484466744</v>
      </c>
      <c r="K47" s="350">
        <v>5.0786569765922094</v>
      </c>
      <c r="L47" s="350">
        <v>5.9401877489099091</v>
      </c>
      <c r="M47" s="350">
        <v>5.985351895739492</v>
      </c>
      <c r="N47" s="350">
        <v>8.0488402516121997</v>
      </c>
      <c r="O47" s="350">
        <v>9.2690121669669114</v>
      </c>
      <c r="P47" s="350">
        <v>8.9019901264086307</v>
      </c>
      <c r="Q47" s="350">
        <v>9.5792735601119805</v>
      </c>
      <c r="R47" s="350">
        <v>10.178788776857189</v>
      </c>
      <c r="S47" s="350">
        <v>10.56474751650822</v>
      </c>
      <c r="T47" s="350">
        <v>10.794381646370979</v>
      </c>
      <c r="U47" s="350">
        <v>10.465990752804499</v>
      </c>
      <c r="V47" s="350">
        <v>9.3294002953310518</v>
      </c>
      <c r="W47" s="350">
        <v>10.55538816175118</v>
      </c>
      <c r="X47" s="350">
        <v>10.35161744376601</v>
      </c>
      <c r="Y47" s="350">
        <v>10.438583525878609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1.0000000000000002</v>
      </c>
      <c r="D51" s="232">
        <f t="shared" si="3"/>
        <v>0.99999999999999989</v>
      </c>
      <c r="E51" s="232">
        <f t="shared" si="3"/>
        <v>1</v>
      </c>
      <c r="F51" s="232">
        <f t="shared" si="3"/>
        <v>1.0000000000000002</v>
      </c>
      <c r="G51" s="232">
        <f t="shared" si="3"/>
        <v>1.0000000000000002</v>
      </c>
      <c r="H51" s="232">
        <f t="shared" si="3"/>
        <v>0.99999999999999978</v>
      </c>
      <c r="I51" s="232">
        <f t="shared" si="3"/>
        <v>0.99999999999999978</v>
      </c>
      <c r="J51" s="232">
        <f t="shared" si="3"/>
        <v>1.0000000000000004</v>
      </c>
      <c r="K51" s="232">
        <f t="shared" si="3"/>
        <v>0.99999999999999989</v>
      </c>
      <c r="L51" s="232">
        <f t="shared" si="3"/>
        <v>1</v>
      </c>
      <c r="M51" s="232">
        <f t="shared" si="3"/>
        <v>1</v>
      </c>
      <c r="N51" s="232">
        <f t="shared" si="3"/>
        <v>1.0000000000000002</v>
      </c>
      <c r="O51" s="232">
        <f t="shared" si="3"/>
        <v>1</v>
      </c>
      <c r="P51" s="232">
        <f t="shared" si="3"/>
        <v>1.0000000000000002</v>
      </c>
      <c r="Q51" s="232">
        <f t="shared" si="3"/>
        <v>0.99999999999999978</v>
      </c>
      <c r="R51" s="232">
        <f t="shared" si="3"/>
        <v>0.99999999999999978</v>
      </c>
      <c r="S51" s="232">
        <f t="shared" si="3"/>
        <v>0.99999999999999978</v>
      </c>
      <c r="T51" s="232">
        <f t="shared" si="3"/>
        <v>0.99999999999999978</v>
      </c>
      <c r="U51" s="232">
        <f t="shared" si="3"/>
        <v>0.99999999999999978</v>
      </c>
      <c r="V51" s="232">
        <f t="shared" si="3"/>
        <v>1</v>
      </c>
      <c r="W51" s="232">
        <f t="shared" si="3"/>
        <v>0.99999999999999978</v>
      </c>
      <c r="X51" s="232">
        <f t="shared" si="3"/>
        <v>0.99999999999999967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1.3975484424212616E-2</v>
      </c>
      <c r="C52" s="299">
        <f t="shared" si="4"/>
        <v>1.562838875973967E-2</v>
      </c>
      <c r="D52" s="299">
        <f t="shared" si="4"/>
        <v>1.6319450510129035E-2</v>
      </c>
      <c r="E52" s="299">
        <f t="shared" si="4"/>
        <v>1.6365340745716505E-2</v>
      </c>
      <c r="F52" s="299">
        <f t="shared" si="4"/>
        <v>1.7475796758798744E-2</v>
      </c>
      <c r="G52" s="299">
        <f t="shared" si="4"/>
        <v>1.7987847342522855E-2</v>
      </c>
      <c r="H52" s="299">
        <f t="shared" si="4"/>
        <v>1.8893568060420338E-2</v>
      </c>
      <c r="I52" s="299">
        <f t="shared" si="4"/>
        <v>1.933711943961965E-2</v>
      </c>
      <c r="J52" s="299">
        <f t="shared" si="4"/>
        <v>1.9520688719948172E-2</v>
      </c>
      <c r="K52" s="299">
        <f t="shared" si="4"/>
        <v>1.9462844253070231E-2</v>
      </c>
      <c r="L52" s="299">
        <f t="shared" si="4"/>
        <v>1.9698234168607831E-2</v>
      </c>
      <c r="M52" s="299">
        <f t="shared" si="4"/>
        <v>1.9816165546566036E-2</v>
      </c>
      <c r="N52" s="299">
        <f t="shared" si="4"/>
        <v>2.0727784110421976E-2</v>
      </c>
      <c r="O52" s="299">
        <f t="shared" si="4"/>
        <v>2.0304746901900195E-2</v>
      </c>
      <c r="P52" s="299">
        <f t="shared" si="4"/>
        <v>2.0776795230784163E-2</v>
      </c>
      <c r="Q52" s="299">
        <f t="shared" si="4"/>
        <v>2.0853914345262296E-2</v>
      </c>
      <c r="R52" s="299">
        <f t="shared" si="4"/>
        <v>2.0485988469087606E-2</v>
      </c>
      <c r="S52" s="299">
        <f t="shared" si="4"/>
        <v>2.0364377175642018E-2</v>
      </c>
      <c r="T52" s="299">
        <f t="shared" si="4"/>
        <v>2.0457225499431526E-2</v>
      </c>
      <c r="U52" s="299">
        <f t="shared" si="4"/>
        <v>2.0547388818659598E-2</v>
      </c>
      <c r="V52" s="299">
        <f t="shared" si="4"/>
        <v>2.0285684661209266E-2</v>
      </c>
      <c r="W52" s="299">
        <f t="shared" si="4"/>
        <v>2.0204130573236823E-2</v>
      </c>
      <c r="X52" s="299">
        <f t="shared" si="4"/>
        <v>2.0502621656650646E-2</v>
      </c>
      <c r="Y52" s="299">
        <f t="shared" si="4"/>
        <v>2.062570488433603E-2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4.9284611770695989E-3</v>
      </c>
      <c r="C53" s="233">
        <f t="shared" si="5"/>
        <v>5.5113586709798377E-3</v>
      </c>
      <c r="D53" s="233">
        <f t="shared" si="5"/>
        <v>5.7550619233587693E-3</v>
      </c>
      <c r="E53" s="233">
        <f t="shared" si="5"/>
        <v>5.7712451365937688E-3</v>
      </c>
      <c r="F53" s="233">
        <f t="shared" si="5"/>
        <v>6.1628479736186917E-3</v>
      </c>
      <c r="G53" s="233">
        <f t="shared" si="5"/>
        <v>6.343422853599805E-3</v>
      </c>
      <c r="H53" s="233">
        <f t="shared" si="5"/>
        <v>6.6628256921655868E-3</v>
      </c>
      <c r="I53" s="233">
        <f t="shared" si="5"/>
        <v>6.8192442953470354E-3</v>
      </c>
      <c r="J53" s="233">
        <f t="shared" si="5"/>
        <v>6.8839800886791305E-3</v>
      </c>
      <c r="K53" s="233">
        <f t="shared" si="5"/>
        <v>6.8635812101384835E-3</v>
      </c>
      <c r="L53" s="233">
        <f t="shared" si="5"/>
        <v>6.9465915749306233E-3</v>
      </c>
      <c r="M53" s="233">
        <f t="shared" si="5"/>
        <v>6.988180131018055E-3</v>
      </c>
      <c r="N53" s="233">
        <f t="shared" si="5"/>
        <v>7.3096628477442071E-3</v>
      </c>
      <c r="O53" s="233">
        <f t="shared" si="5"/>
        <v>7.1604785765325887E-3</v>
      </c>
      <c r="P53" s="233">
        <f t="shared" si="5"/>
        <v>7.3269466424677179E-3</v>
      </c>
      <c r="Q53" s="233">
        <f t="shared" si="5"/>
        <v>7.3541427345800584E-3</v>
      </c>
      <c r="R53" s="233">
        <f t="shared" si="5"/>
        <v>7.2243935007270501E-3</v>
      </c>
      <c r="S53" s="233">
        <f t="shared" si="5"/>
        <v>7.1815072207064854E-3</v>
      </c>
      <c r="T53" s="233">
        <f t="shared" si="5"/>
        <v>7.2142502259049147E-3</v>
      </c>
      <c r="U53" s="233">
        <f t="shared" si="5"/>
        <v>7.246046362977732E-3</v>
      </c>
      <c r="V53" s="233">
        <f t="shared" si="5"/>
        <v>7.1537562683576788E-3</v>
      </c>
      <c r="W53" s="233">
        <f t="shared" si="5"/>
        <v>7.1249961807497552E-3</v>
      </c>
      <c r="X53" s="233">
        <f t="shared" si="5"/>
        <v>7.2302592021701627E-3</v>
      </c>
      <c r="Y53" s="233">
        <f t="shared" si="5"/>
        <v>7.2736645604949786E-3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3.2905401675247574E-2</v>
      </c>
      <c r="C54" s="233">
        <f t="shared" si="6"/>
        <v>3.679717955144382E-2</v>
      </c>
      <c r="D54" s="233">
        <f t="shared" si="6"/>
        <v>3.8424290554448855E-2</v>
      </c>
      <c r="E54" s="233">
        <f t="shared" si="6"/>
        <v>3.8532339519990327E-2</v>
      </c>
      <c r="F54" s="233">
        <f t="shared" si="6"/>
        <v>4.114691802360624E-2</v>
      </c>
      <c r="G54" s="233">
        <f t="shared" si="6"/>
        <v>4.2352545651532715E-2</v>
      </c>
      <c r="H54" s="233">
        <f t="shared" si="6"/>
        <v>4.4485073091968051E-2</v>
      </c>
      <c r="I54" s="233">
        <f t="shared" si="6"/>
        <v>4.5529418737037565E-2</v>
      </c>
      <c r="J54" s="233">
        <f t="shared" si="6"/>
        <v>4.5961634231048022E-2</v>
      </c>
      <c r="K54" s="233">
        <f t="shared" si="6"/>
        <v>4.5825438922210512E-2</v>
      </c>
      <c r="L54" s="233">
        <f t="shared" si="6"/>
        <v>4.6379666560119673E-2</v>
      </c>
      <c r="M54" s="233">
        <f t="shared" si="6"/>
        <v>4.6657337032501092E-2</v>
      </c>
      <c r="N54" s="233">
        <f t="shared" si="6"/>
        <v>4.8803751003405837E-2</v>
      </c>
      <c r="O54" s="233">
        <f t="shared" si="6"/>
        <v>4.7807706154622799E-2</v>
      </c>
      <c r="P54" s="233">
        <f t="shared" si="6"/>
        <v>4.8919148119750351E-2</v>
      </c>
      <c r="Q54" s="233">
        <f t="shared" si="6"/>
        <v>4.910072575682646E-2</v>
      </c>
      <c r="R54" s="233">
        <f t="shared" si="6"/>
        <v>4.8234441027456339E-2</v>
      </c>
      <c r="S54" s="233">
        <f t="shared" si="6"/>
        <v>4.7948106161514903E-2</v>
      </c>
      <c r="T54" s="233">
        <f t="shared" si="6"/>
        <v>4.816671836102291E-2</v>
      </c>
      <c r="U54" s="233">
        <f t="shared" si="6"/>
        <v>4.8379008693545E-2</v>
      </c>
      <c r="V54" s="233">
        <f t="shared" si="6"/>
        <v>4.7762823940330573E-2</v>
      </c>
      <c r="W54" s="233">
        <f t="shared" si="6"/>
        <v>4.757080411893945E-2</v>
      </c>
      <c r="X54" s="233">
        <f t="shared" si="6"/>
        <v>4.8273604014676522E-2</v>
      </c>
      <c r="Y54" s="233">
        <f t="shared" si="6"/>
        <v>4.8563404562803246E-2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1.4401827231199994E-2</v>
      </c>
      <c r="C55" s="233">
        <f t="shared" si="7"/>
        <v>1.6105155856340182E-2</v>
      </c>
      <c r="D55" s="233">
        <f t="shared" si="7"/>
        <v>1.6817299466758095E-2</v>
      </c>
      <c r="E55" s="233">
        <f t="shared" si="7"/>
        <v>1.686458965180419E-2</v>
      </c>
      <c r="F55" s="233">
        <f t="shared" si="7"/>
        <v>1.8008921766728973E-2</v>
      </c>
      <c r="G55" s="233">
        <f t="shared" si="7"/>
        <v>1.8536593210278608E-2</v>
      </c>
      <c r="H55" s="233">
        <f t="shared" si="7"/>
        <v>1.9469944277256946E-2</v>
      </c>
      <c r="I55" s="233">
        <f t="shared" si="7"/>
        <v>1.9927026846811514E-2</v>
      </c>
      <c r="J55" s="233">
        <f t="shared" si="7"/>
        <v>2.0116196179336888E-2</v>
      </c>
      <c r="K55" s="233">
        <f t="shared" si="7"/>
        <v>2.0056587081507433E-2</v>
      </c>
      <c r="L55" s="233">
        <f t="shared" si="7"/>
        <v>2.0299157914305616E-2</v>
      </c>
      <c r="M55" s="233">
        <f t="shared" si="7"/>
        <v>2.0420686963241407E-2</v>
      </c>
      <c r="N55" s="233">
        <f t="shared" si="7"/>
        <v>2.1360115798685696E-2</v>
      </c>
      <c r="O55" s="233">
        <f t="shared" si="7"/>
        <v>2.0924173214903443E-2</v>
      </c>
      <c r="P55" s="233">
        <f t="shared" si="7"/>
        <v>2.1410622075708964E-2</v>
      </c>
      <c r="Q55" s="233">
        <f t="shared" si="7"/>
        <v>2.149009382275003E-2</v>
      </c>
      <c r="R55" s="233">
        <f t="shared" si="7"/>
        <v>2.1110943823958173E-2</v>
      </c>
      <c r="S55" s="233">
        <f t="shared" si="7"/>
        <v>2.0985622598274446E-2</v>
      </c>
      <c r="T55" s="233">
        <f t="shared" si="7"/>
        <v>2.1081303397403408E-2</v>
      </c>
      <c r="U55" s="233">
        <f t="shared" si="7"/>
        <v>2.1174217281938572E-2</v>
      </c>
      <c r="V55" s="233">
        <f t="shared" si="7"/>
        <v>2.0904529452387799E-2</v>
      </c>
      <c r="W55" s="233">
        <f t="shared" si="7"/>
        <v>2.0820487436431463E-2</v>
      </c>
      <c r="X55" s="233">
        <f t="shared" si="7"/>
        <v>2.1128084431490314E-2</v>
      </c>
      <c r="Y55" s="233">
        <f t="shared" si="7"/>
        <v>2.1254922494943217E-2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3.4527027581180571E-2</v>
      </c>
      <c r="C56" s="300">
        <f t="shared" si="8"/>
        <v>3.1350690410907676E-2</v>
      </c>
      <c r="D56" s="300">
        <f t="shared" si="8"/>
        <v>3.2557802752316387E-2</v>
      </c>
      <c r="E56" s="300">
        <f t="shared" si="8"/>
        <v>3.4488017092745994E-2</v>
      </c>
      <c r="F56" s="300">
        <f t="shared" si="8"/>
        <v>3.5549997616630552E-2</v>
      </c>
      <c r="G56" s="300">
        <f t="shared" si="8"/>
        <v>3.6580305084111475E-2</v>
      </c>
      <c r="H56" s="300">
        <f t="shared" si="8"/>
        <v>3.6961401970728981E-2</v>
      </c>
      <c r="I56" s="300">
        <f t="shared" si="8"/>
        <v>3.7095626714341197E-2</v>
      </c>
      <c r="J56" s="300">
        <f t="shared" si="8"/>
        <v>3.7178459962396097E-2</v>
      </c>
      <c r="K56" s="300">
        <f t="shared" si="8"/>
        <v>3.7435143935328236E-2</v>
      </c>
      <c r="L56" s="300">
        <f t="shared" si="8"/>
        <v>3.7725802308089008E-2</v>
      </c>
      <c r="M56" s="300">
        <f t="shared" si="8"/>
        <v>3.795904952968273E-2</v>
      </c>
      <c r="N56" s="300">
        <f t="shared" si="8"/>
        <v>3.6600394557139454E-2</v>
      </c>
      <c r="O56" s="300">
        <f t="shared" si="8"/>
        <v>3.6147111560746042E-2</v>
      </c>
      <c r="P56" s="300">
        <f t="shared" si="8"/>
        <v>3.6790707059192497E-2</v>
      </c>
      <c r="Q56" s="300">
        <f t="shared" si="8"/>
        <v>3.7027005898807926E-2</v>
      </c>
      <c r="R56" s="300">
        <f t="shared" si="8"/>
        <v>3.6340306224651849E-2</v>
      </c>
      <c r="S56" s="300">
        <f t="shared" si="8"/>
        <v>3.6630933650289736E-2</v>
      </c>
      <c r="T56" s="300">
        <f t="shared" si="8"/>
        <v>3.6656965677489467E-2</v>
      </c>
      <c r="U56" s="300">
        <f t="shared" si="8"/>
        <v>3.6748518793816576E-2</v>
      </c>
      <c r="V56" s="300">
        <f t="shared" si="8"/>
        <v>3.675300683587146E-2</v>
      </c>
      <c r="W56" s="300">
        <f t="shared" si="8"/>
        <v>3.6739482842137135E-2</v>
      </c>
      <c r="X56" s="300">
        <f t="shared" si="8"/>
        <v>3.9139391328550238E-2</v>
      </c>
      <c r="Y56" s="300">
        <f t="shared" si="8"/>
        <v>4.1453026355397757E-2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0.17247423608192952</v>
      </c>
      <c r="C57" s="301">
        <f t="shared" si="9"/>
        <v>0.15647151437827472</v>
      </c>
      <c r="D57" s="301">
        <f t="shared" si="9"/>
        <v>0.16252213082779843</v>
      </c>
      <c r="E57" s="301">
        <f t="shared" si="9"/>
        <v>0.16171079904685223</v>
      </c>
      <c r="F57" s="301">
        <f t="shared" si="9"/>
        <v>0.16661830254820337</v>
      </c>
      <c r="G57" s="301">
        <f t="shared" si="9"/>
        <v>0.17164762946740922</v>
      </c>
      <c r="H57" s="301">
        <f t="shared" si="9"/>
        <v>0.17425187521367896</v>
      </c>
      <c r="I57" s="301">
        <f t="shared" si="9"/>
        <v>0.17573202440092223</v>
      </c>
      <c r="J57" s="301">
        <f t="shared" si="9"/>
        <v>0.17616692027657296</v>
      </c>
      <c r="K57" s="301">
        <f t="shared" si="9"/>
        <v>0.1750668495332155</v>
      </c>
      <c r="L57" s="301">
        <f t="shared" si="9"/>
        <v>0.17572051568126515</v>
      </c>
      <c r="M57" s="301">
        <f t="shared" si="9"/>
        <v>0.17630896053519132</v>
      </c>
      <c r="N57" s="301">
        <f t="shared" si="9"/>
        <v>0.18094703892773564</v>
      </c>
      <c r="O57" s="301">
        <f t="shared" si="9"/>
        <v>0.17902797317829997</v>
      </c>
      <c r="P57" s="301">
        <f t="shared" si="9"/>
        <v>0.18129920866750068</v>
      </c>
      <c r="Q57" s="301">
        <f t="shared" si="9"/>
        <v>0.18188145721619409</v>
      </c>
      <c r="R57" s="301">
        <f t="shared" si="9"/>
        <v>0.17970594181000846</v>
      </c>
      <c r="S57" s="301">
        <f t="shared" si="9"/>
        <v>0.1789529823649737</v>
      </c>
      <c r="T57" s="301">
        <f t="shared" si="9"/>
        <v>0.17948532132796888</v>
      </c>
      <c r="U57" s="301">
        <f t="shared" si="9"/>
        <v>0.1799319857626559</v>
      </c>
      <c r="V57" s="301">
        <f t="shared" si="9"/>
        <v>0.17850683136268794</v>
      </c>
      <c r="W57" s="301">
        <f t="shared" si="9"/>
        <v>0.17825573914949019</v>
      </c>
      <c r="X57" s="301">
        <f t="shared" si="9"/>
        <v>0.17952223516897262</v>
      </c>
      <c r="Y57" s="301">
        <f t="shared" si="9"/>
        <v>0.18004276659159033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0.14467134608337839</v>
      </c>
      <c r="C58" s="302">
        <f t="shared" si="10"/>
        <v>9.8044238267539247E-2</v>
      </c>
      <c r="D58" s="302">
        <f t="shared" si="10"/>
        <v>0.10335749577589637</v>
      </c>
      <c r="E58" s="302">
        <f t="shared" si="10"/>
        <v>0.10153932207706219</v>
      </c>
      <c r="F58" s="302">
        <f t="shared" si="10"/>
        <v>9.3066879244921477E-2</v>
      </c>
      <c r="G58" s="302">
        <f t="shared" si="10"/>
        <v>9.8857814695605492E-2</v>
      </c>
      <c r="H58" s="302">
        <f t="shared" si="10"/>
        <v>8.7767212717192455E-2</v>
      </c>
      <c r="I58" s="302">
        <f t="shared" si="10"/>
        <v>8.1342231776186366E-2</v>
      </c>
      <c r="J58" s="302">
        <f t="shared" si="10"/>
        <v>7.7613874275550054E-2</v>
      </c>
      <c r="K58" s="302">
        <f t="shared" si="10"/>
        <v>7.2766624193962681E-2</v>
      </c>
      <c r="L58" s="302">
        <f t="shared" si="10"/>
        <v>6.6862904967791958E-2</v>
      </c>
      <c r="M58" s="302">
        <f t="shared" si="10"/>
        <v>6.6183796554929383E-2</v>
      </c>
      <c r="N58" s="302">
        <f t="shared" si="10"/>
        <v>4.4228209130109643E-2</v>
      </c>
      <c r="O58" s="302">
        <f t="shared" si="10"/>
        <v>6.2092516432127119E-2</v>
      </c>
      <c r="P58" s="302">
        <f t="shared" si="10"/>
        <v>5.2155214626003178E-2</v>
      </c>
      <c r="Q58" s="302">
        <f t="shared" si="10"/>
        <v>5.5536489015617765E-2</v>
      </c>
      <c r="R58" s="302">
        <f t="shared" si="10"/>
        <v>5.589910363387348E-2</v>
      </c>
      <c r="S58" s="302">
        <f t="shared" si="10"/>
        <v>5.6285229146167702E-2</v>
      </c>
      <c r="T58" s="302">
        <f t="shared" si="10"/>
        <v>5.5176501080686904E-2</v>
      </c>
      <c r="U58" s="302">
        <f t="shared" si="10"/>
        <v>5.1455361707422223E-2</v>
      </c>
      <c r="V58" s="302">
        <f t="shared" si="10"/>
        <v>5.6864535166270207E-2</v>
      </c>
      <c r="W58" s="302">
        <f t="shared" si="10"/>
        <v>6.048146903510862E-2</v>
      </c>
      <c r="X58" s="302">
        <f t="shared" si="10"/>
        <v>5.2779412264687735E-2</v>
      </c>
      <c r="Y58" s="302">
        <f t="shared" si="10"/>
        <v>4.7880313388156001E-2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2.7802889998551135E-2</v>
      </c>
      <c r="C59" s="302">
        <f t="shared" si="11"/>
        <v>5.8427276110735483E-2</v>
      </c>
      <c r="D59" s="302">
        <f t="shared" si="11"/>
        <v>5.9164635051902045E-2</v>
      </c>
      <c r="E59" s="302">
        <f t="shared" si="11"/>
        <v>6.0171476969790048E-2</v>
      </c>
      <c r="F59" s="302">
        <f t="shared" si="11"/>
        <v>7.3551423303281876E-2</v>
      </c>
      <c r="G59" s="302">
        <f t="shared" si="11"/>
        <v>7.2789814771803713E-2</v>
      </c>
      <c r="H59" s="302">
        <f t="shared" si="11"/>
        <v>8.6484662496486495E-2</v>
      </c>
      <c r="I59" s="302">
        <f t="shared" si="11"/>
        <v>9.438979262473586E-2</v>
      </c>
      <c r="J59" s="302">
        <f t="shared" si="11"/>
        <v>9.8553046001022895E-2</v>
      </c>
      <c r="K59" s="302">
        <f t="shared" si="11"/>
        <v>0.10230022533925283</v>
      </c>
      <c r="L59" s="302">
        <f t="shared" si="11"/>
        <v>0.10885761071347319</v>
      </c>
      <c r="M59" s="302">
        <f t="shared" si="11"/>
        <v>0.11012516398026195</v>
      </c>
      <c r="N59" s="302">
        <f t="shared" si="11"/>
        <v>0.13671882979762601</v>
      </c>
      <c r="O59" s="302">
        <f t="shared" si="11"/>
        <v>0.11693545674617284</v>
      </c>
      <c r="P59" s="302">
        <f t="shared" si="11"/>
        <v>0.12914399404149748</v>
      </c>
      <c r="Q59" s="302">
        <f t="shared" si="11"/>
        <v>0.12634496820057634</v>
      </c>
      <c r="R59" s="302">
        <f t="shared" si="11"/>
        <v>0.12380683817613496</v>
      </c>
      <c r="S59" s="302">
        <f t="shared" si="11"/>
        <v>0.12266775321880599</v>
      </c>
      <c r="T59" s="302">
        <f t="shared" si="11"/>
        <v>0.12430882024728196</v>
      </c>
      <c r="U59" s="302">
        <f t="shared" si="11"/>
        <v>0.12847662405523366</v>
      </c>
      <c r="V59" s="302">
        <f t="shared" si="11"/>
        <v>0.12164229619641773</v>
      </c>
      <c r="W59" s="302">
        <f t="shared" si="11"/>
        <v>0.11777427011438156</v>
      </c>
      <c r="X59" s="302">
        <f t="shared" si="11"/>
        <v>0.1267428229042849</v>
      </c>
      <c r="Y59" s="302">
        <f t="shared" si="11"/>
        <v>0.13216245320343431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7.2082777162106801E-2</v>
      </c>
      <c r="C60" s="301">
        <f t="shared" si="12"/>
        <v>6.7212637896767902E-2</v>
      </c>
      <c r="D60" s="301">
        <f t="shared" si="12"/>
        <v>6.9760677498993548E-2</v>
      </c>
      <c r="E60" s="301">
        <f t="shared" si="12"/>
        <v>6.9528441205569599E-2</v>
      </c>
      <c r="F60" s="301">
        <f t="shared" si="12"/>
        <v>7.0757260965200505E-2</v>
      </c>
      <c r="G60" s="301">
        <f t="shared" si="12"/>
        <v>7.2813286689878715E-2</v>
      </c>
      <c r="H60" s="301">
        <f t="shared" si="12"/>
        <v>7.2896334273465452E-2</v>
      </c>
      <c r="I60" s="301">
        <f t="shared" si="12"/>
        <v>7.2652441632593656E-2</v>
      </c>
      <c r="J60" s="301">
        <f t="shared" si="12"/>
        <v>7.2369560343501033E-2</v>
      </c>
      <c r="K60" s="301">
        <f t="shared" si="12"/>
        <v>7.1519301370978533E-2</v>
      </c>
      <c r="L60" s="301">
        <f t="shared" si="12"/>
        <v>7.0945792027904908E-2</v>
      </c>
      <c r="M60" s="301">
        <f t="shared" si="12"/>
        <v>7.1050778876625795E-2</v>
      </c>
      <c r="N60" s="301">
        <f t="shared" si="12"/>
        <v>6.8235849037001944E-2</v>
      </c>
      <c r="O60" s="301">
        <f t="shared" si="12"/>
        <v>7.1064680330755817E-2</v>
      </c>
      <c r="P60" s="301">
        <f t="shared" si="12"/>
        <v>6.9814119256924961E-2</v>
      </c>
      <c r="Q60" s="301">
        <f t="shared" si="12"/>
        <v>7.053613186810774E-2</v>
      </c>
      <c r="R60" s="301">
        <f t="shared" si="12"/>
        <v>7.0211241826229509E-2</v>
      </c>
      <c r="S60" s="301">
        <f t="shared" si="12"/>
        <v>7.0051464234381758E-2</v>
      </c>
      <c r="T60" s="301">
        <f t="shared" si="12"/>
        <v>7.0046918843615705E-2</v>
      </c>
      <c r="U60" s="301">
        <f t="shared" si="12"/>
        <v>6.9510343835191543E-2</v>
      </c>
      <c r="V60" s="301">
        <f t="shared" si="12"/>
        <v>7.0118220369690926E-2</v>
      </c>
      <c r="W60" s="301">
        <f t="shared" si="12"/>
        <v>7.0652272153022541E-2</v>
      </c>
      <c r="X60" s="301">
        <f t="shared" si="12"/>
        <v>6.9559490237067548E-2</v>
      </c>
      <c r="Y60" s="301">
        <f t="shared" si="12"/>
        <v>6.8669124874933485E-2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5.5836542570435847E-2</v>
      </c>
      <c r="C61" s="302">
        <f t="shared" si="13"/>
        <v>4.9044933481407781E-2</v>
      </c>
      <c r="D61" s="302">
        <f t="shared" si="13"/>
        <v>5.0789626954557188E-2</v>
      </c>
      <c r="E61" s="302">
        <f t="shared" si="13"/>
        <v>5.0504044135875822E-2</v>
      </c>
      <c r="F61" s="302">
        <f t="shared" si="13"/>
        <v>5.0441979920063988E-2</v>
      </c>
      <c r="G61" s="302">
        <f t="shared" si="13"/>
        <v>5.1902756589076428E-2</v>
      </c>
      <c r="H61" s="302">
        <f t="shared" si="13"/>
        <v>5.0932921080324274E-2</v>
      </c>
      <c r="I61" s="302">
        <f t="shared" si="13"/>
        <v>5.0173408405026577E-2</v>
      </c>
      <c r="J61" s="302">
        <f t="shared" si="13"/>
        <v>4.9677131322162789E-2</v>
      </c>
      <c r="K61" s="302">
        <f t="shared" si="13"/>
        <v>4.8894115441200044E-2</v>
      </c>
      <c r="L61" s="302">
        <f t="shared" si="13"/>
        <v>4.8046969802434787E-2</v>
      </c>
      <c r="M61" s="302">
        <f t="shared" si="13"/>
        <v>4.8014863669340414E-2</v>
      </c>
      <c r="N61" s="302">
        <f t="shared" si="13"/>
        <v>4.4140194603728339E-2</v>
      </c>
      <c r="O61" s="302">
        <f t="shared" si="13"/>
        <v>4.7460798599024009E-2</v>
      </c>
      <c r="P61" s="302">
        <f t="shared" si="13"/>
        <v>4.5661490329255629E-2</v>
      </c>
      <c r="Q61" s="302">
        <f t="shared" si="13"/>
        <v>4.6293853437975159E-2</v>
      </c>
      <c r="R61" s="302">
        <f t="shared" si="13"/>
        <v>4.6396670222940362E-2</v>
      </c>
      <c r="S61" s="302">
        <f t="shared" si="13"/>
        <v>4.6378263444607347E-2</v>
      </c>
      <c r="T61" s="302">
        <f t="shared" si="13"/>
        <v>4.6265783644990732E-2</v>
      </c>
      <c r="U61" s="302">
        <f t="shared" si="13"/>
        <v>4.5624395494404203E-2</v>
      </c>
      <c r="V61" s="302">
        <f t="shared" si="13"/>
        <v>4.6536498129874204E-2</v>
      </c>
      <c r="W61" s="302">
        <f t="shared" si="13"/>
        <v>4.7165354987927559E-2</v>
      </c>
      <c r="X61" s="302">
        <f t="shared" si="13"/>
        <v>4.572558286988259E-2</v>
      </c>
      <c r="Y61" s="302">
        <f t="shared" si="13"/>
        <v>4.4692135598701263E-2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1.6246234591670957E-2</v>
      </c>
      <c r="C62" s="302">
        <f t="shared" si="14"/>
        <v>1.8167704415360125E-2</v>
      </c>
      <c r="D62" s="302">
        <f t="shared" si="14"/>
        <v>1.897105054443636E-2</v>
      </c>
      <c r="E62" s="302">
        <f t="shared" si="14"/>
        <v>1.902439706969378E-2</v>
      </c>
      <c r="F62" s="302">
        <f t="shared" si="14"/>
        <v>2.0315281045136517E-2</v>
      </c>
      <c r="G62" s="302">
        <f t="shared" si="14"/>
        <v>2.0910530100802283E-2</v>
      </c>
      <c r="H62" s="302">
        <f t="shared" si="14"/>
        <v>2.1963413193141181E-2</v>
      </c>
      <c r="I62" s="302">
        <f t="shared" si="14"/>
        <v>2.2479033227567075E-2</v>
      </c>
      <c r="J62" s="302">
        <f t="shared" si="14"/>
        <v>2.2692429021338254E-2</v>
      </c>
      <c r="K62" s="302">
        <f t="shared" si="14"/>
        <v>2.2625185929778489E-2</v>
      </c>
      <c r="L62" s="302">
        <f t="shared" si="14"/>
        <v>2.2898822225470118E-2</v>
      </c>
      <c r="M62" s="302">
        <f t="shared" si="14"/>
        <v>2.303591520728538E-2</v>
      </c>
      <c r="N62" s="302">
        <f t="shared" si="14"/>
        <v>2.4095654433273613E-2</v>
      </c>
      <c r="O62" s="302">
        <f t="shared" si="14"/>
        <v>2.3603881731731807E-2</v>
      </c>
      <c r="P62" s="302">
        <f t="shared" si="14"/>
        <v>2.4152628927669329E-2</v>
      </c>
      <c r="Q62" s="302">
        <f t="shared" si="14"/>
        <v>2.4242278430132585E-2</v>
      </c>
      <c r="R62" s="302">
        <f t="shared" si="14"/>
        <v>2.3814571603289151E-2</v>
      </c>
      <c r="S62" s="302">
        <f t="shared" si="14"/>
        <v>2.3673200789774404E-2</v>
      </c>
      <c r="T62" s="302">
        <f t="shared" si="14"/>
        <v>2.3781135198624972E-2</v>
      </c>
      <c r="U62" s="302">
        <f t="shared" si="14"/>
        <v>2.3885948340787343E-2</v>
      </c>
      <c r="V62" s="302">
        <f t="shared" si="14"/>
        <v>2.3581722239816725E-2</v>
      </c>
      <c r="W62" s="302">
        <f t="shared" si="14"/>
        <v>2.3486917165094982E-2</v>
      </c>
      <c r="X62" s="302">
        <f t="shared" si="14"/>
        <v>2.3833907367184964E-2</v>
      </c>
      <c r="Y62" s="302">
        <f t="shared" si="14"/>
        <v>2.3976989276232225E-2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0.21119294214113821</v>
      </c>
      <c r="C63" s="301">
        <f t="shared" si="15"/>
        <v>0.19159777270809153</v>
      </c>
      <c r="D63" s="301">
        <f t="shared" si="15"/>
        <v>0.19900669080954914</v>
      </c>
      <c r="E63" s="301">
        <f t="shared" si="15"/>
        <v>0.19801322332267624</v>
      </c>
      <c r="F63" s="301">
        <f t="shared" si="15"/>
        <v>0.20402241128351434</v>
      </c>
      <c r="G63" s="301">
        <f t="shared" si="15"/>
        <v>0.21018077077641945</v>
      </c>
      <c r="H63" s="301">
        <f t="shared" si="15"/>
        <v>0.21336964311879053</v>
      </c>
      <c r="I63" s="301">
        <f t="shared" si="15"/>
        <v>0.21518207069500683</v>
      </c>
      <c r="J63" s="301">
        <f t="shared" si="15"/>
        <v>0.21571459625702807</v>
      </c>
      <c r="K63" s="301">
        <f t="shared" si="15"/>
        <v>0.21436757085699862</v>
      </c>
      <c r="L63" s="301">
        <f t="shared" si="15"/>
        <v>0.21516797838522275</v>
      </c>
      <c r="M63" s="301">
        <f t="shared" si="15"/>
        <v>0.21588852310431594</v>
      </c>
      <c r="N63" s="301">
        <f t="shared" si="15"/>
        <v>0.2215678027686559</v>
      </c>
      <c r="O63" s="301">
        <f t="shared" si="15"/>
        <v>0.21921792634077536</v>
      </c>
      <c r="P63" s="301">
        <f t="shared" si="15"/>
        <v>0.22199903102142945</v>
      </c>
      <c r="Q63" s="301">
        <f t="shared" si="15"/>
        <v>0.22271198842799292</v>
      </c>
      <c r="R63" s="301">
        <f t="shared" si="15"/>
        <v>0.22004809201225531</v>
      </c>
      <c r="S63" s="301">
        <f t="shared" si="15"/>
        <v>0.21912610085506981</v>
      </c>
      <c r="T63" s="301">
        <f t="shared" si="15"/>
        <v>0.21977794448322721</v>
      </c>
      <c r="U63" s="301">
        <f t="shared" si="15"/>
        <v>0.22032488052570109</v>
      </c>
      <c r="V63" s="301">
        <f t="shared" si="15"/>
        <v>0.21857979350533219</v>
      </c>
      <c r="W63" s="301">
        <f t="shared" si="15"/>
        <v>0.21827233365243706</v>
      </c>
      <c r="X63" s="301">
        <f t="shared" si="15"/>
        <v>0.21982314510486453</v>
      </c>
      <c r="Y63" s="301">
        <f t="shared" si="15"/>
        <v>0.22046053052031478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0.17714858704087152</v>
      </c>
      <c r="C64" s="302">
        <f t="shared" si="16"/>
        <v>0.12005416930719091</v>
      </c>
      <c r="D64" s="302">
        <f t="shared" si="16"/>
        <v>0.12656019890926087</v>
      </c>
      <c r="E64" s="302">
        <f t="shared" si="16"/>
        <v>0.12433386376783129</v>
      </c>
      <c r="F64" s="302">
        <f t="shared" si="16"/>
        <v>0.11395944397337325</v>
      </c>
      <c r="G64" s="302">
        <f t="shared" si="16"/>
        <v>0.12105038534155775</v>
      </c>
      <c r="H64" s="302">
        <f t="shared" si="16"/>
        <v>0.10747005638839892</v>
      </c>
      <c r="I64" s="302">
        <f t="shared" si="16"/>
        <v>9.9602732787166998E-2</v>
      </c>
      <c r="J64" s="302">
        <f t="shared" si="16"/>
        <v>9.5037397072102084E-2</v>
      </c>
      <c r="K64" s="302">
        <f t="shared" si="16"/>
        <v>8.9101988808933927E-2</v>
      </c>
      <c r="L64" s="302">
        <f t="shared" si="16"/>
        <v>8.1872944858520813E-2</v>
      </c>
      <c r="M64" s="302">
        <f t="shared" si="16"/>
        <v>8.1041383536648234E-2</v>
      </c>
      <c r="N64" s="302">
        <f t="shared" si="16"/>
        <v>5.4156990771562837E-2</v>
      </c>
      <c r="O64" s="302">
        <f t="shared" si="16"/>
        <v>7.6031652774033176E-2</v>
      </c>
      <c r="P64" s="302">
        <f t="shared" si="16"/>
        <v>6.3863528113473289E-2</v>
      </c>
      <c r="Q64" s="302">
        <f t="shared" si="16"/>
        <v>6.800386410075647E-2</v>
      </c>
      <c r="R64" s="302">
        <f t="shared" si="16"/>
        <v>6.8447882000661445E-2</v>
      </c>
      <c r="S64" s="302">
        <f t="shared" si="16"/>
        <v>6.8920688750409409E-2</v>
      </c>
      <c r="T64" s="302">
        <f t="shared" si="16"/>
        <v>6.7563062547779912E-2</v>
      </c>
      <c r="U64" s="302">
        <f t="shared" si="16"/>
        <v>6.3006565356027194E-2</v>
      </c>
      <c r="V64" s="302">
        <f t="shared" si="16"/>
        <v>6.9630043060739055E-2</v>
      </c>
      <c r="W64" s="302">
        <f t="shared" si="16"/>
        <v>7.4058941675643225E-2</v>
      </c>
      <c r="X64" s="302">
        <f t="shared" si="16"/>
        <v>6.4627851752678878E-2</v>
      </c>
      <c r="Y64" s="302">
        <f t="shared" si="16"/>
        <v>5.8628955169170612E-2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3.4044355100266703E-2</v>
      </c>
      <c r="C65" s="302">
        <f t="shared" si="17"/>
        <v>7.1543603400900616E-2</v>
      </c>
      <c r="D65" s="302">
        <f t="shared" si="17"/>
        <v>7.2446491900288262E-2</v>
      </c>
      <c r="E65" s="302">
        <f t="shared" si="17"/>
        <v>7.3679359554844961E-2</v>
      </c>
      <c r="F65" s="302">
        <f t="shared" si="17"/>
        <v>9.0062967310141073E-2</v>
      </c>
      <c r="G65" s="302">
        <f t="shared" si="17"/>
        <v>8.9130385434861695E-2</v>
      </c>
      <c r="H65" s="302">
        <f t="shared" si="17"/>
        <v>0.10589958673039164</v>
      </c>
      <c r="I65" s="302">
        <f t="shared" si="17"/>
        <v>0.11557933790783985</v>
      </c>
      <c r="J65" s="302">
        <f t="shared" si="17"/>
        <v>0.120677199184926</v>
      </c>
      <c r="K65" s="302">
        <f t="shared" si="17"/>
        <v>0.12526558204806471</v>
      </c>
      <c r="L65" s="302">
        <f t="shared" si="17"/>
        <v>0.13329503352670194</v>
      </c>
      <c r="M65" s="302">
        <f t="shared" si="17"/>
        <v>0.13484713956766772</v>
      </c>
      <c r="N65" s="302">
        <f t="shared" si="17"/>
        <v>0.16741081199709307</v>
      </c>
      <c r="O65" s="302">
        <f t="shared" si="17"/>
        <v>0.14318627356674221</v>
      </c>
      <c r="P65" s="302">
        <f t="shared" si="17"/>
        <v>0.15813550290795617</v>
      </c>
      <c r="Q65" s="302">
        <f t="shared" si="17"/>
        <v>0.15470812432723646</v>
      </c>
      <c r="R65" s="302">
        <f t="shared" si="17"/>
        <v>0.15160021001159385</v>
      </c>
      <c r="S65" s="302">
        <f t="shared" si="17"/>
        <v>0.1502054121046604</v>
      </c>
      <c r="T65" s="302">
        <f t="shared" si="17"/>
        <v>0.1522148819354473</v>
      </c>
      <c r="U65" s="302">
        <f t="shared" si="17"/>
        <v>0.1573183151696739</v>
      </c>
      <c r="V65" s="302">
        <f t="shared" si="17"/>
        <v>0.14894975044459313</v>
      </c>
      <c r="W65" s="302">
        <f t="shared" si="17"/>
        <v>0.14421339197679384</v>
      </c>
      <c r="X65" s="302">
        <f t="shared" si="17"/>
        <v>0.15519529335218565</v>
      </c>
      <c r="Y65" s="302">
        <f t="shared" si="17"/>
        <v>0.16183157535114415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0.3025575988487571</v>
      </c>
      <c r="C66" s="301">
        <f t="shared" si="18"/>
        <v>0.32170015972191773</v>
      </c>
      <c r="D66" s="301">
        <f t="shared" si="18"/>
        <v>0.29424152803260378</v>
      </c>
      <c r="E66" s="301">
        <f t="shared" si="18"/>
        <v>0.2936680959214033</v>
      </c>
      <c r="F66" s="301">
        <f t="shared" si="18"/>
        <v>0.26399977338492175</v>
      </c>
      <c r="G66" s="301">
        <f t="shared" si="18"/>
        <v>0.24213537837117821</v>
      </c>
      <c r="H66" s="301">
        <f t="shared" si="18"/>
        <v>0.22245217610344717</v>
      </c>
      <c r="I66" s="301">
        <f t="shared" si="18"/>
        <v>0.21269428892743547</v>
      </c>
      <c r="J66" s="301">
        <f t="shared" si="18"/>
        <v>0.20920577860482353</v>
      </c>
      <c r="K66" s="301">
        <f t="shared" si="18"/>
        <v>0.21310390647750713</v>
      </c>
      <c r="L66" s="301">
        <f t="shared" si="18"/>
        <v>0.20844338430909845</v>
      </c>
      <c r="M66" s="301">
        <f t="shared" si="18"/>
        <v>0.20504800636282608</v>
      </c>
      <c r="N66" s="301">
        <f t="shared" si="18"/>
        <v>0.18539086676358579</v>
      </c>
      <c r="O66" s="301">
        <f t="shared" si="18"/>
        <v>0.19355514740145197</v>
      </c>
      <c r="P66" s="301">
        <f t="shared" si="18"/>
        <v>0.18211237032071828</v>
      </c>
      <c r="Q66" s="301">
        <f t="shared" si="18"/>
        <v>0.17871567868785498</v>
      </c>
      <c r="R66" s="301">
        <f t="shared" si="18"/>
        <v>0.19002062483947602</v>
      </c>
      <c r="S66" s="301">
        <f t="shared" si="18"/>
        <v>0.19336742909194513</v>
      </c>
      <c r="T66" s="301">
        <f t="shared" si="18"/>
        <v>0.19078542390048395</v>
      </c>
      <c r="U66" s="301">
        <f t="shared" si="18"/>
        <v>0.18890031048300582</v>
      </c>
      <c r="V66" s="301">
        <f t="shared" si="18"/>
        <v>0.19533755562439092</v>
      </c>
      <c r="W66" s="301">
        <f t="shared" si="18"/>
        <v>0.19658449590169599</v>
      </c>
      <c r="X66" s="301">
        <f t="shared" si="18"/>
        <v>0.1880353830258161</v>
      </c>
      <c r="Y66" s="301">
        <f t="shared" si="18"/>
        <v>0.18362967384024265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8.6829749638069498E-2</v>
      </c>
      <c r="C67" s="301">
        <f t="shared" si="19"/>
        <v>9.7099251951766941E-2</v>
      </c>
      <c r="D67" s="301">
        <f t="shared" si="19"/>
        <v>0.10139282181663657</v>
      </c>
      <c r="E67" s="301">
        <f t="shared" si="19"/>
        <v>0.10167793806348295</v>
      </c>
      <c r="F67" s="301">
        <f t="shared" si="19"/>
        <v>0.10857720643037909</v>
      </c>
      <c r="G67" s="301">
        <f t="shared" si="19"/>
        <v>0.11175857908532354</v>
      </c>
      <c r="H67" s="301">
        <f t="shared" si="19"/>
        <v>0.11738582611232466</v>
      </c>
      <c r="I67" s="301">
        <f t="shared" si="19"/>
        <v>0.12014161289140554</v>
      </c>
      <c r="J67" s="301">
        <f t="shared" si="19"/>
        <v>0.12128212968269123</v>
      </c>
      <c r="K67" s="301">
        <f t="shared" si="19"/>
        <v>0.12092274174131461</v>
      </c>
      <c r="L67" s="301">
        <f t="shared" si="19"/>
        <v>0.12238522037984005</v>
      </c>
      <c r="M67" s="301">
        <f t="shared" si="19"/>
        <v>0.12311792857883773</v>
      </c>
      <c r="N67" s="301">
        <f t="shared" si="19"/>
        <v>0.12878181895017182</v>
      </c>
      <c r="O67" s="301">
        <f t="shared" si="19"/>
        <v>0.12615348680879029</v>
      </c>
      <c r="P67" s="301">
        <f t="shared" si="19"/>
        <v>0.12908632526861871</v>
      </c>
      <c r="Q67" s="301">
        <f t="shared" si="19"/>
        <v>0.12956546668505831</v>
      </c>
      <c r="R67" s="301">
        <f t="shared" si="19"/>
        <v>0.12727954150751908</v>
      </c>
      <c r="S67" s="301">
        <f t="shared" si="19"/>
        <v>0.12652396997650664</v>
      </c>
      <c r="T67" s="301">
        <f t="shared" si="19"/>
        <v>0.12710083704345346</v>
      </c>
      <c r="U67" s="301">
        <f t="shared" si="19"/>
        <v>0.12766102216458947</v>
      </c>
      <c r="V67" s="301">
        <f t="shared" si="19"/>
        <v>0.12603505301884116</v>
      </c>
      <c r="W67" s="301">
        <f t="shared" si="19"/>
        <v>0.12552835709148286</v>
      </c>
      <c r="X67" s="301">
        <f t="shared" si="19"/>
        <v>0.12738288357910252</v>
      </c>
      <c r="Y67" s="301">
        <f t="shared" si="19"/>
        <v>0.12814760024438326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5.4124494039088464E-2</v>
      </c>
      <c r="C68" s="235">
        <f t="shared" si="20"/>
        <v>6.0525890093769977E-2</v>
      </c>
      <c r="D68" s="235">
        <f t="shared" si="20"/>
        <v>6.3202245807407312E-2</v>
      </c>
      <c r="E68" s="235">
        <f t="shared" si="20"/>
        <v>6.3379970293164889E-2</v>
      </c>
      <c r="F68" s="235">
        <f t="shared" si="20"/>
        <v>6.7680563248398065E-2</v>
      </c>
      <c r="G68" s="235">
        <f t="shared" si="20"/>
        <v>6.9663641467745688E-2</v>
      </c>
      <c r="H68" s="235">
        <f t="shared" si="20"/>
        <v>7.3171332085753202E-2</v>
      </c>
      <c r="I68" s="235">
        <f t="shared" si="20"/>
        <v>7.4889125419479105E-2</v>
      </c>
      <c r="J68" s="235">
        <f t="shared" si="20"/>
        <v>7.5600055653975096E-2</v>
      </c>
      <c r="K68" s="235">
        <f t="shared" si="20"/>
        <v>7.5376034617730722E-2</v>
      </c>
      <c r="L68" s="235">
        <f t="shared" si="20"/>
        <v>7.6287656690615963E-2</v>
      </c>
      <c r="M68" s="235">
        <f t="shared" si="20"/>
        <v>7.6744383339193714E-2</v>
      </c>
      <c r="N68" s="235">
        <f t="shared" si="20"/>
        <v>8.0274915235451966E-2</v>
      </c>
      <c r="O68" s="235">
        <f t="shared" si="20"/>
        <v>7.8636569531221404E-2</v>
      </c>
      <c r="P68" s="235">
        <f t="shared" si="20"/>
        <v>8.0464726336904449E-2</v>
      </c>
      <c r="Q68" s="235">
        <f t="shared" si="20"/>
        <v>8.076339455656488E-2</v>
      </c>
      <c r="R68" s="235">
        <f t="shared" si="20"/>
        <v>7.933848495863044E-2</v>
      </c>
      <c r="S68" s="235">
        <f t="shared" si="20"/>
        <v>7.8867506670695239E-2</v>
      </c>
      <c r="T68" s="235">
        <f t="shared" si="20"/>
        <v>7.9227091239998437E-2</v>
      </c>
      <c r="U68" s="235">
        <f t="shared" si="20"/>
        <v>7.9576277277918536E-2</v>
      </c>
      <c r="V68" s="235">
        <f t="shared" si="20"/>
        <v>7.8562744960900197E-2</v>
      </c>
      <c r="W68" s="235">
        <f t="shared" si="20"/>
        <v>7.8246900900376587E-2</v>
      </c>
      <c r="X68" s="235">
        <f t="shared" si="20"/>
        <v>7.9402902250638424E-2</v>
      </c>
      <c r="Y68" s="235">
        <f t="shared" si="20"/>
        <v>7.9879581070560132E-2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0.55430711798840415</v>
      </c>
      <c r="C72" s="322">
        <f>IF(C$5=0,0,C$5/TRE_fec!C$5)</f>
        <v>0.57191277010717834</v>
      </c>
      <c r="D72" s="322">
        <f>IF(D$5=0,0,D$5/TRE_fec!D$5)</f>
        <v>0.56364394090685954</v>
      </c>
      <c r="E72" s="322">
        <f>IF(E$5=0,0,E$5/TRE_fec!E$5)</f>
        <v>0.56305643241605363</v>
      </c>
      <c r="F72" s="322">
        <f>IF(F$5=0,0,F$5/TRE_fec!F$5)</f>
        <v>0.56392635553342585</v>
      </c>
      <c r="G72" s="322">
        <f>IF(G$5=0,0,G$5/TRE_fec!G$5)</f>
        <v>0.55851351480131484</v>
      </c>
      <c r="H72" s="322">
        <f>IF(H$5=0,0,H$5/TRE_fec!H$5)</f>
        <v>0.5593869255452647</v>
      </c>
      <c r="I72" s="322">
        <f>IF(I$5=0,0,I$5/TRE_fec!I$5)</f>
        <v>0.56058828004717232</v>
      </c>
      <c r="J72" s="322">
        <f>IF(J$5=0,0,J$5/TRE_fec!J$5)</f>
        <v>0.56132222768839724</v>
      </c>
      <c r="K72" s="322">
        <f>IF(K$5=0,0,K$5/TRE_fec!K$5)</f>
        <v>0.56401239071480447</v>
      </c>
      <c r="L72" s="322">
        <f>IF(L$5=0,0,L$5/TRE_fec!L$5)</f>
        <v>0.56542650303075459</v>
      </c>
      <c r="M72" s="322">
        <f>IF(M$5=0,0,M$5/TRE_fec!M$5)</f>
        <v>0.56496307904496224</v>
      </c>
      <c r="N72" s="322">
        <f>IF(N$5=0,0,N$5/TRE_fec!N$5)</f>
        <v>0.56999194578058732</v>
      </c>
      <c r="O72" s="322">
        <f>IF(O$5=0,0,O$5/TRE_fec!O$5)</f>
        <v>0.56421139420062105</v>
      </c>
      <c r="P72" s="322">
        <f>IF(P$5=0,0,P$5/TRE_fec!P$5)</f>
        <v>0.56605894500599008</v>
      </c>
      <c r="Q72" s="322">
        <f>IF(Q$5=0,0,Q$5/TRE_fec!Q$5)</f>
        <v>0.56415568518295967</v>
      </c>
      <c r="R72" s="322">
        <f>IF(R$5=0,0,R$5/TRE_fec!R$5)</f>
        <v>0.565928203736764</v>
      </c>
      <c r="S72" s="322">
        <f>IF(S$5=0,0,S$5/TRE_fec!S$5)</f>
        <v>0.56640278938884059</v>
      </c>
      <c r="T72" s="322">
        <f>IF(T$5=0,0,T$5/TRE_fec!T$5)</f>
        <v>0.56634436422396861</v>
      </c>
      <c r="U72" s="322">
        <f>IF(U$5=0,0,U$5/TRE_fec!U$5)</f>
        <v>0.5675776190644648</v>
      </c>
      <c r="V72" s="322">
        <f>IF(V$5=0,0,V$5/TRE_fec!V$5)</f>
        <v>0.56644803181646541</v>
      </c>
      <c r="W72" s="322">
        <f>IF(W$5=0,0,W$5/TRE_fec!W$5)</f>
        <v>0.56547175387298787</v>
      </c>
      <c r="X72" s="322">
        <f>IF(X$5=0,0,X$5/TRE_fec!X$5)</f>
        <v>0.56758219777436481</v>
      </c>
      <c r="Y72" s="322">
        <f>IF(Y$5=0,0,Y$5/TRE_fec!Y$5)</f>
        <v>0.56936835174818001</v>
      </c>
      <c r="DA72" s="95"/>
    </row>
    <row r="73" spans="1:105" ht="12" customHeight="1" x14ac:dyDescent="0.25">
      <c r="A73" s="55" t="s">
        <v>91</v>
      </c>
      <c r="B73" s="334">
        <f>IF(B$6=0,0,B$6/TRE_fec!B$6)</f>
        <v>0.47814249656449448</v>
      </c>
      <c r="C73" s="334">
        <f>IF(C$6=0,0,C$6/TRE_fec!C$6)</f>
        <v>0.47814249656449453</v>
      </c>
      <c r="D73" s="334">
        <f>IF(D$6=0,0,D$6/TRE_fec!D$6)</f>
        <v>0.47814249656449465</v>
      </c>
      <c r="E73" s="334">
        <f>IF(E$6=0,0,E$6/TRE_fec!E$6)</f>
        <v>0.47814249656449481</v>
      </c>
      <c r="F73" s="334">
        <f>IF(F$6=0,0,F$6/TRE_fec!F$6)</f>
        <v>0.47814249656449459</v>
      </c>
      <c r="G73" s="334">
        <f>IF(G$6=0,0,G$6/TRE_fec!G$6)</f>
        <v>0.4781424965644947</v>
      </c>
      <c r="H73" s="334">
        <f>IF(H$6=0,0,H$6/TRE_fec!H$6)</f>
        <v>0.47814249656449453</v>
      </c>
      <c r="I73" s="334">
        <f>IF(I$6=0,0,I$6/TRE_fec!I$6)</f>
        <v>0.47814249656449481</v>
      </c>
      <c r="J73" s="334">
        <f>IF(J$6=0,0,J$6/TRE_fec!J$6)</f>
        <v>0.47814249656449476</v>
      </c>
      <c r="K73" s="334">
        <f>IF(K$6=0,0,K$6/TRE_fec!K$6)</f>
        <v>0.47814249656449481</v>
      </c>
      <c r="L73" s="334">
        <f>IF(L$6=0,0,L$6/TRE_fec!L$6)</f>
        <v>0.47814249656449465</v>
      </c>
      <c r="M73" s="334">
        <f>IF(M$6=0,0,M$6/TRE_fec!M$6)</f>
        <v>0.47814249656449465</v>
      </c>
      <c r="N73" s="334">
        <f>IF(N$6=0,0,N$6/TRE_fec!N$6)</f>
        <v>0.47814249656449459</v>
      </c>
      <c r="O73" s="334">
        <f>IF(O$6=0,0,O$6/TRE_fec!O$6)</f>
        <v>0.47814249656449465</v>
      </c>
      <c r="P73" s="334">
        <f>IF(P$6=0,0,P$6/TRE_fec!P$6)</f>
        <v>0.47814249656449465</v>
      </c>
      <c r="Q73" s="334">
        <f>IF(Q$6=0,0,Q$6/TRE_fec!Q$6)</f>
        <v>0.47814249656449459</v>
      </c>
      <c r="R73" s="334">
        <f>IF(R$6=0,0,R$6/TRE_fec!R$6)</f>
        <v>0.47814249656449465</v>
      </c>
      <c r="S73" s="334">
        <f>IF(S$6=0,0,S$6/TRE_fec!S$6)</f>
        <v>0.47814249656449459</v>
      </c>
      <c r="T73" s="334">
        <f>IF(T$6=0,0,T$6/TRE_fec!T$6)</f>
        <v>0.4781424965644947</v>
      </c>
      <c r="U73" s="334">
        <f>IF(U$6=0,0,U$6/TRE_fec!U$6)</f>
        <v>0.4781424965644947</v>
      </c>
      <c r="V73" s="334">
        <f>IF(V$6=0,0,V$6/TRE_fec!V$6)</f>
        <v>0.47814249656449465</v>
      </c>
      <c r="W73" s="334">
        <f>IF(W$6=0,0,W$6/TRE_fec!W$6)</f>
        <v>0.47814249656449459</v>
      </c>
      <c r="X73" s="334">
        <f>IF(X$6=0,0,X$6/TRE_fec!X$6)</f>
        <v>0.47814249656449465</v>
      </c>
      <c r="Y73" s="334">
        <f>IF(Y$6=0,0,Y$6/TRE_fec!Y$6)</f>
        <v>0.47814249656449476</v>
      </c>
      <c r="DA73" s="67"/>
    </row>
    <row r="74" spans="1:105" ht="12" customHeight="1" x14ac:dyDescent="0.25">
      <c r="A74" s="173" t="s">
        <v>92</v>
      </c>
      <c r="B74" s="335">
        <f>IF(B$7=0,0,B$7/TRE_fec!B$7)</f>
        <v>0.12398321841429136</v>
      </c>
      <c r="C74" s="335">
        <f>IF(C$7=0,0,C$7/TRE_fec!C$7)</f>
        <v>0.12398321841429144</v>
      </c>
      <c r="D74" s="335">
        <f>IF(D$7=0,0,D$7/TRE_fec!D$7)</f>
        <v>0.12398321841429137</v>
      </c>
      <c r="E74" s="335">
        <f>IF(E$7=0,0,E$7/TRE_fec!E$7)</f>
        <v>0.12398321841429141</v>
      </c>
      <c r="F74" s="335">
        <f>IF(F$7=0,0,F$7/TRE_fec!F$7)</f>
        <v>0.12398321841429139</v>
      </c>
      <c r="G74" s="335">
        <f>IF(G$7=0,0,G$7/TRE_fec!G$7)</f>
        <v>0.12398321841429143</v>
      </c>
      <c r="H74" s="335">
        <f>IF(H$7=0,0,H$7/TRE_fec!H$7)</f>
        <v>0.12398321841429143</v>
      </c>
      <c r="I74" s="335">
        <f>IF(I$7=0,0,I$7/TRE_fec!I$7)</f>
        <v>0.1239832184142914</v>
      </c>
      <c r="J74" s="335">
        <f>IF(J$7=0,0,J$7/TRE_fec!J$7)</f>
        <v>0.1239832184142914</v>
      </c>
      <c r="K74" s="335">
        <f>IF(K$7=0,0,K$7/TRE_fec!K$7)</f>
        <v>0.12398321841429141</v>
      </c>
      <c r="L74" s="335">
        <f>IF(L$7=0,0,L$7/TRE_fec!L$7)</f>
        <v>0.1239832184142914</v>
      </c>
      <c r="M74" s="335">
        <f>IF(M$7=0,0,M$7/TRE_fec!M$7)</f>
        <v>0.1239832184142914</v>
      </c>
      <c r="N74" s="335">
        <f>IF(N$7=0,0,N$7/TRE_fec!N$7)</f>
        <v>0.12398321841429143</v>
      </c>
      <c r="O74" s="335">
        <f>IF(O$7=0,0,O$7/TRE_fec!O$7)</f>
        <v>0.12398321841429143</v>
      </c>
      <c r="P74" s="335">
        <f>IF(P$7=0,0,P$7/TRE_fec!P$7)</f>
        <v>0.1239832184142914</v>
      </c>
      <c r="Q74" s="335">
        <f>IF(Q$7=0,0,Q$7/TRE_fec!Q$7)</f>
        <v>0.12398321841429139</v>
      </c>
      <c r="R74" s="335">
        <f>IF(R$7=0,0,R$7/TRE_fec!R$7)</f>
        <v>0.1239832184142914</v>
      </c>
      <c r="S74" s="335">
        <f>IF(S$7=0,0,S$7/TRE_fec!S$7)</f>
        <v>0.12398321841429137</v>
      </c>
      <c r="T74" s="335">
        <f>IF(T$7=0,0,T$7/TRE_fec!T$7)</f>
        <v>0.12398321841429139</v>
      </c>
      <c r="U74" s="335">
        <f>IF(U$7=0,0,U$7/TRE_fec!U$7)</f>
        <v>0.12398321841429139</v>
      </c>
      <c r="V74" s="335">
        <f>IF(V$7=0,0,V$7/TRE_fec!V$7)</f>
        <v>0.1239832184142914</v>
      </c>
      <c r="W74" s="335">
        <f>IF(W$7=0,0,W$7/TRE_fec!W$7)</f>
        <v>0.1239832184142914</v>
      </c>
      <c r="X74" s="335">
        <f>IF(X$7=0,0,X$7/TRE_fec!X$7)</f>
        <v>0.12398321841429139</v>
      </c>
      <c r="Y74" s="335">
        <f>IF(Y$7=0,0,Y$7/TRE_fec!Y$7)</f>
        <v>0.12398321841429143</v>
      </c>
      <c r="DA74" s="177"/>
    </row>
    <row r="75" spans="1:105" ht="12" customHeight="1" x14ac:dyDescent="0.25">
      <c r="A75" s="173" t="s">
        <v>93</v>
      </c>
      <c r="B75" s="335">
        <f>IF(B$8=0,0,B$8/TRE_fec!B$8)</f>
        <v>0.67011353382609729</v>
      </c>
      <c r="C75" s="335">
        <f>IF(C$8=0,0,C$8/TRE_fec!C$8)</f>
        <v>0.67011353382609762</v>
      </c>
      <c r="D75" s="335">
        <f>IF(D$8=0,0,D$8/TRE_fec!D$8)</f>
        <v>0.67011353382609762</v>
      </c>
      <c r="E75" s="335">
        <f>IF(E$8=0,0,E$8/TRE_fec!E$8)</f>
        <v>0.67011353382609762</v>
      </c>
      <c r="F75" s="335">
        <f>IF(F$8=0,0,F$8/TRE_fec!F$8)</f>
        <v>0.67011353382609762</v>
      </c>
      <c r="G75" s="335">
        <f>IF(G$8=0,0,G$8/TRE_fec!G$8)</f>
        <v>0.67011353382609762</v>
      </c>
      <c r="H75" s="335">
        <f>IF(H$8=0,0,H$8/TRE_fec!H$8)</f>
        <v>0.67011353382609762</v>
      </c>
      <c r="I75" s="335">
        <f>IF(I$8=0,0,I$8/TRE_fec!I$8)</f>
        <v>0.67011353382609762</v>
      </c>
      <c r="J75" s="335">
        <f>IF(J$8=0,0,J$8/TRE_fec!J$8)</f>
        <v>0.67011353382609773</v>
      </c>
      <c r="K75" s="335">
        <f>IF(K$8=0,0,K$8/TRE_fec!K$8)</f>
        <v>0.67011353382609762</v>
      </c>
      <c r="L75" s="335">
        <f>IF(L$8=0,0,L$8/TRE_fec!L$8)</f>
        <v>0.67011353382609773</v>
      </c>
      <c r="M75" s="335">
        <f>IF(M$8=0,0,M$8/TRE_fec!M$8)</f>
        <v>0.67011353382609773</v>
      </c>
      <c r="N75" s="335">
        <f>IF(N$8=0,0,N$8/TRE_fec!N$8)</f>
        <v>0.67011353382609751</v>
      </c>
      <c r="O75" s="335">
        <f>IF(O$8=0,0,O$8/TRE_fec!O$8)</f>
        <v>0.67011353382609762</v>
      </c>
      <c r="P75" s="335">
        <f>IF(P$8=0,0,P$8/TRE_fec!P$8)</f>
        <v>0.67011353382609762</v>
      </c>
      <c r="Q75" s="335">
        <f>IF(Q$8=0,0,Q$8/TRE_fec!Q$8)</f>
        <v>0.67011353382609773</v>
      </c>
      <c r="R75" s="335">
        <f>IF(R$8=0,0,R$8/TRE_fec!R$8)</f>
        <v>0.67011353382609762</v>
      </c>
      <c r="S75" s="335">
        <f>IF(S$8=0,0,S$8/TRE_fec!S$8)</f>
        <v>0.67011353382609762</v>
      </c>
      <c r="T75" s="335">
        <f>IF(T$8=0,0,T$8/TRE_fec!T$8)</f>
        <v>0.67011353382609773</v>
      </c>
      <c r="U75" s="335">
        <f>IF(U$8=0,0,U$8/TRE_fec!U$8)</f>
        <v>0.67011353382609773</v>
      </c>
      <c r="V75" s="335">
        <f>IF(V$8=0,0,V$8/TRE_fec!V$8)</f>
        <v>0.67011353382609762</v>
      </c>
      <c r="W75" s="335">
        <f>IF(W$8=0,0,W$8/TRE_fec!W$8)</f>
        <v>0.67011353382609762</v>
      </c>
      <c r="X75" s="335">
        <f>IF(X$8=0,0,X$8/TRE_fec!X$8)</f>
        <v>0.67011353382609762</v>
      </c>
      <c r="Y75" s="335">
        <f>IF(Y$8=0,0,Y$8/TRE_fec!Y$8)</f>
        <v>0.67011353382609762</v>
      </c>
      <c r="DA75" s="177"/>
    </row>
    <row r="76" spans="1:105" ht="12" customHeight="1" x14ac:dyDescent="0.25">
      <c r="A76" s="173" t="s">
        <v>94</v>
      </c>
      <c r="B76" s="335">
        <f>IF(B$9=0,0,B$9/TRE_fec!B$9)</f>
        <v>0.47377782699791227</v>
      </c>
      <c r="C76" s="335">
        <f>IF(C$9=0,0,C$9/TRE_fec!C$9)</f>
        <v>0.47377782699791254</v>
      </c>
      <c r="D76" s="335">
        <f>IF(D$9=0,0,D$9/TRE_fec!D$9)</f>
        <v>0.47377782699791227</v>
      </c>
      <c r="E76" s="335">
        <f>IF(E$9=0,0,E$9/TRE_fec!E$9)</f>
        <v>0.47377782699791238</v>
      </c>
      <c r="F76" s="335">
        <f>IF(F$9=0,0,F$9/TRE_fec!F$9)</f>
        <v>0.47377782699791232</v>
      </c>
      <c r="G76" s="335">
        <f>IF(G$9=0,0,G$9/TRE_fec!G$9)</f>
        <v>0.47377782699791227</v>
      </c>
      <c r="H76" s="335">
        <f>IF(H$9=0,0,H$9/TRE_fec!H$9)</f>
        <v>0.47377782699791232</v>
      </c>
      <c r="I76" s="335">
        <f>IF(I$9=0,0,I$9/TRE_fec!I$9)</f>
        <v>0.47377782699791238</v>
      </c>
      <c r="J76" s="335">
        <f>IF(J$9=0,0,J$9/TRE_fec!J$9)</f>
        <v>0.47377782699791227</v>
      </c>
      <c r="K76" s="335">
        <f>IF(K$9=0,0,K$9/TRE_fec!K$9)</f>
        <v>0.47377782699791238</v>
      </c>
      <c r="L76" s="335">
        <f>IF(L$9=0,0,L$9/TRE_fec!L$9)</f>
        <v>0.47377782699791227</v>
      </c>
      <c r="M76" s="335">
        <f>IF(M$9=0,0,M$9/TRE_fec!M$9)</f>
        <v>0.47377782699791238</v>
      </c>
      <c r="N76" s="335">
        <f>IF(N$9=0,0,N$9/TRE_fec!N$9)</f>
        <v>0.47377782699791243</v>
      </c>
      <c r="O76" s="335">
        <f>IF(O$9=0,0,O$9/TRE_fec!O$9)</f>
        <v>0.47377782699791221</v>
      </c>
      <c r="P76" s="335">
        <f>IF(P$9=0,0,P$9/TRE_fec!P$9)</f>
        <v>0.47377782699791232</v>
      </c>
      <c r="Q76" s="335">
        <f>IF(Q$9=0,0,Q$9/TRE_fec!Q$9)</f>
        <v>0.47377782699791238</v>
      </c>
      <c r="R76" s="335">
        <f>IF(R$9=0,0,R$9/TRE_fec!R$9)</f>
        <v>0.47377782699791227</v>
      </c>
      <c r="S76" s="335">
        <f>IF(S$9=0,0,S$9/TRE_fec!S$9)</f>
        <v>0.47377782699791232</v>
      </c>
      <c r="T76" s="335">
        <f>IF(T$9=0,0,T$9/TRE_fec!T$9)</f>
        <v>0.47377782699791238</v>
      </c>
      <c r="U76" s="335">
        <f>IF(U$9=0,0,U$9/TRE_fec!U$9)</f>
        <v>0.47377782699791232</v>
      </c>
      <c r="V76" s="335">
        <f>IF(V$9=0,0,V$9/TRE_fec!V$9)</f>
        <v>0.47377782699791227</v>
      </c>
      <c r="W76" s="335">
        <f>IF(W$9=0,0,W$9/TRE_fec!W$9)</f>
        <v>0.47377782699791232</v>
      </c>
      <c r="X76" s="335">
        <f>IF(X$9=0,0,X$9/TRE_fec!X$9)</f>
        <v>0.47377782699791238</v>
      </c>
      <c r="Y76" s="335">
        <f>IF(Y$9=0,0,Y$9/TRE_fec!Y$9)</f>
        <v>0.47377782699791238</v>
      </c>
      <c r="DA76" s="177"/>
    </row>
    <row r="77" spans="1:105" ht="12" customHeight="1" x14ac:dyDescent="0.25">
      <c r="A77" s="56" t="s">
        <v>95</v>
      </c>
      <c r="B77" s="336">
        <f>IF(B$10=0,0,B$10/TRE_fec!B$10)</f>
        <v>0.6849000645400376</v>
      </c>
      <c r="C77" s="336">
        <f>IF(C$10=0,0,C$10/TRE_fec!C$10)</f>
        <v>0.71614648839213724</v>
      </c>
      <c r="D77" s="336">
        <f>IF(D$10=0,0,D$10/TRE_fec!D$10)</f>
        <v>0.71927675083123666</v>
      </c>
      <c r="E77" s="336">
        <f>IF(E$10=0,0,E$10/TRE_fec!E$10)</f>
        <v>0.72603991728389239</v>
      </c>
      <c r="F77" s="336">
        <f>IF(F$10=0,0,F$10/TRE_fec!F$10)</f>
        <v>0.73256035258377683</v>
      </c>
      <c r="G77" s="336">
        <f>IF(G$10=0,0,G$10/TRE_fec!G$10)</f>
        <v>0.72990491315070716</v>
      </c>
      <c r="H77" s="336">
        <f>IF(H$10=0,0,H$10/TRE_fec!H$10)</f>
        <v>0.74082969012459376</v>
      </c>
      <c r="I77" s="336">
        <f>IF(I$10=0,0,I$10/TRE_fec!I$10)</f>
        <v>0.74521011777301172</v>
      </c>
      <c r="J77" s="336">
        <f>IF(J$10=0,0,J$10/TRE_fec!J$10)</f>
        <v>0.74856751916803344</v>
      </c>
      <c r="K77" s="336">
        <f>IF(K$10=0,0,K$10/TRE_fec!K$10)</f>
        <v>0.75346787030144236</v>
      </c>
      <c r="L77" s="336">
        <f>IF(L$10=0,0,L$10/TRE_fec!L$10)</f>
        <v>0.7585973638136766</v>
      </c>
      <c r="M77" s="336">
        <f>IF(M$10=0,0,M$10/TRE_fec!M$10)</f>
        <v>0.75770326838934265</v>
      </c>
      <c r="N77" s="336">
        <f>IF(N$10=0,0,N$10/TRE_fec!N$10)</f>
        <v>0.78165845667226719</v>
      </c>
      <c r="O77" s="336">
        <f>IF(O$10=0,0,O$10/TRE_fec!O$10)</f>
        <v>0.76313222728428698</v>
      </c>
      <c r="P77" s="336">
        <f>IF(P$10=0,0,P$10/TRE_fec!P$10)</f>
        <v>0.77329770279952414</v>
      </c>
      <c r="Q77" s="336">
        <f>IF(Q$10=0,0,Q$10/TRE_fec!Q$10)</f>
        <v>0.77013748276692018</v>
      </c>
      <c r="R77" s="336">
        <f>IF(R$10=0,0,R$10/TRE_fec!R$10)</f>
        <v>0.76924765181906574</v>
      </c>
      <c r="S77" s="336">
        <f>IF(S$10=0,0,S$10/TRE_fec!S$10)</f>
        <v>0.77132360948170042</v>
      </c>
      <c r="T77" s="336">
        <f>IF(T$10=0,0,T$10/TRE_fec!T$10)</f>
        <v>0.77097381129802245</v>
      </c>
      <c r="U77" s="336">
        <f>IF(U$10=0,0,U$10/TRE_fec!U$10)</f>
        <v>0.77542823252001181</v>
      </c>
      <c r="V77" s="336">
        <f>IF(V$10=0,0,V$10/TRE_fec!V$10)</f>
        <v>0.77162330250141431</v>
      </c>
      <c r="W77" s="336">
        <f>IF(W$10=0,0,W$10/TRE_fec!W$10)</f>
        <v>0.76866948914069511</v>
      </c>
      <c r="X77" s="336">
        <f>IF(X$10=0,0,X$10/TRE_fec!X$10)</f>
        <v>0.78913235909988066</v>
      </c>
      <c r="Y77" s="336">
        <f>IF(Y$10=0,0,Y$10/TRE_fec!Y$10)</f>
        <v>0.80529679387701036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0.52785903679977109</v>
      </c>
      <c r="C78" s="349">
        <f>IF(C$16=0,0,C$16/TRE_fec!C$16)</f>
        <v>0.55146221212644519</v>
      </c>
      <c r="D78" s="349">
        <f>IF(D$16=0,0,D$16/TRE_fec!D$16)</f>
        <v>0.5461102649665277</v>
      </c>
      <c r="E78" s="349">
        <f>IF(E$16=0,0,E$16/TRE_fec!E$16)</f>
        <v>0.54428217856749583</v>
      </c>
      <c r="F78" s="349">
        <f>IF(F$16=0,0,F$16/TRE_fec!F$16)</f>
        <v>0.55764487908833338</v>
      </c>
      <c r="G78" s="349">
        <f>IF(G$16=0,0,G$16/TRE_fec!G$16)</f>
        <v>0.55576523968091573</v>
      </c>
      <c r="H78" s="349">
        <f>IF(H$16=0,0,H$16/TRE_fec!H$16)</f>
        <v>0.5651456817175079</v>
      </c>
      <c r="I78" s="349">
        <f>IF(I$16=0,0,I$16/TRE_fec!I$16)</f>
        <v>0.57118745165534712</v>
      </c>
      <c r="J78" s="349">
        <f>IF(J$16=0,0,J$16/TRE_fec!J$16)</f>
        <v>0.57397658647820571</v>
      </c>
      <c r="K78" s="349">
        <f>IF(K$16=0,0,K$16/TRE_fec!K$16)</f>
        <v>0.57749497483321599</v>
      </c>
      <c r="L78" s="349">
        <f>IF(L$16=0,0,L$16/TRE_fec!L$16)</f>
        <v>0.58202615789904255</v>
      </c>
      <c r="M78" s="349">
        <f>IF(M$16=0,0,M$16/TRE_fec!M$16)</f>
        <v>0.58245871438570729</v>
      </c>
      <c r="N78" s="349">
        <f>IF(N$16=0,0,N$16/TRE_fec!N$16)</f>
        <v>0.60016246843193155</v>
      </c>
      <c r="O78" s="349">
        <f>IF(O$16=0,0,O$16/TRE_fec!O$16)</f>
        <v>0.58619006714386113</v>
      </c>
      <c r="P78" s="349">
        <f>IF(P$16=0,0,P$16/TRE_fec!P$16)</f>
        <v>0.59401876277839971</v>
      </c>
      <c r="Q78" s="349">
        <f>IF(Q$16=0,0,Q$16/TRE_fec!Q$16)</f>
        <v>0.59169480838968602</v>
      </c>
      <c r="R78" s="349">
        <f>IF(R$16=0,0,R$16/TRE_fec!R$16)</f>
        <v>0.59094111061742327</v>
      </c>
      <c r="S78" s="349">
        <f>IF(S$16=0,0,S$16/TRE_fec!S$16)</f>
        <v>0.59035896697114965</v>
      </c>
      <c r="T78" s="349">
        <f>IF(T$16=0,0,T$16/TRE_fec!T$16)</f>
        <v>0.59144736171904122</v>
      </c>
      <c r="U78" s="349">
        <f>IF(U$16=0,0,U$16/TRE_fec!U$16)</f>
        <v>0.59457126355295176</v>
      </c>
      <c r="V78" s="349">
        <f>IF(V$16=0,0,V$16/TRE_fec!V$16)</f>
        <v>0.58990160292502214</v>
      </c>
      <c r="W78" s="349">
        <f>IF(W$16=0,0,W$16/TRE_fec!W$16)</f>
        <v>0.58722344202733723</v>
      </c>
      <c r="X78" s="349">
        <f>IF(X$16=0,0,X$16/TRE_fec!X$16)</f>
        <v>0.59322252475909676</v>
      </c>
      <c r="Y78" s="349">
        <f>IF(Y$16=0,0,Y$16/TRE_fec!Y$16)</f>
        <v>0.59700935222535256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0.45909324001885909</v>
      </c>
      <c r="C79" s="349">
        <f>IF(C$24=0,0,C$24/TRE_fec!C$24)</f>
        <v>0.46332550710376647</v>
      </c>
      <c r="D79" s="349">
        <f>IF(D$24=0,0,D$24/TRE_fec!D$24)</f>
        <v>0.46348177621891884</v>
      </c>
      <c r="E79" s="349">
        <f>IF(E$24=0,0,E$24/TRE_fec!E$24)</f>
        <v>0.46364126955300705</v>
      </c>
      <c r="F79" s="349">
        <f>IF(F$24=0,0,F$24/TRE_fec!F$24)</f>
        <v>0.46492952253158953</v>
      </c>
      <c r="G79" s="349">
        <f>IF(G$24=0,0,G$24/TRE_fec!G$24)</f>
        <v>0.46493601700042964</v>
      </c>
      <c r="H79" s="349">
        <f>IF(H$24=0,0,H$24/TRE_fec!H$24)</f>
        <v>0.46629161722372059</v>
      </c>
      <c r="I79" s="349">
        <f>IF(I$24=0,0,I$24/TRE_fec!I$24)</f>
        <v>0.46707386075359186</v>
      </c>
      <c r="J79" s="349">
        <f>IF(J$24=0,0,J$24/TRE_fec!J$24)</f>
        <v>0.46747601998748212</v>
      </c>
      <c r="K79" s="349">
        <f>IF(K$24=0,0,K$24/TRE_fec!K$24)</f>
        <v>0.4677460151922489</v>
      </c>
      <c r="L79" s="349">
        <f>IF(L$24=0,0,L$24/TRE_fec!L$24)</f>
        <v>0.46836846294830686</v>
      </c>
      <c r="M79" s="349">
        <f>IF(M$24=0,0,M$24/TRE_fec!M$24)</f>
        <v>0.4685096526697608</v>
      </c>
      <c r="N79" s="349">
        <f>IF(N$24=0,0,N$24/TRE_fec!N$24)</f>
        <v>0.47133705192973452</v>
      </c>
      <c r="O79" s="349">
        <f>IF(O$24=0,0,O$24/TRE_fec!O$24)</f>
        <v>0.46928183195477646</v>
      </c>
      <c r="P79" s="349">
        <f>IF(P$24=0,0,P$24/TRE_fec!P$24)</f>
        <v>0.47063284424835233</v>
      </c>
      <c r="Q79" s="349">
        <f>IF(Q$24=0,0,Q$24/TRE_fec!Q$24)</f>
        <v>0.47041021034493458</v>
      </c>
      <c r="R79" s="349">
        <f>IF(R$24=0,0,R$24/TRE_fec!R$24)</f>
        <v>0.46996940391358122</v>
      </c>
      <c r="S79" s="349">
        <f>IF(S$24=0,0,S$24/TRE_fec!S$24)</f>
        <v>0.4698476825019961</v>
      </c>
      <c r="T79" s="349">
        <f>IF(T$24=0,0,T$24/TRE_fec!T$24)</f>
        <v>0.47000055186548695</v>
      </c>
      <c r="U79" s="349">
        <f>IF(U$24=0,0,U$24/TRE_fec!U$24)</f>
        <v>0.47040487848143986</v>
      </c>
      <c r="V79" s="349">
        <f>IF(V$24=0,0,V$24/TRE_fec!V$24)</f>
        <v>0.4696887021652198</v>
      </c>
      <c r="W79" s="349">
        <f>IF(W$24=0,0,W$24/TRE_fec!W$24)</f>
        <v>0.46930946871251045</v>
      </c>
      <c r="X79" s="349">
        <f>IF(X$24=0,0,X$24/TRE_fec!X$24)</f>
        <v>0.47030776980870903</v>
      </c>
      <c r="Y79" s="349">
        <f>IF(Y$24=0,0,Y$24/TRE_fec!Y$24)</f>
        <v>0.47094806628242825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0.45245060297123235</v>
      </c>
      <c r="C80" s="349">
        <f>IF(C$27=0,0,C$27/TRE_fec!C$27)</f>
        <v>0.47268189610838168</v>
      </c>
      <c r="D80" s="349">
        <f>IF(D$27=0,0,D$27/TRE_fec!D$27)</f>
        <v>0.46809451282845221</v>
      </c>
      <c r="E80" s="349">
        <f>IF(E$27=0,0,E$27/TRE_fec!E$27)</f>
        <v>0.46652758162928215</v>
      </c>
      <c r="F80" s="349">
        <f>IF(F$27=0,0,F$27/TRE_fec!F$27)</f>
        <v>0.47798132493285717</v>
      </c>
      <c r="G80" s="349">
        <f>IF(G$27=0,0,G$27/TRE_fec!G$27)</f>
        <v>0.4763702054407849</v>
      </c>
      <c r="H80" s="349">
        <f>IF(H$27=0,0,H$27/TRE_fec!H$27)</f>
        <v>0.48441058432929257</v>
      </c>
      <c r="I80" s="349">
        <f>IF(I$27=0,0,I$27/TRE_fec!I$27)</f>
        <v>0.48958924427601191</v>
      </c>
      <c r="J80" s="349">
        <f>IF(J$27=0,0,J$27/TRE_fec!J$27)</f>
        <v>0.4919799312670336</v>
      </c>
      <c r="K80" s="349">
        <f>IF(K$27=0,0,K$27/TRE_fec!K$27)</f>
        <v>0.49499569271418514</v>
      </c>
      <c r="L80" s="349">
        <f>IF(L$27=0,0,L$27/TRE_fec!L$27)</f>
        <v>0.49887956391346527</v>
      </c>
      <c r="M80" s="349">
        <f>IF(M$27=0,0,M$27/TRE_fec!M$27)</f>
        <v>0.49925032661632074</v>
      </c>
      <c r="N80" s="349">
        <f>IF(N$27=0,0,N$27/TRE_fec!N$27)</f>
        <v>0.51442497294165579</v>
      </c>
      <c r="O80" s="349">
        <f>IF(O$27=0,0,O$27/TRE_fec!O$27)</f>
        <v>0.50244862898045217</v>
      </c>
      <c r="P80" s="349">
        <f>IF(P$27=0,0,P$27/TRE_fec!P$27)</f>
        <v>0.50915893952434266</v>
      </c>
      <c r="Q80" s="349">
        <f>IF(Q$27=0,0,Q$27/TRE_fec!Q$27)</f>
        <v>0.50716697861973092</v>
      </c>
      <c r="R80" s="349">
        <f>IF(R$27=0,0,R$27/TRE_fec!R$27)</f>
        <v>0.50652095195779145</v>
      </c>
      <c r="S80" s="349">
        <f>IF(S$27=0,0,S$27/TRE_fec!S$27)</f>
        <v>0.50602197168955654</v>
      </c>
      <c r="T80" s="349">
        <f>IF(T$27=0,0,T$27/TRE_fec!T$27)</f>
        <v>0.5069548814734639</v>
      </c>
      <c r="U80" s="349">
        <f>IF(U$27=0,0,U$27/TRE_fec!U$27)</f>
        <v>0.50963251161681589</v>
      </c>
      <c r="V80" s="349">
        <f>IF(V$27=0,0,V$27/TRE_fec!V$27)</f>
        <v>0.50562994536430461</v>
      </c>
      <c r="W80" s="349">
        <f>IF(W$27=0,0,W$27/TRE_fec!W$27)</f>
        <v>0.50333437888057486</v>
      </c>
      <c r="X80" s="349">
        <f>IF(X$27=0,0,X$27/TRE_fec!X$27)</f>
        <v>0.50847644979351159</v>
      </c>
      <c r="Y80" s="349">
        <f>IF(Y$27=0,0,Y$27/TRE_fec!Y$27)</f>
        <v>0.51172230190744494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0.72152726584291627</v>
      </c>
      <c r="C81" s="349">
        <f>IF(C$35=0,0,C$35/TRE_fec!C$35)</f>
        <v>0.72878326915409075</v>
      </c>
      <c r="D81" s="349">
        <f>IF(D$35=0,0,D$35/TRE_fec!D$35)</f>
        <v>0.72206856857913793</v>
      </c>
      <c r="E81" s="349">
        <f>IF(E$35=0,0,E$35/TRE_fec!E$35)</f>
        <v>0.7204855382483808</v>
      </c>
      <c r="F81" s="349">
        <f>IF(F$35=0,0,F$35/TRE_fec!F$35)</f>
        <v>0.7192928173364318</v>
      </c>
      <c r="G81" s="349">
        <f>IF(G$35=0,0,G$35/TRE_fec!G$35)</f>
        <v>0.71276710336740734</v>
      </c>
      <c r="H81" s="349">
        <f>IF(H$35=0,0,H$35/TRE_fec!H$35)</f>
        <v>0.70888773228662483</v>
      </c>
      <c r="I81" s="349">
        <f>IF(I$35=0,0,I$35/TRE_fec!I$35)</f>
        <v>0.70823157085024802</v>
      </c>
      <c r="J81" s="349">
        <f>IF(J$35=0,0,J$35/TRE_fec!J$35)</f>
        <v>0.70776573904769513</v>
      </c>
      <c r="K81" s="349">
        <f>IF(K$35=0,0,K$35/TRE_fec!K$35)</f>
        <v>0.71097588860052885</v>
      </c>
      <c r="L81" s="349">
        <f>IF(L$35=0,0,L$35/TRE_fec!L$35)</f>
        <v>0.71087557214009178</v>
      </c>
      <c r="M81" s="349">
        <f>IF(M$35=0,0,M$35/TRE_fec!M$35)</f>
        <v>0.70956062167359801</v>
      </c>
      <c r="N81" s="349">
        <f>IF(N$35=0,0,N$35/TRE_fec!N$35)</f>
        <v>0.70922148998653278</v>
      </c>
      <c r="O81" s="349">
        <f>IF(O$35=0,0,O$35/TRE_fec!O$35)</f>
        <v>0.7056710805257066</v>
      </c>
      <c r="P81" s="349">
        <f>IF(P$35=0,0,P$35/TRE_fec!P$35)</f>
        <v>0.70338336612654673</v>
      </c>
      <c r="Q81" s="349">
        <f>IF(Q$35=0,0,Q$35/TRE_fec!Q$35)</f>
        <v>0.69990415499323733</v>
      </c>
      <c r="R81" s="349">
        <f>IF(R$35=0,0,R$35/TRE_fec!R$35)</f>
        <v>0.7056848124607723</v>
      </c>
      <c r="S81" s="349">
        <f>IF(S$35=0,0,S$35/TRE_fec!S$35)</f>
        <v>0.70687841529942586</v>
      </c>
      <c r="T81" s="349">
        <f>IF(T$35=0,0,T$35/TRE_fec!T$35)</f>
        <v>0.70568407849548698</v>
      </c>
      <c r="U81" s="349">
        <f>IF(U$35=0,0,U$35/TRE_fec!U$35)</f>
        <v>0.70613167838140112</v>
      </c>
      <c r="V81" s="349">
        <f>IF(V$35=0,0,V$35/TRE_fec!V$35)</f>
        <v>0.70645265285964953</v>
      </c>
      <c r="W81" s="349">
        <f>IF(W$35=0,0,W$35/TRE_fec!W$35)</f>
        <v>0.70699847863637577</v>
      </c>
      <c r="X81" s="349">
        <f>IF(X$35=0,0,X$35/TRE_fec!X$35)</f>
        <v>0.70585395632016179</v>
      </c>
      <c r="Y81" s="349">
        <f>IF(Y$35=0,0,Y$35/TRE_fec!Y$35)</f>
        <v>0.70560163758772432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0.61889615665259934</v>
      </c>
      <c r="C82" s="349">
        <f>IF(C$46=0,0,C$46/TRE_fec!C$46)</f>
        <v>0.61889615665259945</v>
      </c>
      <c r="D82" s="349">
        <f>IF(D$46=0,0,D$46/TRE_fec!D$46)</f>
        <v>0.61889615665259901</v>
      </c>
      <c r="E82" s="349">
        <f>IF(E$46=0,0,E$46/TRE_fec!E$46)</f>
        <v>0.61889615665259923</v>
      </c>
      <c r="F82" s="349">
        <f>IF(F$46=0,0,F$46/TRE_fec!F$46)</f>
        <v>0.61889615665259923</v>
      </c>
      <c r="G82" s="349">
        <f>IF(G$46=0,0,G$46/TRE_fec!G$46)</f>
        <v>0.61889615665259912</v>
      </c>
      <c r="H82" s="349">
        <f>IF(H$46=0,0,H$46/TRE_fec!H$46)</f>
        <v>0.61889615665259889</v>
      </c>
      <c r="I82" s="349">
        <f>IF(I$46=0,0,I$46/TRE_fec!I$46)</f>
        <v>0.61889615665259912</v>
      </c>
      <c r="J82" s="349">
        <f>IF(J$46=0,0,J$46/TRE_fec!J$46)</f>
        <v>0.61889615665259912</v>
      </c>
      <c r="K82" s="349">
        <f>IF(K$46=0,0,K$46/TRE_fec!K$46)</f>
        <v>0.61889615665259923</v>
      </c>
      <c r="L82" s="349">
        <f>IF(L$46=0,0,L$46/TRE_fec!L$46)</f>
        <v>0.61889615665259912</v>
      </c>
      <c r="M82" s="349">
        <f>IF(M$46=0,0,M$46/TRE_fec!M$46)</f>
        <v>0.61889615665259934</v>
      </c>
      <c r="N82" s="349">
        <f>IF(N$46=0,0,N$46/TRE_fec!N$46)</f>
        <v>0.61889615665259956</v>
      </c>
      <c r="O82" s="349">
        <f>IF(O$46=0,0,O$46/TRE_fec!O$46)</f>
        <v>0.61889615665259912</v>
      </c>
      <c r="P82" s="349">
        <f>IF(P$46=0,0,P$46/TRE_fec!P$46)</f>
        <v>0.61889615665259889</v>
      </c>
      <c r="Q82" s="349">
        <f>IF(Q$46=0,0,Q$46/TRE_fec!Q$46)</f>
        <v>0.61889615665259923</v>
      </c>
      <c r="R82" s="349">
        <f>IF(R$46=0,0,R$46/TRE_fec!R$46)</f>
        <v>0.61889615665259934</v>
      </c>
      <c r="S82" s="349">
        <f>IF(S$46=0,0,S$46/TRE_fec!S$46)</f>
        <v>0.61889615665259912</v>
      </c>
      <c r="T82" s="349">
        <f>IF(T$46=0,0,T$46/TRE_fec!T$46)</f>
        <v>0.61889615665259912</v>
      </c>
      <c r="U82" s="349">
        <f>IF(U$46=0,0,U$46/TRE_fec!U$46)</f>
        <v>0.61889615665259934</v>
      </c>
      <c r="V82" s="349">
        <f>IF(V$46=0,0,V$46/TRE_fec!V$46)</f>
        <v>0.61889615665259901</v>
      </c>
      <c r="W82" s="349">
        <f>IF(W$46=0,0,W$46/TRE_fec!W$46)</f>
        <v>0.61889615665259889</v>
      </c>
      <c r="X82" s="349">
        <f>IF(X$46=0,0,X$46/TRE_fec!X$46)</f>
        <v>0.61889615665259912</v>
      </c>
      <c r="Y82" s="349">
        <f>IF(Y$46=0,0,Y$46/TRE_fec!Y$46)</f>
        <v>0.61889615665259901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0.56971094181102144</v>
      </c>
      <c r="C83" s="337">
        <f>IF(C$47=0,0,C$47/TRE_fec!C$47)</f>
        <v>0.56971094181102155</v>
      </c>
      <c r="D83" s="337">
        <f>IF(D$47=0,0,D$47/TRE_fec!D$47)</f>
        <v>0.56971094181102155</v>
      </c>
      <c r="E83" s="337">
        <f>IF(E$47=0,0,E$47/TRE_fec!E$47)</f>
        <v>0.56971094181102155</v>
      </c>
      <c r="F83" s="337">
        <f>IF(F$47=0,0,F$47/TRE_fec!F$47)</f>
        <v>0.56971094181102144</v>
      </c>
      <c r="G83" s="337">
        <f>IF(G$47=0,0,G$47/TRE_fec!G$47)</f>
        <v>0.56971094181102166</v>
      </c>
      <c r="H83" s="337">
        <f>IF(H$47=0,0,H$47/TRE_fec!H$47)</f>
        <v>0.56971094181102144</v>
      </c>
      <c r="I83" s="337">
        <f>IF(I$47=0,0,I$47/TRE_fec!I$47)</f>
        <v>0.56971094181102178</v>
      </c>
      <c r="J83" s="337">
        <f>IF(J$47=0,0,J$47/TRE_fec!J$47)</f>
        <v>0.56971094181102122</v>
      </c>
      <c r="K83" s="337">
        <f>IF(K$47=0,0,K$47/TRE_fec!K$47)</f>
        <v>0.56971094181102155</v>
      </c>
      <c r="L83" s="337">
        <f>IF(L$47=0,0,L$47/TRE_fec!L$47)</f>
        <v>0.56971094181102189</v>
      </c>
      <c r="M83" s="337">
        <f>IF(M$47=0,0,M$47/TRE_fec!M$47)</f>
        <v>0.56971094181102166</v>
      </c>
      <c r="N83" s="337">
        <f>IF(N$47=0,0,N$47/TRE_fec!N$47)</f>
        <v>0.56971094181102155</v>
      </c>
      <c r="O83" s="337">
        <f>IF(O$47=0,0,O$47/TRE_fec!O$47)</f>
        <v>0.56971094181102166</v>
      </c>
      <c r="P83" s="337">
        <f>IF(P$47=0,0,P$47/TRE_fec!P$47)</f>
        <v>0.56971094181102166</v>
      </c>
      <c r="Q83" s="337">
        <f>IF(Q$47=0,0,Q$47/TRE_fec!Q$47)</f>
        <v>0.56971094181102155</v>
      </c>
      <c r="R83" s="337">
        <f>IF(R$47=0,0,R$47/TRE_fec!R$47)</f>
        <v>0.56971094181102122</v>
      </c>
      <c r="S83" s="337">
        <f>IF(S$47=0,0,S$47/TRE_fec!S$47)</f>
        <v>0.56971094181102166</v>
      </c>
      <c r="T83" s="337">
        <f>IF(T$47=0,0,T$47/TRE_fec!T$47)</f>
        <v>0.56971094181102155</v>
      </c>
      <c r="U83" s="337">
        <f>IF(U$47=0,0,U$47/TRE_fec!U$47)</f>
        <v>0.56971094181102166</v>
      </c>
      <c r="V83" s="337">
        <f>IF(V$47=0,0,V$47/TRE_fec!V$47)</f>
        <v>0.56971094181102178</v>
      </c>
      <c r="W83" s="337">
        <f>IF(W$47=0,0,W$47/TRE_fec!W$47)</f>
        <v>0.56971094181102133</v>
      </c>
      <c r="X83" s="337">
        <f>IF(X$47=0,0,X$47/TRE_fec!X$47)</f>
        <v>0.56971094181102178</v>
      </c>
      <c r="Y83" s="337">
        <f>IF(Y$47=0,0,Y$47/TRE_fec!Y$47)</f>
        <v>0.56971094181102122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HU: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114.5671214387972</v>
      </c>
      <c r="C5" s="223">
        <v>107.1955814400327</v>
      </c>
      <c r="D5" s="223">
        <v>134.60290859948529</v>
      </c>
      <c r="E5" s="223">
        <v>150.36935735978909</v>
      </c>
      <c r="F5" s="223">
        <v>138.90131207937901</v>
      </c>
      <c r="G5" s="223">
        <v>150.44078111936591</v>
      </c>
      <c r="H5" s="223">
        <v>151.45606463925441</v>
      </c>
      <c r="I5" s="223">
        <v>143.56235987855089</v>
      </c>
      <c r="J5" s="223">
        <v>139.72511987874481</v>
      </c>
      <c r="K5" s="223">
        <v>104.4507009584418</v>
      </c>
      <c r="L5" s="223">
        <v>114.2962509594707</v>
      </c>
      <c r="M5" s="223">
        <v>115.1495989185954</v>
      </c>
      <c r="N5" s="223">
        <v>116.01291095945579</v>
      </c>
      <c r="O5" s="223">
        <v>171.78626987899699</v>
      </c>
      <c r="P5" s="223">
        <v>146.8442098794026</v>
      </c>
      <c r="Q5" s="223">
        <v>166.6362898788843</v>
      </c>
      <c r="R5" s="223">
        <v>174.52626443876591</v>
      </c>
      <c r="S5" s="223">
        <v>181.33024871837421</v>
      </c>
      <c r="T5" s="223">
        <v>182.75603852779909</v>
      </c>
      <c r="U5" s="223">
        <v>167.61022065700919</v>
      </c>
      <c r="V5" s="223">
        <v>160.70170910904429</v>
      </c>
      <c r="W5" s="223">
        <v>190.48586038502441</v>
      </c>
      <c r="X5" s="223">
        <v>170.18626871222119</v>
      </c>
      <c r="Y5" s="223">
        <v>160.49251464012869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4.9283441318764121</v>
      </c>
      <c r="C10" s="260">
        <v>4.5054366326022812</v>
      </c>
      <c r="D10" s="260">
        <v>4.9892396087467397</v>
      </c>
      <c r="E10" s="260">
        <v>5.099784181879901</v>
      </c>
      <c r="F10" s="260">
        <v>4.8111223626853539</v>
      </c>
      <c r="G10" s="260">
        <v>5.1036571494315748</v>
      </c>
      <c r="H10" s="260">
        <v>4.8328391218236604</v>
      </c>
      <c r="I10" s="260">
        <v>4.5785455849546528</v>
      </c>
      <c r="J10" s="260">
        <v>4.3714108685837729</v>
      </c>
      <c r="K10" s="260">
        <v>3.1864705966942681</v>
      </c>
      <c r="L10" s="260">
        <v>3.3697896628405588</v>
      </c>
      <c r="M10" s="260">
        <v>3.4247793371948059</v>
      </c>
      <c r="N10" s="260">
        <v>3.047179297497105</v>
      </c>
      <c r="O10" s="260">
        <v>5.1162559571472741</v>
      </c>
      <c r="P10" s="260">
        <v>4.0044143524077889</v>
      </c>
      <c r="Q10" s="260">
        <v>4.5615907909665658</v>
      </c>
      <c r="R10" s="260">
        <v>5.0048515064566352</v>
      </c>
      <c r="S10" s="260">
        <v>5.144974460006158</v>
      </c>
      <c r="T10" s="260">
        <v>5.1976212356842559</v>
      </c>
      <c r="U10" s="260">
        <v>4.6437552414787753</v>
      </c>
      <c r="V10" s="260">
        <v>4.6421364088424717</v>
      </c>
      <c r="W10" s="260">
        <v>5.6150061945501157</v>
      </c>
      <c r="X10" s="260">
        <v>4.5332104188614606</v>
      </c>
      <c r="Y10" s="260">
        <v>3.943377581936057</v>
      </c>
      <c r="DA10" s="68" t="s">
        <v>2489</v>
      </c>
    </row>
    <row r="11" spans="1:105" ht="12" customHeight="1" x14ac:dyDescent="0.25">
      <c r="A11" s="37" t="s">
        <v>159</v>
      </c>
      <c r="B11" s="226">
        <v>0.15652313387996719</v>
      </c>
      <c r="C11" s="226">
        <v>0.15891171787632341</v>
      </c>
      <c r="D11" s="226">
        <v>0</v>
      </c>
      <c r="E11" s="226">
        <v>0</v>
      </c>
      <c r="F11" s="226">
        <v>0.1414079414232336</v>
      </c>
      <c r="G11" s="226">
        <v>0.13611438125123729</v>
      </c>
      <c r="H11" s="226">
        <v>0</v>
      </c>
      <c r="I11" s="226">
        <v>0.12076921172868101</v>
      </c>
      <c r="J11" s="226">
        <v>0.1189767857860116</v>
      </c>
      <c r="K11" s="226">
        <v>0</v>
      </c>
      <c r="L11" s="226">
        <v>0</v>
      </c>
      <c r="M11" s="226">
        <v>0.11206575036875339</v>
      </c>
      <c r="N11" s="226">
        <v>0</v>
      </c>
      <c r="O11" s="226">
        <v>0.1146487065612896</v>
      </c>
      <c r="P11" s="226">
        <v>0.1066582122310437</v>
      </c>
      <c r="Q11" s="226">
        <v>0.1057182885030568</v>
      </c>
      <c r="R11" s="226">
        <v>0.11383710064750741</v>
      </c>
      <c r="S11" s="226">
        <v>0.1149514324967541</v>
      </c>
      <c r="T11" s="226">
        <v>0.1130670973265451</v>
      </c>
      <c r="U11" s="226">
        <v>0</v>
      </c>
      <c r="V11" s="226">
        <v>0.1150767320466545</v>
      </c>
      <c r="W11" s="226">
        <v>0.1162500531625611</v>
      </c>
      <c r="X11" s="226">
        <v>0.10643450678172781</v>
      </c>
      <c r="Y11" s="226">
        <v>9.91961446211128E-2</v>
      </c>
      <c r="DA11" s="69" t="s">
        <v>2490</v>
      </c>
    </row>
    <row r="12" spans="1:105" ht="12" customHeight="1" x14ac:dyDescent="0.25">
      <c r="A12" s="37" t="s">
        <v>35</v>
      </c>
      <c r="B12" s="226">
        <v>4.7718209979964454</v>
      </c>
      <c r="C12" s="226">
        <v>4.3465249147259577</v>
      </c>
      <c r="D12" s="226">
        <v>4.9892396087467397</v>
      </c>
      <c r="E12" s="226">
        <v>5.099784181879901</v>
      </c>
      <c r="F12" s="226">
        <v>4.6697144212621202</v>
      </c>
      <c r="G12" s="226">
        <v>4.9675427681803379</v>
      </c>
      <c r="H12" s="226">
        <v>4.8328391218236604</v>
      </c>
      <c r="I12" s="226">
        <v>4.4577763732259719</v>
      </c>
      <c r="J12" s="226">
        <v>4.2524340827977616</v>
      </c>
      <c r="K12" s="226">
        <v>3.1864705966942681</v>
      </c>
      <c r="L12" s="226">
        <v>3.3697896628405588</v>
      </c>
      <c r="M12" s="226">
        <v>3.3127135868260531</v>
      </c>
      <c r="N12" s="226">
        <v>3.047179297497105</v>
      </c>
      <c r="O12" s="226">
        <v>5.0016072505859848</v>
      </c>
      <c r="P12" s="226">
        <v>3.8977561401767451</v>
      </c>
      <c r="Q12" s="226">
        <v>4.4558725024635093</v>
      </c>
      <c r="R12" s="226">
        <v>4.8910144058091278</v>
      </c>
      <c r="S12" s="226">
        <v>5.0300230275094044</v>
      </c>
      <c r="T12" s="226">
        <v>5.0845541383577109</v>
      </c>
      <c r="U12" s="226">
        <v>4.6437552414787753</v>
      </c>
      <c r="V12" s="226">
        <v>4.5270596767958171</v>
      </c>
      <c r="W12" s="226">
        <v>5.4987561413875543</v>
      </c>
      <c r="X12" s="226">
        <v>4.4267759120797336</v>
      </c>
      <c r="Y12" s="226">
        <v>3.8441814373149441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31.942971225124889</v>
      </c>
      <c r="C16" s="261">
        <f t="shared" si="0"/>
        <v>29.201904100199961</v>
      </c>
      <c r="D16" s="261">
        <f t="shared" si="0"/>
        <v>36.272999421576372</v>
      </c>
      <c r="E16" s="261">
        <f t="shared" si="0"/>
        <v>40.68338293086471</v>
      </c>
      <c r="F16" s="261">
        <f t="shared" si="0"/>
        <v>35.138958236267882</v>
      </c>
      <c r="G16" s="261">
        <f t="shared" si="0"/>
        <v>36.977120874635283</v>
      </c>
      <c r="H16" s="261">
        <f t="shared" si="0"/>
        <v>34.981019058445973</v>
      </c>
      <c r="I16" s="261">
        <f t="shared" si="0"/>
        <v>31.77217266406063</v>
      </c>
      <c r="J16" s="261">
        <f t="shared" si="0"/>
        <v>30.363393887980919</v>
      </c>
      <c r="K16" s="261">
        <f t="shared" si="0"/>
        <v>22.59883211401452</v>
      </c>
      <c r="L16" s="261">
        <f t="shared" si="0"/>
        <v>23.988034733785049</v>
      </c>
      <c r="M16" s="261">
        <f t="shared" si="0"/>
        <v>23.908425772735331</v>
      </c>
      <c r="N16" s="261">
        <f t="shared" si="0"/>
        <v>20.433975052183971</v>
      </c>
      <c r="O16" s="261">
        <f t="shared" si="0"/>
        <v>33.893912372243562</v>
      </c>
      <c r="P16" s="261">
        <f t="shared" si="0"/>
        <v>26.768730623561918</v>
      </c>
      <c r="Q16" s="261">
        <f t="shared" si="0"/>
        <v>30.514612704654521</v>
      </c>
      <c r="R16" s="261">
        <f t="shared" si="0"/>
        <v>33.212581935004053</v>
      </c>
      <c r="S16" s="261">
        <f t="shared" si="0"/>
        <v>34.987823286855431</v>
      </c>
      <c r="T16" s="261">
        <f t="shared" si="0"/>
        <v>34.781161944533963</v>
      </c>
      <c r="U16" s="261">
        <f t="shared" si="0"/>
        <v>31.11660644666394</v>
      </c>
      <c r="V16" s="261">
        <f t="shared" si="0"/>
        <v>31.28192564376592</v>
      </c>
      <c r="W16" s="261">
        <f t="shared" si="0"/>
        <v>37.733300198757668</v>
      </c>
      <c r="X16" s="261">
        <f t="shared" si="0"/>
        <v>31.856863660878201</v>
      </c>
      <c r="Y16" s="261">
        <f t="shared" si="0"/>
        <v>28.970377834836029</v>
      </c>
      <c r="DA16" s="70"/>
    </row>
    <row r="17" spans="1:105" ht="12" customHeight="1" x14ac:dyDescent="0.25">
      <c r="A17" s="60" t="s">
        <v>2404</v>
      </c>
      <c r="B17" s="329">
        <v>31.942971225124889</v>
      </c>
      <c r="C17" s="329">
        <v>29.201904100199961</v>
      </c>
      <c r="D17" s="329">
        <v>36.272999421576372</v>
      </c>
      <c r="E17" s="329">
        <v>40.68338293086471</v>
      </c>
      <c r="F17" s="329">
        <v>35.138958236267882</v>
      </c>
      <c r="G17" s="329">
        <v>36.977120874635283</v>
      </c>
      <c r="H17" s="329">
        <v>34.981019058445973</v>
      </c>
      <c r="I17" s="329">
        <v>31.77217266406063</v>
      </c>
      <c r="J17" s="329">
        <v>30.363393887980919</v>
      </c>
      <c r="K17" s="329">
        <v>22.59883211401452</v>
      </c>
      <c r="L17" s="329">
        <v>23.988034733785049</v>
      </c>
      <c r="M17" s="329">
        <v>23.908425772735331</v>
      </c>
      <c r="N17" s="329">
        <v>20.433975052183971</v>
      </c>
      <c r="O17" s="329">
        <v>33.893912372243562</v>
      </c>
      <c r="P17" s="329">
        <v>26.768730623561918</v>
      </c>
      <c r="Q17" s="329">
        <v>30.514612704654521</v>
      </c>
      <c r="R17" s="329">
        <v>33.212581935004053</v>
      </c>
      <c r="S17" s="329">
        <v>34.987823286855431</v>
      </c>
      <c r="T17" s="329">
        <v>34.781161944533963</v>
      </c>
      <c r="U17" s="329">
        <v>31.11660644666394</v>
      </c>
      <c r="V17" s="329">
        <v>31.28192564376592</v>
      </c>
      <c r="W17" s="329">
        <v>37.733300198757668</v>
      </c>
      <c r="X17" s="329">
        <v>31.856863660878201</v>
      </c>
      <c r="Y17" s="329">
        <v>28.970377834836029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4.7408038662104257</v>
      </c>
      <c r="E18" s="230">
        <v>4.1519432178871556</v>
      </c>
      <c r="F18" s="230">
        <v>1.953268643138476</v>
      </c>
      <c r="G18" s="230">
        <v>1.8698685619076181</v>
      </c>
      <c r="H18" s="230">
        <v>1.784503276303476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0.98050731251369549</v>
      </c>
      <c r="E19" s="230">
        <v>0</v>
      </c>
      <c r="F19" s="230">
        <v>0.9236475048191598</v>
      </c>
      <c r="G19" s="230">
        <v>0.88742756793522293</v>
      </c>
      <c r="H19" s="230">
        <v>0.83868877881492654</v>
      </c>
      <c r="I19" s="230">
        <v>0.8096824111187052</v>
      </c>
      <c r="J19" s="230">
        <v>0.79730498246467107</v>
      </c>
      <c r="K19" s="230">
        <v>0.80136141235861935</v>
      </c>
      <c r="L19" s="230">
        <v>0.78258563676308923</v>
      </c>
      <c r="M19" s="230">
        <v>0</v>
      </c>
      <c r="N19" s="230">
        <v>0.67875982364544785</v>
      </c>
      <c r="O19" s="230">
        <v>0.73515288523553146</v>
      </c>
      <c r="P19" s="230">
        <v>0.68552398572784168</v>
      </c>
      <c r="Q19" s="230">
        <v>0.68201735838232957</v>
      </c>
      <c r="R19" s="230">
        <v>0.70266060798549346</v>
      </c>
      <c r="S19" s="230">
        <v>1.4250422624755561</v>
      </c>
      <c r="T19" s="230">
        <v>0.70396975813082696</v>
      </c>
      <c r="U19" s="230">
        <v>0.69221407156961368</v>
      </c>
      <c r="V19" s="230">
        <v>0.71993713902508083</v>
      </c>
      <c r="W19" s="230">
        <v>0.72830446320272202</v>
      </c>
      <c r="X19" s="230">
        <v>0.6933352369270922</v>
      </c>
      <c r="Y19" s="230">
        <v>0.67195855428628493</v>
      </c>
      <c r="DA19" s="71" t="s">
        <v>2497</v>
      </c>
    </row>
    <row r="20" spans="1:105" ht="12" customHeight="1" x14ac:dyDescent="0.25">
      <c r="A20" s="59" t="s">
        <v>159</v>
      </c>
      <c r="B20" s="230">
        <v>1.014501793666454</v>
      </c>
      <c r="C20" s="230">
        <v>1.0299833566058001</v>
      </c>
      <c r="D20" s="230">
        <v>0</v>
      </c>
      <c r="E20" s="230">
        <v>0</v>
      </c>
      <c r="F20" s="230">
        <v>0.94824213850826067</v>
      </c>
      <c r="G20" s="230">
        <v>0.91264168718346794</v>
      </c>
      <c r="H20" s="230">
        <v>0</v>
      </c>
      <c r="I20" s="230">
        <v>0.81670379198415277</v>
      </c>
      <c r="J20" s="230">
        <v>0.80470089222736929</v>
      </c>
      <c r="K20" s="230">
        <v>0</v>
      </c>
      <c r="L20" s="230">
        <v>0</v>
      </c>
      <c r="M20" s="230">
        <v>0.78233235211931107</v>
      </c>
      <c r="N20" s="230">
        <v>0</v>
      </c>
      <c r="O20" s="230">
        <v>0.74304509356136039</v>
      </c>
      <c r="P20" s="230">
        <v>0.69473035116146542</v>
      </c>
      <c r="Q20" s="230">
        <v>0.6913927763660439</v>
      </c>
      <c r="R20" s="230">
        <v>0.73944954837761034</v>
      </c>
      <c r="S20" s="230">
        <v>0.74987539536255021</v>
      </c>
      <c r="T20" s="230">
        <v>0.74130242101956201</v>
      </c>
      <c r="U20" s="230">
        <v>0</v>
      </c>
      <c r="V20" s="230">
        <v>0.75761965014077703</v>
      </c>
      <c r="W20" s="230">
        <v>0.76613142933198131</v>
      </c>
      <c r="X20" s="230">
        <v>0.73168339232191237</v>
      </c>
      <c r="Y20" s="230">
        <v>0.71185019267774885</v>
      </c>
      <c r="DA20" s="71" t="s">
        <v>2498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4.1064995967970273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30.928469431458431</v>
      </c>
      <c r="C22" s="230">
        <v>28.171920743594161</v>
      </c>
      <c r="D22" s="230">
        <v>30.551688242852251</v>
      </c>
      <c r="E22" s="230">
        <v>32.42494011618053</v>
      </c>
      <c r="F22" s="230">
        <v>31.313799949801989</v>
      </c>
      <c r="G22" s="230">
        <v>33.307183057608967</v>
      </c>
      <c r="H22" s="230">
        <v>32.357827003327571</v>
      </c>
      <c r="I22" s="230">
        <v>30.145786460957769</v>
      </c>
      <c r="J22" s="230">
        <v>28.76138801328888</v>
      </c>
      <c r="K22" s="230">
        <v>21.7974707016559</v>
      </c>
      <c r="L22" s="230">
        <v>23.205449097021969</v>
      </c>
      <c r="M22" s="230">
        <v>23.126093420616019</v>
      </c>
      <c r="N22" s="230">
        <v>19.755215228538521</v>
      </c>
      <c r="O22" s="230">
        <v>32.41571439344667</v>
      </c>
      <c r="P22" s="230">
        <v>25.38847628667261</v>
      </c>
      <c r="Q22" s="230">
        <v>29.141202569906149</v>
      </c>
      <c r="R22" s="230">
        <v>31.77047177864095</v>
      </c>
      <c r="S22" s="230">
        <v>32.812905629017322</v>
      </c>
      <c r="T22" s="230">
        <v>33.33588976538357</v>
      </c>
      <c r="U22" s="230">
        <v>30.424392375094332</v>
      </c>
      <c r="V22" s="230">
        <v>29.80436885460006</v>
      </c>
      <c r="W22" s="230">
        <v>36.238864306222958</v>
      </c>
      <c r="X22" s="230">
        <v>30.431845031629202</v>
      </c>
      <c r="Y22" s="230">
        <v>27.586569087872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14.24585765166894</v>
      </c>
      <c r="C24" s="261">
        <f t="shared" si="1"/>
        <v>16.86153452557021</v>
      </c>
      <c r="D24" s="261">
        <f t="shared" si="1"/>
        <v>19.198992412604611</v>
      </c>
      <c r="E24" s="261">
        <f t="shared" si="1"/>
        <v>21.353207932998149</v>
      </c>
      <c r="F24" s="261">
        <f t="shared" si="1"/>
        <v>21.260180945682841</v>
      </c>
      <c r="G24" s="261">
        <f t="shared" si="1"/>
        <v>21.758834822621601</v>
      </c>
      <c r="H24" s="261">
        <f t="shared" si="1"/>
        <v>22.922107146151468</v>
      </c>
      <c r="I24" s="261">
        <f t="shared" si="1"/>
        <v>22.604924381312461</v>
      </c>
      <c r="J24" s="261">
        <f t="shared" si="1"/>
        <v>22.408493914765121</v>
      </c>
      <c r="K24" s="261">
        <f t="shared" si="1"/>
        <v>17.62701381491167</v>
      </c>
      <c r="L24" s="261">
        <f t="shared" si="1"/>
        <v>20.017897301080239</v>
      </c>
      <c r="M24" s="261">
        <f t="shared" si="1"/>
        <v>20.036660760317041</v>
      </c>
      <c r="N24" s="261">
        <f t="shared" si="1"/>
        <v>23.68068455848406</v>
      </c>
      <c r="O24" s="261">
        <f t="shared" si="1"/>
        <v>29.933016937842439</v>
      </c>
      <c r="P24" s="261">
        <f t="shared" si="1"/>
        <v>27.029512248918529</v>
      </c>
      <c r="Q24" s="261">
        <f t="shared" si="1"/>
        <v>29.37973679601933</v>
      </c>
      <c r="R24" s="261">
        <f t="shared" si="1"/>
        <v>31.849716411059049</v>
      </c>
      <c r="S24" s="261">
        <f t="shared" si="1"/>
        <v>33.223319590252324</v>
      </c>
      <c r="T24" s="261">
        <f t="shared" si="1"/>
        <v>33.70892673654118</v>
      </c>
      <c r="U24" s="261">
        <f t="shared" si="1"/>
        <v>32.087441362762803</v>
      </c>
      <c r="V24" s="261">
        <f t="shared" si="1"/>
        <v>29.551818571562439</v>
      </c>
      <c r="W24" s="261">
        <f t="shared" si="1"/>
        <v>34.026151395462577</v>
      </c>
      <c r="X24" s="261">
        <f t="shared" si="1"/>
        <v>31.877125300597712</v>
      </c>
      <c r="Y24" s="261">
        <f t="shared" si="1"/>
        <v>31.210306544393031</v>
      </c>
      <c r="DA24" s="70"/>
    </row>
    <row r="25" spans="1:105" ht="12" customHeight="1" x14ac:dyDescent="0.25">
      <c r="A25" s="60" t="s">
        <v>2414</v>
      </c>
      <c r="B25" s="262">
        <v>14.24585765166894</v>
      </c>
      <c r="C25" s="262">
        <v>16.86153452557021</v>
      </c>
      <c r="D25" s="262">
        <v>19.198992412604611</v>
      </c>
      <c r="E25" s="262">
        <v>21.353207932998149</v>
      </c>
      <c r="F25" s="262">
        <v>21.260180945682841</v>
      </c>
      <c r="G25" s="262">
        <v>21.758834822621601</v>
      </c>
      <c r="H25" s="262">
        <v>22.922107146151468</v>
      </c>
      <c r="I25" s="262">
        <v>22.604924381312461</v>
      </c>
      <c r="J25" s="262">
        <v>22.408493914765121</v>
      </c>
      <c r="K25" s="262">
        <v>17.62701381491167</v>
      </c>
      <c r="L25" s="262">
        <v>20.017897301080239</v>
      </c>
      <c r="M25" s="262">
        <v>20.036660760317041</v>
      </c>
      <c r="N25" s="262">
        <v>23.68068455848406</v>
      </c>
      <c r="O25" s="262">
        <v>29.933016937842439</v>
      </c>
      <c r="P25" s="262">
        <v>27.029512248918529</v>
      </c>
      <c r="Q25" s="262">
        <v>29.37973679601933</v>
      </c>
      <c r="R25" s="262">
        <v>31.849716411059049</v>
      </c>
      <c r="S25" s="262">
        <v>33.223319590252324</v>
      </c>
      <c r="T25" s="262">
        <v>33.70892673654118</v>
      </c>
      <c r="U25" s="262">
        <v>32.087441362762803</v>
      </c>
      <c r="V25" s="262">
        <v>29.551818571562439</v>
      </c>
      <c r="W25" s="262">
        <v>34.026151395462577</v>
      </c>
      <c r="X25" s="262">
        <v>31.877125300597712</v>
      </c>
      <c r="Y25" s="262">
        <v>31.210306544393031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45.632816035892702</v>
      </c>
      <c r="C27" s="261">
        <f t="shared" si="2"/>
        <v>41.717005857428518</v>
      </c>
      <c r="D27" s="261">
        <f t="shared" si="2"/>
        <v>51.818570602251967</v>
      </c>
      <c r="E27" s="261">
        <f t="shared" si="2"/>
        <v>58.119118472663892</v>
      </c>
      <c r="F27" s="261">
        <f t="shared" si="2"/>
        <v>50.198511766096992</v>
      </c>
      <c r="G27" s="261">
        <f t="shared" si="2"/>
        <v>52.824458392336098</v>
      </c>
      <c r="H27" s="261">
        <f t="shared" si="2"/>
        <v>49.972884369208529</v>
      </c>
      <c r="I27" s="261">
        <f t="shared" si="2"/>
        <v>45.388818091515184</v>
      </c>
      <c r="J27" s="261">
        <f t="shared" si="2"/>
        <v>43.376276982829893</v>
      </c>
      <c r="K27" s="261">
        <f t="shared" si="2"/>
        <v>32.284045877163607</v>
      </c>
      <c r="L27" s="261">
        <f t="shared" si="2"/>
        <v>34.268621048264393</v>
      </c>
      <c r="M27" s="261">
        <f t="shared" si="2"/>
        <v>34.154893961050483</v>
      </c>
      <c r="N27" s="261">
        <f t="shared" si="2"/>
        <v>29.191392931691389</v>
      </c>
      <c r="O27" s="261">
        <f t="shared" si="2"/>
        <v>48.419874817490779</v>
      </c>
      <c r="P27" s="261">
        <f t="shared" si="2"/>
        <v>38.241043747945596</v>
      </c>
      <c r="Q27" s="261">
        <f t="shared" si="2"/>
        <v>43.592303863792203</v>
      </c>
      <c r="R27" s="261">
        <f t="shared" si="2"/>
        <v>47.446545621434382</v>
      </c>
      <c r="S27" s="261">
        <f t="shared" si="2"/>
        <v>49.98260469550776</v>
      </c>
      <c r="T27" s="261">
        <f t="shared" si="2"/>
        <v>49.687374206477088</v>
      </c>
      <c r="U27" s="261">
        <f t="shared" si="2"/>
        <v>44.452294923805617</v>
      </c>
      <c r="V27" s="261">
        <f t="shared" si="2"/>
        <v>44.688465205379892</v>
      </c>
      <c r="W27" s="261">
        <f t="shared" si="2"/>
        <v>53.904714569653827</v>
      </c>
      <c r="X27" s="261">
        <f t="shared" si="2"/>
        <v>45.509805229826028</v>
      </c>
      <c r="Y27" s="261">
        <f t="shared" si="2"/>
        <v>41.386254049765768</v>
      </c>
      <c r="DA27" s="70"/>
    </row>
    <row r="28" spans="1:105" ht="12" customHeight="1" x14ac:dyDescent="0.25">
      <c r="A28" s="60" t="s">
        <v>2419</v>
      </c>
      <c r="B28" s="329">
        <v>45.632816035892702</v>
      </c>
      <c r="C28" s="329">
        <v>41.717005857428518</v>
      </c>
      <c r="D28" s="329">
        <v>51.818570602251967</v>
      </c>
      <c r="E28" s="329">
        <v>58.119118472663892</v>
      </c>
      <c r="F28" s="329">
        <v>50.198511766096992</v>
      </c>
      <c r="G28" s="329">
        <v>52.824458392336098</v>
      </c>
      <c r="H28" s="329">
        <v>49.972884369208529</v>
      </c>
      <c r="I28" s="329">
        <v>45.388818091515184</v>
      </c>
      <c r="J28" s="329">
        <v>43.376276982829893</v>
      </c>
      <c r="K28" s="329">
        <v>32.284045877163607</v>
      </c>
      <c r="L28" s="329">
        <v>34.268621048264393</v>
      </c>
      <c r="M28" s="329">
        <v>34.154893961050483</v>
      </c>
      <c r="N28" s="329">
        <v>29.191392931691389</v>
      </c>
      <c r="O28" s="329">
        <v>48.419874817490779</v>
      </c>
      <c r="P28" s="329">
        <v>38.241043747945596</v>
      </c>
      <c r="Q28" s="329">
        <v>43.592303863792203</v>
      </c>
      <c r="R28" s="329">
        <v>47.446545621434382</v>
      </c>
      <c r="S28" s="329">
        <v>49.98260469550776</v>
      </c>
      <c r="T28" s="329">
        <v>49.687374206477088</v>
      </c>
      <c r="U28" s="329">
        <v>44.452294923805617</v>
      </c>
      <c r="V28" s="329">
        <v>44.688465205379892</v>
      </c>
      <c r="W28" s="329">
        <v>53.904714569653827</v>
      </c>
      <c r="X28" s="329">
        <v>45.509805229826028</v>
      </c>
      <c r="Y28" s="329">
        <v>41.386254049765768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6.7725769517291816</v>
      </c>
      <c r="E29" s="230">
        <v>5.9313474541245101</v>
      </c>
      <c r="F29" s="230">
        <v>2.79038377591211</v>
      </c>
      <c r="G29" s="230">
        <v>2.6712408027251691</v>
      </c>
      <c r="H29" s="230">
        <v>2.549290394719252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1.4007247321624221</v>
      </c>
      <c r="E30" s="230">
        <v>0</v>
      </c>
      <c r="F30" s="230">
        <v>1.3194964354559431</v>
      </c>
      <c r="G30" s="230">
        <v>1.2677536684788899</v>
      </c>
      <c r="H30" s="230">
        <v>1.1981268268784671</v>
      </c>
      <c r="I30" s="230">
        <v>1.1566891587410071</v>
      </c>
      <c r="J30" s="230">
        <v>1.139007117806673</v>
      </c>
      <c r="K30" s="230">
        <v>1.144802017655171</v>
      </c>
      <c r="L30" s="230">
        <v>1.117979481090128</v>
      </c>
      <c r="M30" s="230">
        <v>0</v>
      </c>
      <c r="N30" s="230">
        <v>0.96965689092206853</v>
      </c>
      <c r="O30" s="230">
        <v>1.0502184074793299</v>
      </c>
      <c r="P30" s="230">
        <v>0.97931997961120243</v>
      </c>
      <c r="Q30" s="230">
        <v>0.97431051197475682</v>
      </c>
      <c r="R30" s="230">
        <v>1.0038008685507049</v>
      </c>
      <c r="S30" s="230">
        <v>2.035774660679365</v>
      </c>
      <c r="T30" s="230">
        <v>1.005671083044039</v>
      </c>
      <c r="U30" s="230">
        <v>0.9888772450994483</v>
      </c>
      <c r="V30" s="230">
        <v>1.028481627178687</v>
      </c>
      <c r="W30" s="230">
        <v>1.0404349474324599</v>
      </c>
      <c r="X30" s="230">
        <v>0.99047890989584619</v>
      </c>
      <c r="Y30" s="230">
        <v>0.9599407918375501</v>
      </c>
      <c r="DA30" s="71" t="s">
        <v>2506</v>
      </c>
    </row>
    <row r="31" spans="1:105" ht="12" customHeight="1" x14ac:dyDescent="0.25">
      <c r="A31" s="59" t="s">
        <v>159</v>
      </c>
      <c r="B31" s="230">
        <v>1.4492882766663631</v>
      </c>
      <c r="C31" s="230">
        <v>1.471404795151142</v>
      </c>
      <c r="D31" s="230">
        <v>0</v>
      </c>
      <c r="E31" s="230">
        <v>0</v>
      </c>
      <c r="F31" s="230">
        <v>1.354631626440373</v>
      </c>
      <c r="G31" s="230">
        <v>1.303773838833526</v>
      </c>
      <c r="H31" s="230">
        <v>0</v>
      </c>
      <c r="I31" s="230">
        <v>1.166719702834504</v>
      </c>
      <c r="J31" s="230">
        <v>1.149572703181956</v>
      </c>
      <c r="K31" s="230">
        <v>0</v>
      </c>
      <c r="L31" s="230">
        <v>0</v>
      </c>
      <c r="M31" s="230">
        <v>1.11761764588473</v>
      </c>
      <c r="N31" s="230">
        <v>0</v>
      </c>
      <c r="O31" s="230">
        <v>1.061492990801943</v>
      </c>
      <c r="P31" s="230">
        <v>0.99247193023066493</v>
      </c>
      <c r="Q31" s="230">
        <v>0.98770396623720602</v>
      </c>
      <c r="R31" s="230">
        <v>1.056356497682301</v>
      </c>
      <c r="S31" s="230">
        <v>1.071250564803643</v>
      </c>
      <c r="T31" s="230">
        <v>1.0590034585993739</v>
      </c>
      <c r="U31" s="230">
        <v>0</v>
      </c>
      <c r="V31" s="230">
        <v>1.082313785915396</v>
      </c>
      <c r="W31" s="230">
        <v>1.0944734704742589</v>
      </c>
      <c r="X31" s="230">
        <v>1.045261989031304</v>
      </c>
      <c r="Y31" s="230">
        <v>1.0169288466824991</v>
      </c>
      <c r="DA31" s="71" t="s">
        <v>2507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5.866427995424325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44.183527759226337</v>
      </c>
      <c r="C33" s="230">
        <v>40.24560106227738</v>
      </c>
      <c r="D33" s="230">
        <v>43.645268918360372</v>
      </c>
      <c r="E33" s="230">
        <v>46.321343023115048</v>
      </c>
      <c r="F33" s="230">
        <v>44.733999928288569</v>
      </c>
      <c r="G33" s="230">
        <v>47.581690082298508</v>
      </c>
      <c r="H33" s="230">
        <v>46.225467147610807</v>
      </c>
      <c r="I33" s="230">
        <v>43.065409229939682</v>
      </c>
      <c r="J33" s="230">
        <v>41.087697161841263</v>
      </c>
      <c r="K33" s="230">
        <v>31.13924385950844</v>
      </c>
      <c r="L33" s="230">
        <v>33.150641567174247</v>
      </c>
      <c r="M33" s="230">
        <v>33.037276315165748</v>
      </c>
      <c r="N33" s="230">
        <v>28.221736040769319</v>
      </c>
      <c r="O33" s="230">
        <v>46.308163419209507</v>
      </c>
      <c r="P33" s="230">
        <v>36.269251838103727</v>
      </c>
      <c r="Q33" s="230">
        <v>41.630289385580227</v>
      </c>
      <c r="R33" s="230">
        <v>45.386388255201368</v>
      </c>
      <c r="S33" s="230">
        <v>46.875579470024753</v>
      </c>
      <c r="T33" s="230">
        <v>47.622699664833682</v>
      </c>
      <c r="U33" s="230">
        <v>43.463417678706179</v>
      </c>
      <c r="V33" s="230">
        <v>42.577669792285811</v>
      </c>
      <c r="W33" s="230">
        <v>51.769806151747098</v>
      </c>
      <c r="X33" s="230">
        <v>43.474064330898877</v>
      </c>
      <c r="Y33" s="230">
        <v>39.409384411245718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17.817132394234239</v>
      </c>
      <c r="C35" s="261">
        <v>14.909700324231769</v>
      </c>
      <c r="D35" s="261">
        <v>22.323106554305561</v>
      </c>
      <c r="E35" s="261">
        <v>25.113863841382429</v>
      </c>
      <c r="F35" s="261">
        <v>27.49253876864589</v>
      </c>
      <c r="G35" s="261">
        <v>33.776709880341372</v>
      </c>
      <c r="H35" s="261">
        <v>38.747214943624783</v>
      </c>
      <c r="I35" s="261">
        <v>39.217899156707979</v>
      </c>
      <c r="J35" s="261">
        <v>39.20554422458509</v>
      </c>
      <c r="K35" s="261">
        <v>28.754338555657689</v>
      </c>
      <c r="L35" s="261">
        <v>32.651908213500448</v>
      </c>
      <c r="M35" s="261">
        <v>33.624839087297687</v>
      </c>
      <c r="N35" s="261">
        <v>39.659679119599303</v>
      </c>
      <c r="O35" s="261">
        <v>54.423209794272957</v>
      </c>
      <c r="P35" s="261">
        <v>50.80050890656873</v>
      </c>
      <c r="Q35" s="261">
        <v>58.588045723451678</v>
      </c>
      <c r="R35" s="261">
        <v>57.01256896481177</v>
      </c>
      <c r="S35" s="261">
        <v>57.991526685752547</v>
      </c>
      <c r="T35" s="261">
        <v>59.380954404562686</v>
      </c>
      <c r="U35" s="261">
        <v>55.310122682298029</v>
      </c>
      <c r="V35" s="261">
        <v>50.537363279493519</v>
      </c>
      <c r="W35" s="261">
        <v>59.206688026600233</v>
      </c>
      <c r="X35" s="261">
        <v>56.409264102057811</v>
      </c>
      <c r="Y35" s="261">
        <v>54.982198629197747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2.9175825420030819</v>
      </c>
      <c r="E36" s="229">
        <v>2.5629957279698869</v>
      </c>
      <c r="F36" s="229">
        <v>1.5282272609220191</v>
      </c>
      <c r="G36" s="229">
        <v>1.708029355342493</v>
      </c>
      <c r="H36" s="229">
        <v>1.9766300089487781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0.6034231953120297</v>
      </c>
      <c r="E38" s="229">
        <v>0</v>
      </c>
      <c r="F38" s="229">
        <v>0.72265701971194318</v>
      </c>
      <c r="G38" s="229">
        <v>0.81061972357415479</v>
      </c>
      <c r="H38" s="229">
        <v>0.92898535429321449</v>
      </c>
      <c r="I38" s="229">
        <v>0.99942939011320509</v>
      </c>
      <c r="J38" s="229">
        <v>1.029488859704653</v>
      </c>
      <c r="K38" s="229">
        <v>1.0196375299460729</v>
      </c>
      <c r="L38" s="229">
        <v>1.0652358421343759</v>
      </c>
      <c r="M38" s="229">
        <v>0</v>
      </c>
      <c r="N38" s="229">
        <v>1.3173842454200879</v>
      </c>
      <c r="O38" s="229">
        <v>1.1804296672697761</v>
      </c>
      <c r="P38" s="229">
        <v>1.3009569946503441</v>
      </c>
      <c r="Q38" s="229">
        <v>1.30947308962557</v>
      </c>
      <c r="R38" s="229">
        <v>1.2061840434455411</v>
      </c>
      <c r="S38" s="229">
        <v>2.3619753568300301</v>
      </c>
      <c r="T38" s="229">
        <v>1.2018688788034331</v>
      </c>
      <c r="U38" s="229">
        <v>1.2304184033228061</v>
      </c>
      <c r="V38" s="229">
        <v>1.1630909537872569</v>
      </c>
      <c r="W38" s="229">
        <v>1.1427703093577759</v>
      </c>
      <c r="X38" s="229">
        <v>1.2276955731556469</v>
      </c>
      <c r="Y38" s="229">
        <v>1.27529433385335</v>
      </c>
      <c r="DA38" s="73" t="s">
        <v>2514</v>
      </c>
    </row>
    <row r="39" spans="1:105" ht="12" customHeight="1" x14ac:dyDescent="0.25">
      <c r="A39" s="46" t="s">
        <v>159</v>
      </c>
      <c r="B39" s="229">
        <v>0.56586823575528733</v>
      </c>
      <c r="C39" s="229">
        <v>0.52588157036765526</v>
      </c>
      <c r="D39" s="229">
        <v>0</v>
      </c>
      <c r="E39" s="229">
        <v>0</v>
      </c>
      <c r="F39" s="229">
        <v>0.74189973361517836</v>
      </c>
      <c r="G39" s="229">
        <v>0.83365153271969883</v>
      </c>
      <c r="H39" s="229">
        <v>0</v>
      </c>
      <c r="I39" s="229">
        <v>1.008096213425336</v>
      </c>
      <c r="J39" s="229">
        <v>1.039038538780459</v>
      </c>
      <c r="K39" s="229">
        <v>0</v>
      </c>
      <c r="L39" s="229">
        <v>0</v>
      </c>
      <c r="M39" s="229">
        <v>1.10027317159449</v>
      </c>
      <c r="N39" s="229">
        <v>0</v>
      </c>
      <c r="O39" s="229">
        <v>1.1931021290599471</v>
      </c>
      <c r="P39" s="229">
        <v>1.318428426366133</v>
      </c>
      <c r="Q39" s="229">
        <v>1.3274738888761719</v>
      </c>
      <c r="R39" s="229">
        <v>1.269335773273488</v>
      </c>
      <c r="S39" s="229">
        <v>1.2429015273291939</v>
      </c>
      <c r="T39" s="229">
        <v>1.2656059430318249</v>
      </c>
      <c r="U39" s="229">
        <v>0</v>
      </c>
      <c r="V39" s="229">
        <v>1.2239687518878031</v>
      </c>
      <c r="W39" s="229">
        <v>1.2021239670238379</v>
      </c>
      <c r="X39" s="229">
        <v>1.2955990318426249</v>
      </c>
      <c r="Y39" s="229">
        <v>1.3510037359946709</v>
      </c>
      <c r="DA39" s="73" t="s">
        <v>2515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2.5349433677604059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17.251264158478961</v>
      </c>
      <c r="C42" s="229">
        <v>14.38381875386411</v>
      </c>
      <c r="D42" s="229">
        <v>18.80210081699045</v>
      </c>
      <c r="E42" s="229">
        <v>20.015924745652129</v>
      </c>
      <c r="F42" s="229">
        <v>24.499754754396751</v>
      </c>
      <c r="G42" s="229">
        <v>30.42440926870503</v>
      </c>
      <c r="H42" s="229">
        <v>35.841599580382777</v>
      </c>
      <c r="I42" s="229">
        <v>37.21037355316944</v>
      </c>
      <c r="J42" s="229">
        <v>37.13701682609998</v>
      </c>
      <c r="K42" s="229">
        <v>27.734701025711619</v>
      </c>
      <c r="L42" s="229">
        <v>31.58667237136607</v>
      </c>
      <c r="M42" s="229">
        <v>32.524565915703207</v>
      </c>
      <c r="N42" s="229">
        <v>38.34229487417921</v>
      </c>
      <c r="O42" s="229">
        <v>52.049677997943242</v>
      </c>
      <c r="P42" s="229">
        <v>48.181123485552263</v>
      </c>
      <c r="Q42" s="229">
        <v>55.951098744949938</v>
      </c>
      <c r="R42" s="229">
        <v>54.537049148092741</v>
      </c>
      <c r="S42" s="229">
        <v>54.386649801593322</v>
      </c>
      <c r="T42" s="229">
        <v>56.913479582727433</v>
      </c>
      <c r="U42" s="229">
        <v>54.079704278975221</v>
      </c>
      <c r="V42" s="229">
        <v>48.150303573818462</v>
      </c>
      <c r="W42" s="229">
        <v>56.861793750218609</v>
      </c>
      <c r="X42" s="229">
        <v>53.885969497059541</v>
      </c>
      <c r="Y42" s="229">
        <v>52.355900559349728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0.99999999999999989</v>
      </c>
      <c r="C51" s="232">
        <f t="shared" si="3"/>
        <v>1.0000000000000004</v>
      </c>
      <c r="D51" s="232">
        <f t="shared" si="3"/>
        <v>0.99999999999999967</v>
      </c>
      <c r="E51" s="232">
        <f t="shared" si="3"/>
        <v>0.99999999999999989</v>
      </c>
      <c r="F51" s="232">
        <f t="shared" si="3"/>
        <v>0.99999999999999956</v>
      </c>
      <c r="G51" s="232">
        <f t="shared" si="3"/>
        <v>1</v>
      </c>
      <c r="H51" s="232">
        <f t="shared" si="3"/>
        <v>1</v>
      </c>
      <c r="I51" s="232">
        <f t="shared" si="3"/>
        <v>1.0000000000000002</v>
      </c>
      <c r="J51" s="232">
        <f t="shared" si="3"/>
        <v>1</v>
      </c>
      <c r="K51" s="232">
        <f t="shared" si="3"/>
        <v>0.99999999999999956</v>
      </c>
      <c r="L51" s="232">
        <f t="shared" si="3"/>
        <v>0.99999999999999989</v>
      </c>
      <c r="M51" s="232">
        <f t="shared" si="3"/>
        <v>0.99999999999999944</v>
      </c>
      <c r="N51" s="232">
        <f t="shared" si="3"/>
        <v>1.0000000000000004</v>
      </c>
      <c r="O51" s="232">
        <f t="shared" si="3"/>
        <v>1.0000000000000002</v>
      </c>
      <c r="P51" s="232">
        <f t="shared" si="3"/>
        <v>0.99999999999999978</v>
      </c>
      <c r="Q51" s="232">
        <f t="shared" si="3"/>
        <v>1</v>
      </c>
      <c r="R51" s="232">
        <f t="shared" si="3"/>
        <v>0.99999999999999978</v>
      </c>
      <c r="S51" s="232">
        <f t="shared" si="3"/>
        <v>1</v>
      </c>
      <c r="T51" s="232">
        <f t="shared" si="3"/>
        <v>1.0000000000000004</v>
      </c>
      <c r="U51" s="232">
        <f t="shared" si="3"/>
        <v>0.99999999999999978</v>
      </c>
      <c r="V51" s="232">
        <f t="shared" si="3"/>
        <v>0.99999999999999978</v>
      </c>
      <c r="W51" s="232">
        <f t="shared" si="3"/>
        <v>1</v>
      </c>
      <c r="X51" s="232">
        <f t="shared" si="3"/>
        <v>1.0000000000000002</v>
      </c>
      <c r="Y51" s="232">
        <f t="shared" si="3"/>
        <v>0.99999999999999956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4.3017089632553775E-2</v>
      </c>
      <c r="C56" s="300">
        <f t="shared" si="8"/>
        <v>4.2030059187865974E-2</v>
      </c>
      <c r="D56" s="300">
        <f t="shared" si="8"/>
        <v>3.7066358079916095E-2</v>
      </c>
      <c r="E56" s="300">
        <f t="shared" si="8"/>
        <v>3.3915049391862705E-2</v>
      </c>
      <c r="F56" s="300">
        <f t="shared" si="8"/>
        <v>3.4636982838116781E-2</v>
      </c>
      <c r="G56" s="300">
        <f t="shared" si="8"/>
        <v>3.3924691905063448E-2</v>
      </c>
      <c r="H56" s="300">
        <f t="shared" si="8"/>
        <v>3.1909181935598004E-2</v>
      </c>
      <c r="I56" s="300">
        <f t="shared" si="8"/>
        <v>3.1892381741481221E-2</v>
      </c>
      <c r="J56" s="300">
        <f t="shared" si="8"/>
        <v>3.1285790789639958E-2</v>
      </c>
      <c r="K56" s="300">
        <f t="shared" si="8"/>
        <v>3.0506933581633706E-2</v>
      </c>
      <c r="L56" s="300">
        <f t="shared" si="8"/>
        <v>2.9482941343679608E-2</v>
      </c>
      <c r="M56" s="300">
        <f t="shared" si="8"/>
        <v>2.9741999706103549E-2</v>
      </c>
      <c r="N56" s="300">
        <f t="shared" si="8"/>
        <v>2.6265863620662303E-2</v>
      </c>
      <c r="O56" s="300">
        <f t="shared" si="8"/>
        <v>2.9782682636691909E-2</v>
      </c>
      <c r="P56" s="300">
        <f t="shared" si="8"/>
        <v>2.7269814422349083E-2</v>
      </c>
      <c r="Q56" s="300">
        <f t="shared" si="8"/>
        <v>2.7374534048267948E-2</v>
      </c>
      <c r="R56" s="300">
        <f t="shared" si="8"/>
        <v>2.8676781242932246E-2</v>
      </c>
      <c r="S56" s="300">
        <f t="shared" si="8"/>
        <v>2.8373503573564652E-2</v>
      </c>
      <c r="T56" s="300">
        <f t="shared" si="8"/>
        <v>2.8440216134875587E-2</v>
      </c>
      <c r="U56" s="300">
        <f t="shared" si="8"/>
        <v>2.7705680615871087E-2</v>
      </c>
      <c r="V56" s="300">
        <f t="shared" si="8"/>
        <v>2.8886664831252951E-2</v>
      </c>
      <c r="W56" s="300">
        <f t="shared" si="8"/>
        <v>2.947728604737717E-2</v>
      </c>
      <c r="X56" s="300">
        <f t="shared" si="8"/>
        <v>2.6636757789942237E-2</v>
      </c>
      <c r="Y56" s="300">
        <f t="shared" si="8"/>
        <v>2.4570476640473026E-2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0.27881446984062624</v>
      </c>
      <c r="C57" s="301">
        <f t="shared" si="9"/>
        <v>0.27241705029172381</v>
      </c>
      <c r="D57" s="301">
        <f t="shared" si="9"/>
        <v>0.26948154240490962</v>
      </c>
      <c r="E57" s="301">
        <f t="shared" si="9"/>
        <v>0.27055633970371695</v>
      </c>
      <c r="F57" s="301">
        <f t="shared" si="9"/>
        <v>0.25297787119668641</v>
      </c>
      <c r="G57" s="301">
        <f t="shared" si="9"/>
        <v>0.2457918697277709</v>
      </c>
      <c r="H57" s="301">
        <f t="shared" si="9"/>
        <v>0.23096479590807739</v>
      </c>
      <c r="I57" s="301">
        <f t="shared" si="9"/>
        <v>0.22131269429493119</v>
      </c>
      <c r="J57" s="301">
        <f t="shared" si="9"/>
        <v>0.21730805394427752</v>
      </c>
      <c r="K57" s="301">
        <f t="shared" si="9"/>
        <v>0.21635883633759437</v>
      </c>
      <c r="L57" s="301">
        <f t="shared" si="9"/>
        <v>0.2098759542191036</v>
      </c>
      <c r="M57" s="301">
        <f t="shared" si="9"/>
        <v>0.20762925791549919</v>
      </c>
      <c r="N57" s="301">
        <f t="shared" si="9"/>
        <v>0.17613535323947901</v>
      </c>
      <c r="O57" s="301">
        <f t="shared" si="9"/>
        <v>0.19730280188351371</v>
      </c>
      <c r="P57" s="301">
        <f t="shared" si="9"/>
        <v>0.18229340227678045</v>
      </c>
      <c r="Q57" s="301">
        <f t="shared" si="9"/>
        <v>0.18312105200393838</v>
      </c>
      <c r="R57" s="301">
        <f t="shared" si="9"/>
        <v>0.19030133969696569</v>
      </c>
      <c r="S57" s="301">
        <f t="shared" si="9"/>
        <v>0.19295083712809197</v>
      </c>
      <c r="T57" s="301">
        <f t="shared" si="9"/>
        <v>0.19031470710743922</v>
      </c>
      <c r="U57" s="301">
        <f t="shared" si="9"/>
        <v>0.1856486216931825</v>
      </c>
      <c r="V57" s="301">
        <f t="shared" si="9"/>
        <v>0.1946583257713802</v>
      </c>
      <c r="W57" s="301">
        <f t="shared" si="9"/>
        <v>0.19808976961590888</v>
      </c>
      <c r="X57" s="301">
        <f t="shared" si="9"/>
        <v>0.18718821384319204</v>
      </c>
      <c r="Y57" s="301">
        <f t="shared" si="9"/>
        <v>0.18050921502349263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0.27881446984062624</v>
      </c>
      <c r="C58" s="302">
        <f t="shared" si="10"/>
        <v>0.27241705029172381</v>
      </c>
      <c r="D58" s="302">
        <f t="shared" si="10"/>
        <v>0.26948154240490962</v>
      </c>
      <c r="E58" s="302">
        <f t="shared" si="10"/>
        <v>0.27055633970371695</v>
      </c>
      <c r="F58" s="302">
        <f t="shared" si="10"/>
        <v>0.25297787119668641</v>
      </c>
      <c r="G58" s="302">
        <f t="shared" si="10"/>
        <v>0.2457918697277709</v>
      </c>
      <c r="H58" s="302">
        <f t="shared" si="10"/>
        <v>0.23096479590807739</v>
      </c>
      <c r="I58" s="302">
        <f t="shared" si="10"/>
        <v>0.22131269429493119</v>
      </c>
      <c r="J58" s="302">
        <f t="shared" si="10"/>
        <v>0.21730805394427752</v>
      </c>
      <c r="K58" s="302">
        <f t="shared" si="10"/>
        <v>0.21635883633759437</v>
      </c>
      <c r="L58" s="302">
        <f t="shared" si="10"/>
        <v>0.2098759542191036</v>
      </c>
      <c r="M58" s="302">
        <f t="shared" si="10"/>
        <v>0.20762925791549919</v>
      </c>
      <c r="N58" s="302">
        <f t="shared" si="10"/>
        <v>0.17613535323947901</v>
      </c>
      <c r="O58" s="302">
        <f t="shared" si="10"/>
        <v>0.19730280188351371</v>
      </c>
      <c r="P58" s="302">
        <f t="shared" si="10"/>
        <v>0.18229340227678045</v>
      </c>
      <c r="Q58" s="302">
        <f t="shared" si="10"/>
        <v>0.18312105200393838</v>
      </c>
      <c r="R58" s="302">
        <f t="shared" si="10"/>
        <v>0.19030133969696569</v>
      </c>
      <c r="S58" s="302">
        <f t="shared" si="10"/>
        <v>0.19295083712809197</v>
      </c>
      <c r="T58" s="302">
        <f t="shared" si="10"/>
        <v>0.19031470710743922</v>
      </c>
      <c r="U58" s="302">
        <f t="shared" si="10"/>
        <v>0.1856486216931825</v>
      </c>
      <c r="V58" s="302">
        <f t="shared" si="10"/>
        <v>0.1946583257713802</v>
      </c>
      <c r="W58" s="302">
        <f t="shared" si="10"/>
        <v>0.19808976961590888</v>
      </c>
      <c r="X58" s="302">
        <f t="shared" si="10"/>
        <v>0.18718821384319204</v>
      </c>
      <c r="Y58" s="302">
        <f t="shared" si="10"/>
        <v>0.18050921502349263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0.1243450780011018</v>
      </c>
      <c r="C60" s="301">
        <f t="shared" si="12"/>
        <v>0.1572969174573943</v>
      </c>
      <c r="D60" s="301">
        <f t="shared" si="12"/>
        <v>0.14263430569492186</v>
      </c>
      <c r="E60" s="301">
        <f t="shared" si="12"/>
        <v>0.1420050488205937</v>
      </c>
      <c r="F60" s="301">
        <f t="shared" si="12"/>
        <v>0.15305961209015159</v>
      </c>
      <c r="G60" s="301">
        <f t="shared" si="12"/>
        <v>0.14463388624230319</v>
      </c>
      <c r="H60" s="301">
        <f t="shared" si="12"/>
        <v>0.15134492765772362</v>
      </c>
      <c r="I60" s="301">
        <f t="shared" si="12"/>
        <v>0.15745718028343567</v>
      </c>
      <c r="J60" s="301">
        <f t="shared" si="12"/>
        <v>0.16037555690924787</v>
      </c>
      <c r="K60" s="301">
        <f t="shared" si="12"/>
        <v>0.16875917206075045</v>
      </c>
      <c r="L60" s="301">
        <f t="shared" si="12"/>
        <v>0.17514045415346616</v>
      </c>
      <c r="M60" s="301">
        <f t="shared" si="12"/>
        <v>0.17400547590688428</v>
      </c>
      <c r="N60" s="301">
        <f t="shared" si="12"/>
        <v>0.20412111344021003</v>
      </c>
      <c r="O60" s="301">
        <f t="shared" si="12"/>
        <v>0.17424568889543204</v>
      </c>
      <c r="P60" s="301">
        <f t="shared" si="12"/>
        <v>0.18406930903926555</v>
      </c>
      <c r="Q60" s="301">
        <f t="shared" si="12"/>
        <v>0.17631055526604264</v>
      </c>
      <c r="R60" s="301">
        <f t="shared" si="12"/>
        <v>0.18249239742499504</v>
      </c>
      <c r="S60" s="301">
        <f t="shared" si="12"/>
        <v>0.18321995268341459</v>
      </c>
      <c r="T60" s="301">
        <f t="shared" si="12"/>
        <v>0.18444767684879371</v>
      </c>
      <c r="U60" s="301">
        <f t="shared" si="12"/>
        <v>0.19144083956804311</v>
      </c>
      <c r="V60" s="301">
        <f t="shared" si="12"/>
        <v>0.18389237261633617</v>
      </c>
      <c r="W60" s="301">
        <f t="shared" si="12"/>
        <v>0.17862822640318998</v>
      </c>
      <c r="X60" s="301">
        <f t="shared" si="12"/>
        <v>0.18730726951009646</v>
      </c>
      <c r="Y60" s="301">
        <f t="shared" si="12"/>
        <v>0.19446580804329533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0.1243450780011018</v>
      </c>
      <c r="C61" s="302">
        <f t="shared" si="13"/>
        <v>0.1572969174573943</v>
      </c>
      <c r="D61" s="302">
        <f t="shared" si="13"/>
        <v>0.14263430569492186</v>
      </c>
      <c r="E61" s="302">
        <f t="shared" si="13"/>
        <v>0.1420050488205937</v>
      </c>
      <c r="F61" s="302">
        <f t="shared" si="13"/>
        <v>0.15305961209015159</v>
      </c>
      <c r="G61" s="302">
        <f t="shared" si="13"/>
        <v>0.14463388624230319</v>
      </c>
      <c r="H61" s="302">
        <f t="shared" si="13"/>
        <v>0.15134492765772362</v>
      </c>
      <c r="I61" s="302">
        <f t="shared" si="13"/>
        <v>0.15745718028343567</v>
      </c>
      <c r="J61" s="302">
        <f t="shared" si="13"/>
        <v>0.16037555690924787</v>
      </c>
      <c r="K61" s="302">
        <f t="shared" si="13"/>
        <v>0.16875917206075045</v>
      </c>
      <c r="L61" s="302">
        <f t="shared" si="13"/>
        <v>0.17514045415346616</v>
      </c>
      <c r="M61" s="302">
        <f t="shared" si="13"/>
        <v>0.17400547590688428</v>
      </c>
      <c r="N61" s="302">
        <f t="shared" si="13"/>
        <v>0.20412111344021003</v>
      </c>
      <c r="O61" s="302">
        <f t="shared" si="13"/>
        <v>0.17424568889543204</v>
      </c>
      <c r="P61" s="302">
        <f t="shared" si="13"/>
        <v>0.18406930903926555</v>
      </c>
      <c r="Q61" s="302">
        <f t="shared" si="13"/>
        <v>0.17631055526604264</v>
      </c>
      <c r="R61" s="302">
        <f t="shared" si="13"/>
        <v>0.18249239742499504</v>
      </c>
      <c r="S61" s="302">
        <f t="shared" si="13"/>
        <v>0.18321995268341459</v>
      </c>
      <c r="T61" s="302">
        <f t="shared" si="13"/>
        <v>0.18444767684879371</v>
      </c>
      <c r="U61" s="302">
        <f t="shared" si="13"/>
        <v>0.19144083956804311</v>
      </c>
      <c r="V61" s="302">
        <f t="shared" si="13"/>
        <v>0.18389237261633617</v>
      </c>
      <c r="W61" s="302">
        <f t="shared" si="13"/>
        <v>0.17862822640318998</v>
      </c>
      <c r="X61" s="302">
        <f t="shared" si="13"/>
        <v>0.18730726951009646</v>
      </c>
      <c r="Y61" s="302">
        <f t="shared" si="13"/>
        <v>0.19446580804329533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0.39830638548660896</v>
      </c>
      <c r="C63" s="301">
        <f t="shared" si="15"/>
        <v>0.38916721470246257</v>
      </c>
      <c r="D63" s="301">
        <f t="shared" si="15"/>
        <v>0.38497363200701384</v>
      </c>
      <c r="E63" s="301">
        <f t="shared" si="15"/>
        <v>0.38650905671959579</v>
      </c>
      <c r="F63" s="301">
        <f t="shared" si="15"/>
        <v>0.36139695885240924</v>
      </c>
      <c r="G63" s="301">
        <f t="shared" si="15"/>
        <v>0.35113124246824401</v>
      </c>
      <c r="H63" s="301">
        <f t="shared" si="15"/>
        <v>0.32994970844011057</v>
      </c>
      <c r="I63" s="301">
        <f t="shared" si="15"/>
        <v>0.31616099184990171</v>
      </c>
      <c r="J63" s="301">
        <f t="shared" si="15"/>
        <v>0.31044007706325366</v>
      </c>
      <c r="K63" s="301">
        <f t="shared" si="15"/>
        <v>0.30908405191084914</v>
      </c>
      <c r="L63" s="301">
        <f t="shared" si="15"/>
        <v>0.29982279174157689</v>
      </c>
      <c r="M63" s="301">
        <f t="shared" si="15"/>
        <v>0.29661322559357034</v>
      </c>
      <c r="N63" s="301">
        <f t="shared" si="15"/>
        <v>0.25162193319925574</v>
      </c>
      <c r="O63" s="301">
        <f t="shared" si="15"/>
        <v>0.28186114554787661</v>
      </c>
      <c r="P63" s="301">
        <f t="shared" si="15"/>
        <v>0.26041914610968636</v>
      </c>
      <c r="Q63" s="301">
        <f t="shared" si="15"/>
        <v>0.26160150286276929</v>
      </c>
      <c r="R63" s="301">
        <f t="shared" si="15"/>
        <v>0.27185905670995109</v>
      </c>
      <c r="S63" s="301">
        <f t="shared" si="15"/>
        <v>0.2756440530401314</v>
      </c>
      <c r="T63" s="301">
        <f t="shared" si="15"/>
        <v>0.27187815301062745</v>
      </c>
      <c r="U63" s="301">
        <f t="shared" si="15"/>
        <v>0.26521231670454631</v>
      </c>
      <c r="V63" s="301">
        <f t="shared" si="15"/>
        <v>0.27808332253054319</v>
      </c>
      <c r="W63" s="301">
        <f t="shared" si="15"/>
        <v>0.28298538516558419</v>
      </c>
      <c r="X63" s="301">
        <f t="shared" si="15"/>
        <v>0.26741173406170304</v>
      </c>
      <c r="Y63" s="301">
        <f t="shared" si="15"/>
        <v>0.25787030717641812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0.39830638548660896</v>
      </c>
      <c r="C64" s="302">
        <f t="shared" si="16"/>
        <v>0.38916721470246257</v>
      </c>
      <c r="D64" s="302">
        <f t="shared" si="16"/>
        <v>0.38497363200701384</v>
      </c>
      <c r="E64" s="302">
        <f t="shared" si="16"/>
        <v>0.38650905671959579</v>
      </c>
      <c r="F64" s="302">
        <f t="shared" si="16"/>
        <v>0.36139695885240924</v>
      </c>
      <c r="G64" s="302">
        <f t="shared" si="16"/>
        <v>0.35113124246824401</v>
      </c>
      <c r="H64" s="302">
        <f t="shared" si="16"/>
        <v>0.32994970844011057</v>
      </c>
      <c r="I64" s="302">
        <f t="shared" si="16"/>
        <v>0.31616099184990171</v>
      </c>
      <c r="J64" s="302">
        <f t="shared" si="16"/>
        <v>0.31044007706325366</v>
      </c>
      <c r="K64" s="302">
        <f t="shared" si="16"/>
        <v>0.30908405191084914</v>
      </c>
      <c r="L64" s="302">
        <f t="shared" si="16"/>
        <v>0.29982279174157689</v>
      </c>
      <c r="M64" s="302">
        <f t="shared" si="16"/>
        <v>0.29661322559357034</v>
      </c>
      <c r="N64" s="302">
        <f t="shared" si="16"/>
        <v>0.25162193319925574</v>
      </c>
      <c r="O64" s="302">
        <f t="shared" si="16"/>
        <v>0.28186114554787661</v>
      </c>
      <c r="P64" s="302">
        <f t="shared" si="16"/>
        <v>0.26041914610968636</v>
      </c>
      <c r="Q64" s="302">
        <f t="shared" si="16"/>
        <v>0.26160150286276929</v>
      </c>
      <c r="R64" s="302">
        <f t="shared" si="16"/>
        <v>0.27185905670995109</v>
      </c>
      <c r="S64" s="302">
        <f t="shared" si="16"/>
        <v>0.2756440530401314</v>
      </c>
      <c r="T64" s="302">
        <f t="shared" si="16"/>
        <v>0.27187815301062745</v>
      </c>
      <c r="U64" s="302">
        <f t="shared" si="16"/>
        <v>0.26521231670454631</v>
      </c>
      <c r="V64" s="302">
        <f t="shared" si="16"/>
        <v>0.27808332253054319</v>
      </c>
      <c r="W64" s="302">
        <f t="shared" si="16"/>
        <v>0.28298538516558419</v>
      </c>
      <c r="X64" s="302">
        <f t="shared" si="16"/>
        <v>0.26741173406170304</v>
      </c>
      <c r="Y64" s="302">
        <f t="shared" si="16"/>
        <v>0.25787030717641812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0.15551697703910902</v>
      </c>
      <c r="C66" s="301">
        <f t="shared" si="18"/>
        <v>0.13908875836055376</v>
      </c>
      <c r="D66" s="301">
        <f t="shared" si="18"/>
        <v>0.16584416181323827</v>
      </c>
      <c r="E66" s="301">
        <f t="shared" si="18"/>
        <v>0.16701450536423076</v>
      </c>
      <c r="F66" s="301">
        <f t="shared" si="18"/>
        <v>0.19792857502263561</v>
      </c>
      <c r="G66" s="301">
        <f t="shared" si="18"/>
        <v>0.22451830965661856</v>
      </c>
      <c r="H66" s="301">
        <f t="shared" si="18"/>
        <v>0.25583138605849048</v>
      </c>
      <c r="I66" s="301">
        <f t="shared" si="18"/>
        <v>0.27317675183025031</v>
      </c>
      <c r="J66" s="301">
        <f t="shared" si="18"/>
        <v>0.28059052129358092</v>
      </c>
      <c r="K66" s="301">
        <f t="shared" si="18"/>
        <v>0.2752910061091719</v>
      </c>
      <c r="L66" s="301">
        <f t="shared" si="18"/>
        <v>0.28567785854217365</v>
      </c>
      <c r="M66" s="301">
        <f t="shared" si="18"/>
        <v>0.29201004087794213</v>
      </c>
      <c r="N66" s="301">
        <f t="shared" si="18"/>
        <v>0.34185573650039325</v>
      </c>
      <c r="O66" s="301">
        <f t="shared" si="18"/>
        <v>0.31680768103648588</v>
      </c>
      <c r="P66" s="301">
        <f t="shared" si="18"/>
        <v>0.34594832815191828</v>
      </c>
      <c r="Q66" s="301">
        <f t="shared" si="18"/>
        <v>0.35159235581898174</v>
      </c>
      <c r="R66" s="301">
        <f t="shared" si="18"/>
        <v>0.3266704249251558</v>
      </c>
      <c r="S66" s="301">
        <f t="shared" si="18"/>
        <v>0.31981165357479741</v>
      </c>
      <c r="T66" s="301">
        <f t="shared" si="18"/>
        <v>0.32491924689826446</v>
      </c>
      <c r="U66" s="301">
        <f t="shared" si="18"/>
        <v>0.32999254141835682</v>
      </c>
      <c r="V66" s="301">
        <f t="shared" si="18"/>
        <v>0.3144793142504872</v>
      </c>
      <c r="W66" s="301">
        <f t="shared" si="18"/>
        <v>0.31081933276793983</v>
      </c>
      <c r="X66" s="301">
        <f t="shared" si="18"/>
        <v>0.33145602479506636</v>
      </c>
      <c r="Y66" s="301">
        <f t="shared" si="18"/>
        <v>0.34258419311632055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1.3318242923474084</v>
      </c>
      <c r="C72" s="320">
        <f>IF(C$5=0,0,C$5/TRE_fec!C$5)</f>
        <v>0.95413601458091191</v>
      </c>
      <c r="D72" s="320">
        <f>IF(D$5=0,0,D$5/TRE_fec!D$5)</f>
        <v>1.073896508372034</v>
      </c>
      <c r="E72" s="320">
        <f>IF(E$5=0,0,E$5/TRE_fec!E$5)</f>
        <v>1.0714720622484357</v>
      </c>
      <c r="F72" s="320">
        <f>IF(F$5=0,0,F$5/TRE_fec!F$5)</f>
        <v>0.9943985119827109</v>
      </c>
      <c r="G72" s="320">
        <f>IF(G$5=0,0,G$5/TRE_fec!G$5)</f>
        <v>1.0724094000017326</v>
      </c>
      <c r="H72" s="320">
        <f>IF(H$5=0,0,H$5/TRE_fec!H$5)</f>
        <v>1.0072785429652145</v>
      </c>
      <c r="I72" s="320">
        <f>IF(I$5=0,0,I$5/TRE_fec!I$5)</f>
        <v>0.95578829088247763</v>
      </c>
      <c r="J72" s="320">
        <f>IF(J$5=0,0,J$5/TRE_fec!J$5)</f>
        <v>0.93033022032455726</v>
      </c>
      <c r="K72" s="320">
        <f>IF(K$5=0,0,K$5/TRE_fec!K$5)</f>
        <v>0.87434817844138102</v>
      </c>
      <c r="L72" s="320">
        <f>IF(L$5=0,0,L$5/TRE_fec!L$5)</f>
        <v>0.82996972286709114</v>
      </c>
      <c r="M72" s="320">
        <f>IF(M$5=0,0,M$5/TRE_fec!M$5)</f>
        <v>0.83414088531177411</v>
      </c>
      <c r="N72" s="320">
        <f>IF(N$5=0,0,N$5/TRE_fec!N$5)</f>
        <v>0.65951031254110659</v>
      </c>
      <c r="O72" s="320">
        <f>IF(O$5=0,0,O$5/TRE_fec!O$5)</f>
        <v>0.82228318477089013</v>
      </c>
      <c r="P72" s="320">
        <f>IF(P$5=0,0,P$5/TRE_fec!P$5)</f>
        <v>0.75134069932105296</v>
      </c>
      <c r="Q72" s="320">
        <f>IF(Q$5=0,0,Q$5/TRE_fec!Q$5)</f>
        <v>0.79259357088404292</v>
      </c>
      <c r="R72" s="320">
        <f>IF(R$5=0,0,R$5/TRE_fec!R$5)</f>
        <v>0.76985676763049393</v>
      </c>
      <c r="S72" s="320">
        <f>IF(S$5=0,0,S$5/TRE_fec!S$5)</f>
        <v>0.7667161821176256</v>
      </c>
      <c r="T72" s="320">
        <f>IF(T$5=0,0,T$5/TRE_fec!T$5)</f>
        <v>0.75967574643462588</v>
      </c>
      <c r="U72" s="320">
        <f>IF(U$5=0,0,U$5/TRE_fec!U$5)</f>
        <v>0.72331759763917591</v>
      </c>
      <c r="V72" s="320">
        <f>IF(V$5=0,0,V$5/TRE_fec!V$5)</f>
        <v>0.76655529740642481</v>
      </c>
      <c r="W72" s="320">
        <f>IF(W$5=0,0,W$5/TRE_fec!W$5)</f>
        <v>0.7984846965676432</v>
      </c>
      <c r="X72" s="320">
        <f>IF(X$5=0,0,X$5/TRE_fec!X$5)</f>
        <v>0.74093727670726839</v>
      </c>
      <c r="Y72" s="320">
        <f>IF(Y$5=0,0,Y$5/TRE_fec!Y$5)</f>
        <v>0.69926584001198233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2.0502438432985604</v>
      </c>
      <c r="C77" s="332">
        <f>IF(C$10=0,0,C$10/TRE_fec!C$10)</f>
        <v>1.6017519225138839</v>
      </c>
      <c r="D77" s="332">
        <f>IF(D$10=0,0,D$10/TRE_fec!D$10)</f>
        <v>1.5601934115838627</v>
      </c>
      <c r="E77" s="332">
        <f>IF(E$10=0,0,E$10/TRE_fec!E$10)</f>
        <v>1.3586689635864559</v>
      </c>
      <c r="F77" s="332">
        <f>IF(F$10=0,0,F$10/TRE_fec!F$10)</f>
        <v>1.2585832925852942</v>
      </c>
      <c r="G77" s="332">
        <f>IF(G$10=0,0,G$10/TRE_fec!G$10)</f>
        <v>1.2997559118669149</v>
      </c>
      <c r="H77" s="332">
        <f>IF(H$10=0,0,H$10/TRE_fec!H$10)</f>
        <v>1.1516562920581934</v>
      </c>
      <c r="I77" s="332">
        <f>IF(I$10=0,0,I$10/TRE_fec!I$10)</f>
        <v>1.092347139373987</v>
      </c>
      <c r="J77" s="332">
        <f>IF(J$10=0,0,J$10/TRE_fec!J$10)</f>
        <v>1.0440267061819815</v>
      </c>
      <c r="K77" s="332">
        <f>IF(K$10=0,0,K$10/TRE_fec!K$10)</f>
        <v>0.95187419074155399</v>
      </c>
      <c r="L77" s="332">
        <f>IF(L$10=0,0,L$10/TRE_fec!L$10)</f>
        <v>0.87022136488942681</v>
      </c>
      <c r="M77" s="332">
        <f>IF(M$10=0,0,M$10/TRE_fec!M$10)</f>
        <v>0.87654322562792153</v>
      </c>
      <c r="N77" s="332">
        <f>IF(N$10=0,0,N$10/TRE_fec!N$10)</f>
        <v>0.64904651225044829</v>
      </c>
      <c r="O77" s="332">
        <f>IF(O$10=0,0,O$10/TRE_fec!O$10)</f>
        <v>0.9163672622457979</v>
      </c>
      <c r="P77" s="332">
        <f>IF(P$10=0,0,P$10/TRE_fec!P$10)</f>
        <v>0.7607921543091144</v>
      </c>
      <c r="Q77" s="332">
        <f>IF(Q$10=0,0,Q$10/TRE_fec!Q$10)</f>
        <v>0.79992261973035705</v>
      </c>
      <c r="R77" s="332">
        <f>IF(R$10=0,0,R$10/TRE_fec!R$10)</f>
        <v>0.82576523277922764</v>
      </c>
      <c r="S77" s="332">
        <f>IF(S$10=0,0,S$10/TRE_fec!S$10)</f>
        <v>0.8087435848679041</v>
      </c>
      <c r="T77" s="332">
        <f>IF(T$10=0,0,T$10/TRE_fec!T$10)</f>
        <v>0.80234968011426289</v>
      </c>
      <c r="U77" s="332">
        <f>IF(U$10=0,0,U$10/TRE_fec!U$10)</f>
        <v>0.7450310333427459</v>
      </c>
      <c r="V77" s="332">
        <f>IF(V$10=0,0,V$10/TRE_fec!V$10)</f>
        <v>0.82071671539178803</v>
      </c>
      <c r="W77" s="332">
        <f>IF(W$10=0,0,W$10/TRE_fec!W$10)</f>
        <v>0.87086288301971038</v>
      </c>
      <c r="X77" s="332">
        <f>IF(X$10=0,0,X$10/TRE_fec!X$10)</f>
        <v>0.70108362893377429</v>
      </c>
      <c r="Y77" s="332">
        <f>IF(Y$10=0,0,Y$10/TRE_fec!Y$10)</f>
        <v>0.58622225075897372</v>
      </c>
      <c r="DA77" s="68"/>
    </row>
    <row r="78" spans="1:105" ht="12" customHeight="1" x14ac:dyDescent="0.25">
      <c r="A78" s="174" t="s">
        <v>2403</v>
      </c>
      <c r="B78" s="348">
        <f>IF(B$16=0,0,B$16/TRE_fec!B$16)</f>
        <v>2.0502438432985595</v>
      </c>
      <c r="C78" s="348">
        <f>IF(C$16=0,0,C$16/TRE_fec!C$16)</f>
        <v>1.6017519225138834</v>
      </c>
      <c r="D78" s="348">
        <f>IF(D$16=0,0,D$16/TRE_fec!D$16)</f>
        <v>1.7252595659579462</v>
      </c>
      <c r="E78" s="348">
        <f>IF(E$16=0,0,E$16/TRE_fec!E$16)</f>
        <v>1.7328929449373693</v>
      </c>
      <c r="F78" s="348">
        <f>IF(F$16=0,0,F$16/TRE_fec!F$16)</f>
        <v>1.4929856035247195</v>
      </c>
      <c r="G78" s="348">
        <f>IF(G$16=0,0,G$16/TRE_fec!G$16)</f>
        <v>1.5280867469303314</v>
      </c>
      <c r="H78" s="348">
        <f>IF(H$16=0,0,H$16/TRE_fec!H$16)</f>
        <v>1.3488573203856205</v>
      </c>
      <c r="I78" s="348">
        <f>IF(I$16=0,0,I$16/TRE_fec!I$16)</f>
        <v>1.2264554094993505</v>
      </c>
      <c r="J78" s="348">
        <f>IF(J$16=0,0,J$16/TRE_fec!J$16)</f>
        <v>1.1734660409702513</v>
      </c>
      <c r="K78" s="348">
        <f>IF(K$16=0,0,K$16/TRE_fec!K$16)</f>
        <v>1.1064064392140653</v>
      </c>
      <c r="L78" s="348">
        <f>IF(L$16=0,0,L$16/TRE_fec!L$16)</f>
        <v>1.020396138987288</v>
      </c>
      <c r="M78" s="348">
        <f>IF(M$16=0,0,M$16/TRE_fec!M$16)</f>
        <v>1.0127416136794645</v>
      </c>
      <c r="N78" s="348">
        <f>IF(N$16=0,0,N$16/TRE_fec!N$16)</f>
        <v>0.67595340343109578</v>
      </c>
      <c r="O78" s="348">
        <f>IF(O$16=0,0,O$16/TRE_fec!O$16)</f>
        <v>0.94152177743398324</v>
      </c>
      <c r="P78" s="348">
        <f>IF(P$16=0,0,P$16/TRE_fec!P$16)</f>
        <v>0.79277594155227571</v>
      </c>
      <c r="Q78" s="348">
        <f>IF(Q$16=0,0,Q$16/TRE_fec!Q$16)</f>
        <v>0.83694936558897393</v>
      </c>
      <c r="R78" s="348">
        <f>IF(R$16=0,0,R$16/TRE_fec!R$16)</f>
        <v>0.85127956186200693</v>
      </c>
      <c r="S78" s="348">
        <f>IF(S$16=0,0,S$16/TRE_fec!S$16)</f>
        <v>0.86165445277619657</v>
      </c>
      <c r="T78" s="348">
        <f>IF(T$16=0,0,T$16/TRE_fec!T$16)</f>
        <v>0.84121535421055571</v>
      </c>
      <c r="U78" s="348">
        <f>IF(U$16=0,0,U$16/TRE_fec!U$16)</f>
        <v>0.78179167410100159</v>
      </c>
      <c r="V78" s="348">
        <f>IF(V$16=0,0,V$16/TRE_fec!V$16)</f>
        <v>0.87052477613632362</v>
      </c>
      <c r="W78" s="348">
        <f>IF(W$16=0,0,W$16/TRE_fec!W$16)</f>
        <v>0.92146234077913491</v>
      </c>
      <c r="X78" s="348">
        <f>IF(X$16=0,0,X$16/TRE_fec!X$16)</f>
        <v>0.80747775283215362</v>
      </c>
      <c r="Y78" s="348">
        <f>IF(Y$16=0,0,Y$16/TRE_fec!Y$16)</f>
        <v>0.73511252752435896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1.9028057852387235</v>
      </c>
      <c r="C79" s="348">
        <f>IF(C$24=0,0,C$24/TRE_fec!C$24)</f>
        <v>1.8089892085527022</v>
      </c>
      <c r="D79" s="348">
        <f>IF(D$24=0,0,D$24/TRE_fec!D$24)</f>
        <v>1.8055251943184345</v>
      </c>
      <c r="E79" s="348">
        <f>IF(E$24=0,0,E$24/TRE_fec!E$24)</f>
        <v>1.8019897088898928</v>
      </c>
      <c r="F79" s="348">
        <f>IF(F$24=0,0,F$24/TRE_fec!F$24)</f>
        <v>1.7734330318344225</v>
      </c>
      <c r="G79" s="348">
        <f>IF(G$24=0,0,G$24/TRE_fec!G$24)</f>
        <v>1.773289069078354</v>
      </c>
      <c r="H79" s="348">
        <f>IF(H$24=0,0,H$24/TRE_fec!H$24)</f>
        <v>1.7432395070463409</v>
      </c>
      <c r="I79" s="348">
        <f>IF(I$24=0,0,I$24/TRE_fec!I$24)</f>
        <v>1.7258995309448768</v>
      </c>
      <c r="J79" s="348">
        <f>IF(J$24=0,0,J$24/TRE_fec!J$24)</f>
        <v>1.7169848755487662</v>
      </c>
      <c r="K79" s="348">
        <f>IF(K$24=0,0,K$24/TRE_fec!K$24)</f>
        <v>1.710999897444903</v>
      </c>
      <c r="L79" s="348">
        <f>IF(L$24=0,0,L$24/TRE_fec!L$24)</f>
        <v>1.6972021109470974</v>
      </c>
      <c r="M79" s="348">
        <f>IF(M$24=0,0,M$24/TRE_fec!M$24)</f>
        <v>1.6940723613201649</v>
      </c>
      <c r="N79" s="348">
        <f>IF(N$24=0,0,N$24/TRE_fec!N$24)</f>
        <v>1.6313974605698724</v>
      </c>
      <c r="O79" s="348">
        <f>IF(O$24=0,0,O$24/TRE_fec!O$24)</f>
        <v>1.6769554791256625</v>
      </c>
      <c r="P79" s="348">
        <f>IF(P$24=0,0,P$24/TRE_fec!P$24)</f>
        <v>1.6470076176364836</v>
      </c>
      <c r="Q79" s="348">
        <f>IF(Q$24=0,0,Q$24/TRE_fec!Q$24)</f>
        <v>1.6519427387557051</v>
      </c>
      <c r="R79" s="348">
        <f>IF(R$24=0,0,R$24/TRE_fec!R$24)</f>
        <v>1.6617140857763655</v>
      </c>
      <c r="S79" s="348">
        <f>IF(S$24=0,0,S$24/TRE_fec!S$24)</f>
        <v>1.6634964723936376</v>
      </c>
      <c r="T79" s="348">
        <f>IF(T$24=0,0,T$24/TRE_fec!T$24)</f>
        <v>1.6600845161176023</v>
      </c>
      <c r="U79" s="348">
        <f>IF(U$24=0,0,U$24/TRE_fec!U$24)</f>
        <v>1.6510519553697043</v>
      </c>
      <c r="V79" s="348">
        <f>IF(V$24=0,0,V$24/TRE_fec!V$24)</f>
        <v>1.6669645424638018</v>
      </c>
      <c r="W79" s="348">
        <f>IF(W$24=0,0,W$24/TRE_fec!W$24)</f>
        <v>1.6754788515784442</v>
      </c>
      <c r="X79" s="348">
        <f>IF(X$24=0,0,X$24/TRE_fec!X$24)</f>
        <v>1.6532292305264473</v>
      </c>
      <c r="Y79" s="348">
        <f>IF(Y$24=0,0,Y$24/TRE_fec!Y$24)</f>
        <v>1.6379617185011972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2.0502438432985595</v>
      </c>
      <c r="C80" s="348">
        <f>IF(C$27=0,0,C$27/TRE_fec!C$27)</f>
        <v>1.6017519225138837</v>
      </c>
      <c r="D80" s="348">
        <f>IF(D$27=0,0,D$27/TRE_fec!D$27)</f>
        <v>1.7252595659579455</v>
      </c>
      <c r="E80" s="348">
        <f>IF(E$27=0,0,E$27/TRE_fec!E$27)</f>
        <v>1.7328929449373698</v>
      </c>
      <c r="F80" s="348">
        <f>IF(F$27=0,0,F$27/TRE_fec!F$27)</f>
        <v>1.4929856035247198</v>
      </c>
      <c r="G80" s="348">
        <f>IF(G$27=0,0,G$27/TRE_fec!G$27)</f>
        <v>1.5280867469303308</v>
      </c>
      <c r="H80" s="348">
        <f>IF(H$27=0,0,H$27/TRE_fec!H$27)</f>
        <v>1.3488573203856207</v>
      </c>
      <c r="I80" s="348">
        <f>IF(I$27=0,0,I$27/TRE_fec!I$27)</f>
        <v>1.2264554094993505</v>
      </c>
      <c r="J80" s="348">
        <f>IF(J$27=0,0,J$27/TRE_fec!J$27)</f>
        <v>1.173466040970252</v>
      </c>
      <c r="K80" s="348">
        <f>IF(K$27=0,0,K$27/TRE_fec!K$27)</f>
        <v>1.1064064392140656</v>
      </c>
      <c r="L80" s="348">
        <f>IF(L$27=0,0,L$27/TRE_fec!L$27)</f>
        <v>1.0203961389872889</v>
      </c>
      <c r="M80" s="348">
        <f>IF(M$27=0,0,M$27/TRE_fec!M$27)</f>
        <v>1.0127416136794649</v>
      </c>
      <c r="N80" s="348">
        <f>IF(N$27=0,0,N$27/TRE_fec!N$27)</f>
        <v>0.67595340343109589</v>
      </c>
      <c r="O80" s="348">
        <f>IF(O$27=0,0,O$27/TRE_fec!O$27)</f>
        <v>0.9415217774339828</v>
      </c>
      <c r="P80" s="348">
        <f>IF(P$27=0,0,P$27/TRE_fec!P$27)</f>
        <v>0.79277594155227549</v>
      </c>
      <c r="Q80" s="348">
        <f>IF(Q$27=0,0,Q$27/TRE_fec!Q$27)</f>
        <v>0.83694936558897404</v>
      </c>
      <c r="R80" s="348">
        <f>IF(R$27=0,0,R$27/TRE_fec!R$27)</f>
        <v>0.85127956186200715</v>
      </c>
      <c r="S80" s="348">
        <f>IF(S$27=0,0,S$27/TRE_fec!S$27)</f>
        <v>0.86165445277619634</v>
      </c>
      <c r="T80" s="348">
        <f>IF(T$27=0,0,T$27/TRE_fec!T$27)</f>
        <v>0.84121535421055571</v>
      </c>
      <c r="U80" s="348">
        <f>IF(U$27=0,0,U$27/TRE_fec!U$27)</f>
        <v>0.78179167410100148</v>
      </c>
      <c r="V80" s="348">
        <f>IF(V$27=0,0,V$27/TRE_fec!V$27)</f>
        <v>0.87052477613632351</v>
      </c>
      <c r="W80" s="348">
        <f>IF(W$27=0,0,W$27/TRE_fec!W$27)</f>
        <v>0.92146234077913514</v>
      </c>
      <c r="X80" s="348">
        <f>IF(X$27=0,0,X$27/TRE_fec!X$27)</f>
        <v>0.80747775283215395</v>
      </c>
      <c r="Y80" s="348">
        <f>IF(Y$27=0,0,Y$27/TRE_fec!Y$27)</f>
        <v>0.73511252752435885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0.89108465483573662</v>
      </c>
      <c r="C81" s="348">
        <f>IF(C$35=0,0,C$35/TRE_fec!C$35)</f>
        <v>0.52567780720165957</v>
      </c>
      <c r="D81" s="348">
        <f>IF(D$35=0,0,D$35/TRE_fec!D$35)</f>
        <v>0.7754115197899546</v>
      </c>
      <c r="E81" s="348">
        <f>IF(E$35=0,0,E$35/TRE_fec!E$35)</f>
        <v>0.77974324241522186</v>
      </c>
      <c r="F81" s="348">
        <f>IF(F$35=0,0,F$35/TRE_fec!F$35)</f>
        <v>0.95093042112792237</v>
      </c>
      <c r="G81" s="348">
        <f>IF(G$35=0,0,G$35/TRE_fec!G$35)</f>
        <v>1.2690188930738855</v>
      </c>
      <c r="H81" s="348">
        <f>IF(H$35=0,0,H$35/TRE_fec!H$35)</f>
        <v>1.468019745989122</v>
      </c>
      <c r="I81" s="348">
        <f>IF(I$35=0,0,I$35/TRE_fec!I$35)</f>
        <v>1.5508895950129507</v>
      </c>
      <c r="J81" s="348">
        <f>IF(J$35=0,0,J$35/TRE_fec!J$35)</f>
        <v>1.5733079744597702</v>
      </c>
      <c r="K81" s="348">
        <f>IF(K$35=0,0,K$35/TRE_fec!K$35)</f>
        <v>1.423807411496522</v>
      </c>
      <c r="L81" s="348">
        <f>IF(L$35=0,0,L$35/TRE_fec!L$35)</f>
        <v>1.4301057250178222</v>
      </c>
      <c r="M81" s="348">
        <f>IF(M$35=0,0,M$35/TRE_fec!M$35)</f>
        <v>1.491939048979489</v>
      </c>
      <c r="N81" s="348">
        <f>IF(N$35=0,0,N$35/TRE_fec!N$35)</f>
        <v>1.5131754810953995</v>
      </c>
      <c r="O81" s="348">
        <f>IF(O$35=0,0,O$35/TRE_fec!O$35)</f>
        <v>1.6833439161001964</v>
      </c>
      <c r="P81" s="348">
        <f>IF(P$35=0,0,P$35/TRE_fec!P$35)</f>
        <v>1.7735324535894963</v>
      </c>
      <c r="Q81" s="348">
        <f>IF(Q$35=0,0,Q$35/TRE_fec!Q$35)</f>
        <v>1.9344919081398051</v>
      </c>
      <c r="R81" s="348">
        <f>IF(R$35=0,0,R$35/TRE_fec!R$35)</f>
        <v>1.6503210539644679</v>
      </c>
      <c r="S81" s="348">
        <f>IF(S$35=0,0,S$35/TRE_fec!S$35)</f>
        <v>1.5825772864751484</v>
      </c>
      <c r="T81" s="348">
        <f>IF(T$35=0,0,T$35/TRE_fec!T$35)</f>
        <v>1.6120861388506549</v>
      </c>
      <c r="U81" s="348">
        <f>IF(U$35=0,0,U$35/TRE_fec!U$35)</f>
        <v>1.5720303151009545</v>
      </c>
      <c r="V81" s="348">
        <f>IF(V$35=0,0,V$35/TRE_fec!V$35)</f>
        <v>1.5391211722682927</v>
      </c>
      <c r="W81" s="348">
        <f>IF(W$35=0,0,W$35/TRE_fec!W$35)</f>
        <v>1.5784576008717728</v>
      </c>
      <c r="X81" s="348">
        <f>IF(X$35=0,0,X$35/TRE_fec!X$35)</f>
        <v>1.6242537238162433</v>
      </c>
      <c r="Y81" s="348">
        <f>IF(Y$35=0,0,Y$35/TRE_fec!Y$35)</f>
        <v>1.6167133613195588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HU: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6111.8387671297533</v>
      </c>
      <c r="C3" s="203">
        <v>6053.0838790792786</v>
      </c>
      <c r="D3" s="203">
        <v>6175.8938616919859</v>
      </c>
      <c r="E3" s="203">
        <v>7151.3014750332504</v>
      </c>
      <c r="F3" s="203">
        <v>8164.6861477315679</v>
      </c>
      <c r="G3" s="203">
        <v>8999.6358025769823</v>
      </c>
      <c r="H3" s="203">
        <v>8833.2696183087137</v>
      </c>
      <c r="I3" s="203">
        <v>8402.4082592971536</v>
      </c>
      <c r="J3" s="203">
        <v>8285.697982432328</v>
      </c>
      <c r="K3" s="203">
        <v>7796.4257547751095</v>
      </c>
      <c r="L3" s="203">
        <v>8106.5094341139002</v>
      </c>
      <c r="M3" s="203">
        <v>9233.6935931980115</v>
      </c>
      <c r="N3" s="203">
        <v>9244.5308802323452</v>
      </c>
      <c r="O3" s="203">
        <v>9175.9403510911889</v>
      </c>
      <c r="P3" s="203">
        <v>9641.2162803284045</v>
      </c>
      <c r="Q3" s="203">
        <v>10323.208995999999</v>
      </c>
      <c r="R3" s="203">
        <v>9086.3905959820986</v>
      </c>
      <c r="S3" s="203">
        <v>9183.9399334348745</v>
      </c>
      <c r="T3" s="203">
        <v>9287.8592544688127</v>
      </c>
      <c r="U3" s="203">
        <v>9334.7816970826025</v>
      </c>
      <c r="V3" s="203">
        <v>9089.409130100501</v>
      </c>
      <c r="W3" s="203">
        <v>9280.5418542766274</v>
      </c>
      <c r="X3" s="203">
        <v>10282.538001396801</v>
      </c>
      <c r="Y3" s="203">
        <v>11113.3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6689.7326658361208</v>
      </c>
      <c r="C5" s="203">
        <v>7285.4856590116124</v>
      </c>
      <c r="D5" s="203">
        <v>7450.5616914625298</v>
      </c>
      <c r="E5" s="203">
        <v>7319.0937079001023</v>
      </c>
      <c r="F5" s="203">
        <v>7617.2959750185819</v>
      </c>
      <c r="G5" s="203">
        <v>9550.4296087931671</v>
      </c>
      <c r="H5" s="203">
        <v>9969.8908017686244</v>
      </c>
      <c r="I5" s="203">
        <v>10490.263576870329</v>
      </c>
      <c r="J5" s="203">
        <v>9018.1015640883525</v>
      </c>
      <c r="K5" s="203">
        <v>8121.4457303105692</v>
      </c>
      <c r="L5" s="203">
        <v>9097.3602096944469</v>
      </c>
      <c r="M5" s="203">
        <v>10194.533449146809</v>
      </c>
      <c r="N5" s="203">
        <v>11963.71650084762</v>
      </c>
      <c r="O5" s="203">
        <v>14520.400085891029</v>
      </c>
      <c r="P5" s="203">
        <v>15447.676517995729</v>
      </c>
      <c r="Q5" s="203">
        <v>16144.21341560417</v>
      </c>
      <c r="R5" s="203">
        <v>17092.92628867918</v>
      </c>
      <c r="S5" s="203">
        <v>18627.171659303829</v>
      </c>
      <c r="T5" s="203">
        <v>19299.94171692192</v>
      </c>
      <c r="U5" s="203">
        <v>19678.47881025829</v>
      </c>
      <c r="V5" s="203">
        <v>20610.74385620714</v>
      </c>
      <c r="W5" s="203">
        <v>23066.171717622849</v>
      </c>
      <c r="X5" s="203">
        <v>23619.598949806881</v>
      </c>
      <c r="Y5" s="203">
        <v>25707.399779145901</v>
      </c>
      <c r="DA5" s="112" t="s">
        <v>2525</v>
      </c>
    </row>
    <row r="6" spans="1:105" ht="12" customHeight="1" x14ac:dyDescent="0.25">
      <c r="A6" s="154" t="s">
        <v>2112</v>
      </c>
      <c r="B6" s="338">
        <v>8362.1658322951498</v>
      </c>
      <c r="C6" s="338">
        <v>7944.0575406803919</v>
      </c>
      <c r="D6" s="338">
        <v>7944.0575406803919</v>
      </c>
      <c r="E6" s="338">
        <v>7944.0575406803919</v>
      </c>
      <c r="F6" s="338">
        <v>8362.1658322951498</v>
      </c>
      <c r="G6" s="338">
        <v>10452.70729036894</v>
      </c>
      <c r="H6" s="338">
        <v>10870.81558198369</v>
      </c>
      <c r="I6" s="338">
        <v>11288.923873598451</v>
      </c>
      <c r="J6" s="338">
        <v>11288.923873598451</v>
      </c>
      <c r="K6" s="338">
        <v>10870.81558198369</v>
      </c>
      <c r="L6" s="338">
        <v>10452.70729036894</v>
      </c>
      <c r="M6" s="338">
        <v>10870.81558198369</v>
      </c>
      <c r="N6" s="338">
        <v>12961.357040057481</v>
      </c>
      <c r="O6" s="338">
        <v>15470.00678974603</v>
      </c>
      <c r="P6" s="338">
        <v>16306.223372975541</v>
      </c>
      <c r="Q6" s="338">
        <v>17142.43995620506</v>
      </c>
      <c r="R6" s="338">
        <v>18396.764831049331</v>
      </c>
      <c r="S6" s="338">
        <v>19651.089705893599</v>
      </c>
      <c r="T6" s="338">
        <v>20487.30628912312</v>
      </c>
      <c r="U6" s="338">
        <v>20905.41458073787</v>
      </c>
      <c r="V6" s="338">
        <v>21741.631163967391</v>
      </c>
      <c r="W6" s="338">
        <v>24668.389205270691</v>
      </c>
      <c r="X6" s="338">
        <v>25086.497496885451</v>
      </c>
      <c r="Y6" s="338">
        <v>27177.03895495924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418.10829161475749</v>
      </c>
      <c r="F7" s="340">
        <v>836.21658322951509</v>
      </c>
      <c r="G7" s="340">
        <v>2090.5414580737879</v>
      </c>
      <c r="H7" s="340">
        <v>836.21658322951509</v>
      </c>
      <c r="I7" s="340">
        <v>836.21658322951509</v>
      </c>
      <c r="J7" s="340">
        <v>0</v>
      </c>
      <c r="K7" s="340">
        <v>0</v>
      </c>
      <c r="L7" s="340">
        <v>0</v>
      </c>
      <c r="M7" s="340">
        <v>418.10829161475749</v>
      </c>
      <c r="N7" s="340">
        <v>2508.6497496885449</v>
      </c>
      <c r="O7" s="340">
        <v>2926.7580413033029</v>
      </c>
      <c r="P7" s="340">
        <v>836.21658322951509</v>
      </c>
      <c r="Q7" s="340">
        <v>1254.3248748442729</v>
      </c>
      <c r="R7" s="340">
        <v>1672.43316645903</v>
      </c>
      <c r="S7" s="340">
        <v>1254.3248748442729</v>
      </c>
      <c r="T7" s="340">
        <v>1254.3248748442729</v>
      </c>
      <c r="U7" s="340">
        <v>836.21658322951509</v>
      </c>
      <c r="V7" s="340">
        <v>836.21658322951509</v>
      </c>
      <c r="W7" s="340">
        <v>3344.8663329180599</v>
      </c>
      <c r="X7" s="340">
        <v>836.21658322951509</v>
      </c>
      <c r="Y7" s="340">
        <v>2090.5414580737879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418.10829161475795</v>
      </c>
      <c r="D8" s="342">
        <f t="shared" si="0"/>
        <v>0</v>
      </c>
      <c r="E8" s="342">
        <f t="shared" si="0"/>
        <v>418.10829161475795</v>
      </c>
      <c r="F8" s="342">
        <f t="shared" si="0"/>
        <v>418.10829161475704</v>
      </c>
      <c r="G8" s="342">
        <f t="shared" si="0"/>
        <v>0</v>
      </c>
      <c r="H8" s="342">
        <f t="shared" si="0"/>
        <v>418.10829161476613</v>
      </c>
      <c r="I8" s="342">
        <f t="shared" si="0"/>
        <v>418.10829161475522</v>
      </c>
      <c r="J8" s="342">
        <f t="shared" si="0"/>
        <v>0</v>
      </c>
      <c r="K8" s="342">
        <f t="shared" si="0"/>
        <v>418.10829161476067</v>
      </c>
      <c r="L8" s="342">
        <f t="shared" si="0"/>
        <v>418.10829161474976</v>
      </c>
      <c r="M8" s="342">
        <f t="shared" si="0"/>
        <v>0</v>
      </c>
      <c r="N8" s="342">
        <f t="shared" si="0"/>
        <v>418.10829161475522</v>
      </c>
      <c r="O8" s="342">
        <f t="shared" si="0"/>
        <v>418.1082916147534</v>
      </c>
      <c r="P8" s="342">
        <f t="shared" si="0"/>
        <v>0</v>
      </c>
      <c r="Q8" s="342">
        <f t="shared" si="0"/>
        <v>418.1082916147534</v>
      </c>
      <c r="R8" s="342">
        <f t="shared" si="0"/>
        <v>418.10829161475704</v>
      </c>
      <c r="S8" s="342">
        <f t="shared" si="0"/>
        <v>0</v>
      </c>
      <c r="T8" s="342">
        <f t="shared" si="0"/>
        <v>418.1082916147534</v>
      </c>
      <c r="U8" s="342">
        <f t="shared" si="0"/>
        <v>418.10829161476431</v>
      </c>
      <c r="V8" s="342">
        <f t="shared" si="0"/>
        <v>0</v>
      </c>
      <c r="W8" s="342">
        <f t="shared" si="0"/>
        <v>418.10829161476067</v>
      </c>
      <c r="X8" s="342">
        <f t="shared" si="0"/>
        <v>418.1082916147534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1672.4331664590291</v>
      </c>
      <c r="C9" s="343">
        <f t="shared" si="1"/>
        <v>658.5718816687795</v>
      </c>
      <c r="D9" s="343">
        <f t="shared" si="1"/>
        <v>493.49584921786209</v>
      </c>
      <c r="E9" s="343">
        <f t="shared" si="1"/>
        <v>624.96383278028952</v>
      </c>
      <c r="F9" s="343">
        <f t="shared" si="1"/>
        <v>744.86985727656793</v>
      </c>
      <c r="G9" s="343">
        <f t="shared" si="1"/>
        <v>902.27768157577339</v>
      </c>
      <c r="H9" s="343">
        <f t="shared" si="1"/>
        <v>900.92478021506577</v>
      </c>
      <c r="I9" s="343">
        <f t="shared" si="1"/>
        <v>798.66029672812147</v>
      </c>
      <c r="J9" s="343">
        <f t="shared" si="1"/>
        <v>2270.8223095100984</v>
      </c>
      <c r="K9" s="343">
        <f t="shared" si="1"/>
        <v>2749.369851673121</v>
      </c>
      <c r="L9" s="343">
        <f t="shared" si="1"/>
        <v>1355.3470806744936</v>
      </c>
      <c r="M9" s="343">
        <f t="shared" si="1"/>
        <v>676.28213283688092</v>
      </c>
      <c r="N9" s="343">
        <f t="shared" si="1"/>
        <v>997.64053920986044</v>
      </c>
      <c r="O9" s="343">
        <f t="shared" si="1"/>
        <v>949.60670385500089</v>
      </c>
      <c r="P9" s="343">
        <f t="shared" si="1"/>
        <v>858.54685497981154</v>
      </c>
      <c r="Q9" s="343">
        <f t="shared" si="1"/>
        <v>998.22654060089008</v>
      </c>
      <c r="R9" s="343">
        <f t="shared" si="1"/>
        <v>1303.8385423701511</v>
      </c>
      <c r="S9" s="343">
        <f t="shared" si="1"/>
        <v>1023.9180465897698</v>
      </c>
      <c r="T9" s="343">
        <f t="shared" si="1"/>
        <v>1187.3645722012006</v>
      </c>
      <c r="U9" s="343">
        <f t="shared" si="1"/>
        <v>1226.9357704795802</v>
      </c>
      <c r="V9" s="343">
        <f t="shared" si="1"/>
        <v>1130.8873077602511</v>
      </c>
      <c r="W9" s="343">
        <f t="shared" si="1"/>
        <v>1602.2174876478421</v>
      </c>
      <c r="X9" s="343">
        <f t="shared" si="1"/>
        <v>1466.8985470785701</v>
      </c>
      <c r="Y9" s="343">
        <f t="shared" si="1"/>
        <v>1469.6391758133395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173.05081685296639</v>
      </c>
      <c r="C12" s="210">
        <v>197.0796216680998</v>
      </c>
      <c r="D12" s="210">
        <v>203.83353396388651</v>
      </c>
      <c r="E12" s="210">
        <v>221.9032674118659</v>
      </c>
      <c r="F12" s="210">
        <v>225.99320722269991</v>
      </c>
      <c r="G12" s="210">
        <v>277.3686156491832</v>
      </c>
      <c r="H12" s="210">
        <v>271.53525365434223</v>
      </c>
      <c r="I12" s="210">
        <v>271.14436801375763</v>
      </c>
      <c r="J12" s="210">
        <v>245.76956147893381</v>
      </c>
      <c r="K12" s="210">
        <v>232.28615649183149</v>
      </c>
      <c r="L12" s="210">
        <v>256.62398968185721</v>
      </c>
      <c r="M12" s="210">
        <v>265.52355975924331</v>
      </c>
      <c r="N12" s="210">
        <v>309.34110060189158</v>
      </c>
      <c r="O12" s="210">
        <v>384.66268271711101</v>
      </c>
      <c r="P12" s="210">
        <v>383.38340498710232</v>
      </c>
      <c r="Q12" s="210">
        <v>387.25313843508172</v>
      </c>
      <c r="R12" s="210">
        <v>405.75107480653469</v>
      </c>
      <c r="S12" s="210">
        <v>437.74593176318092</v>
      </c>
      <c r="T12" s="210">
        <v>443.96706079835332</v>
      </c>
      <c r="U12" s="210">
        <v>447.03532710683612</v>
      </c>
      <c r="V12" s="210">
        <v>473.38310542323848</v>
      </c>
      <c r="W12" s="210">
        <v>528.8827768209153</v>
      </c>
      <c r="X12" s="210">
        <v>513.47354340515392</v>
      </c>
      <c r="Y12" s="210">
        <v>534.17566511054292</v>
      </c>
      <c r="DA12" s="109" t="s">
        <v>2528</v>
      </c>
    </row>
    <row r="13" spans="1:105" ht="12" customHeight="1" x14ac:dyDescent="0.25">
      <c r="A13" s="24" t="s">
        <v>28</v>
      </c>
      <c r="B13" s="213">
        <v>3.5634565778159928</v>
      </c>
      <c r="C13" s="213">
        <v>1.345399828030954</v>
      </c>
      <c r="D13" s="213">
        <v>0</v>
      </c>
      <c r="E13" s="213">
        <v>0.29724849527085118</v>
      </c>
      <c r="F13" s="213">
        <v>1.6524505588993981</v>
      </c>
      <c r="G13" s="213">
        <v>2.5883061049011178</v>
      </c>
      <c r="H13" s="213">
        <v>2.1672398968185731</v>
      </c>
      <c r="I13" s="213">
        <v>1.6067067927773</v>
      </c>
      <c r="J13" s="213">
        <v>1.4684436801375751</v>
      </c>
      <c r="K13" s="213">
        <v>1.0881341358555461</v>
      </c>
      <c r="L13" s="213">
        <v>0.71487532244196039</v>
      </c>
      <c r="M13" s="213">
        <v>0.71272570937231294</v>
      </c>
      <c r="N13" s="213">
        <v>0.70438521066208082</v>
      </c>
      <c r="O13" s="213">
        <v>1.393895098882201</v>
      </c>
      <c r="P13" s="213">
        <v>1.11049011177988</v>
      </c>
      <c r="Q13" s="213">
        <v>1.7271711092003439</v>
      </c>
      <c r="R13" s="213">
        <v>1.2383490971625111</v>
      </c>
      <c r="S13" s="213">
        <v>0.7074806534823731</v>
      </c>
      <c r="T13" s="213">
        <v>1.087360275150473</v>
      </c>
      <c r="U13" s="213">
        <v>0.37429062768701632</v>
      </c>
      <c r="V13" s="213">
        <v>0.3741186586414445</v>
      </c>
      <c r="W13" s="213">
        <v>0.36294067067927771</v>
      </c>
      <c r="X13" s="213">
        <v>0.7052450558899398</v>
      </c>
      <c r="Y13" s="213">
        <v>0.33104041272570928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6.9814273430782459</v>
      </c>
      <c r="C14" s="204">
        <f t="shared" si="2"/>
        <v>4.9895098882201214</v>
      </c>
      <c r="D14" s="204">
        <f t="shared" si="2"/>
        <v>4.0245915735167674</v>
      </c>
      <c r="E14" s="204">
        <f t="shared" si="2"/>
        <v>6.243422184006878</v>
      </c>
      <c r="F14" s="204">
        <f t="shared" si="2"/>
        <v>3.1145313843508164</v>
      </c>
      <c r="G14" s="204">
        <f t="shared" si="2"/>
        <v>2.1496130696474629</v>
      </c>
      <c r="H14" s="204">
        <f t="shared" si="2"/>
        <v>2.1496130696474629</v>
      </c>
      <c r="I14" s="204">
        <f t="shared" si="2"/>
        <v>1.0031814273430779</v>
      </c>
      <c r="J14" s="204">
        <f t="shared" si="2"/>
        <v>1.0031814273430779</v>
      </c>
      <c r="K14" s="204">
        <f t="shared" si="2"/>
        <v>1.1226139294926909</v>
      </c>
      <c r="L14" s="204">
        <f t="shared" si="2"/>
        <v>1.1226139294926909</v>
      </c>
      <c r="M14" s="204">
        <f t="shared" si="2"/>
        <v>8.3834909716251076</v>
      </c>
      <c r="N14" s="204">
        <f t="shared" si="2"/>
        <v>6.257781599312124</v>
      </c>
      <c r="O14" s="204">
        <f t="shared" si="2"/>
        <v>8.5029234737747217</v>
      </c>
      <c r="P14" s="204">
        <f t="shared" si="2"/>
        <v>8.5029234737747217</v>
      </c>
      <c r="Q14" s="204">
        <f t="shared" si="2"/>
        <v>8.5029234737747217</v>
      </c>
      <c r="R14" s="204">
        <f t="shared" si="2"/>
        <v>8.5086844368013743</v>
      </c>
      <c r="S14" s="204">
        <f t="shared" si="2"/>
        <v>9.6087704213241594</v>
      </c>
      <c r="T14" s="204">
        <f t="shared" si="2"/>
        <v>10.633361994840929</v>
      </c>
      <c r="U14" s="204">
        <f t="shared" si="2"/>
        <v>10.633361994840929</v>
      </c>
      <c r="V14" s="204">
        <f t="shared" si="2"/>
        <v>9.6087704213241594</v>
      </c>
      <c r="W14" s="204">
        <f t="shared" si="2"/>
        <v>10.710834049871023</v>
      </c>
      <c r="X14" s="204">
        <f t="shared" si="2"/>
        <v>11.73542562338779</v>
      </c>
      <c r="Y14" s="204">
        <f t="shared" si="2"/>
        <v>10.701375752364573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1.129750644883921</v>
      </c>
      <c r="C16" s="204">
        <v>1.129750644883921</v>
      </c>
      <c r="D16" s="204">
        <v>1.129750644883921</v>
      </c>
      <c r="E16" s="204">
        <v>2.259501289767841</v>
      </c>
      <c r="F16" s="204">
        <v>1.1226139294926909</v>
      </c>
      <c r="G16" s="204">
        <v>1.1226139294926909</v>
      </c>
      <c r="H16" s="204">
        <v>1.1226139294926909</v>
      </c>
      <c r="I16" s="204">
        <v>0</v>
      </c>
      <c r="J16" s="204">
        <v>0</v>
      </c>
      <c r="K16" s="204">
        <v>1.1226139294926909</v>
      </c>
      <c r="L16" s="204">
        <v>1.1226139294926909</v>
      </c>
      <c r="M16" s="204">
        <v>3.367755803955288</v>
      </c>
      <c r="N16" s="204">
        <v>2.2451418744625968</v>
      </c>
      <c r="O16" s="204">
        <v>4.4902837489251937</v>
      </c>
      <c r="P16" s="204">
        <v>4.4902837489251937</v>
      </c>
      <c r="Q16" s="204">
        <v>4.4902837489251937</v>
      </c>
      <c r="R16" s="204">
        <v>4.4100601891659501</v>
      </c>
      <c r="S16" s="204">
        <v>5.5101461736887352</v>
      </c>
      <c r="T16" s="204">
        <v>5.5101461736887352</v>
      </c>
      <c r="U16" s="204">
        <v>5.5101461736887352</v>
      </c>
      <c r="V16" s="204">
        <v>5.5101461736887352</v>
      </c>
      <c r="W16" s="204">
        <v>6.612209802235598</v>
      </c>
      <c r="X16" s="204">
        <v>6.612209802235598</v>
      </c>
      <c r="Y16" s="204">
        <v>6.6027515047291487</v>
      </c>
      <c r="DA16" s="71" t="s">
        <v>2531</v>
      </c>
    </row>
    <row r="17" spans="1:105" ht="12" customHeight="1" x14ac:dyDescent="0.25">
      <c r="A17" s="18" t="s">
        <v>71</v>
      </c>
      <c r="B17" s="204">
        <v>1.026999140154772</v>
      </c>
      <c r="C17" s="204">
        <v>0</v>
      </c>
      <c r="D17" s="204">
        <v>0</v>
      </c>
      <c r="E17" s="204">
        <v>2.0540842648323299</v>
      </c>
      <c r="F17" s="204">
        <v>1.026999140154772</v>
      </c>
      <c r="G17" s="204">
        <v>1.026999140154772</v>
      </c>
      <c r="H17" s="204">
        <v>1.026999140154772</v>
      </c>
      <c r="I17" s="204">
        <v>1.0031814273430779</v>
      </c>
      <c r="J17" s="204">
        <v>1.0031814273430779</v>
      </c>
      <c r="K17" s="204">
        <v>0</v>
      </c>
      <c r="L17" s="204">
        <v>0</v>
      </c>
      <c r="M17" s="204">
        <v>5.0157351676698188</v>
      </c>
      <c r="N17" s="204">
        <v>4.0126397248495271</v>
      </c>
      <c r="O17" s="204">
        <v>4.0126397248495271</v>
      </c>
      <c r="P17" s="204">
        <v>4.0126397248495271</v>
      </c>
      <c r="Q17" s="204">
        <v>4.0126397248495271</v>
      </c>
      <c r="R17" s="204">
        <v>4.0986242476354251</v>
      </c>
      <c r="S17" s="204">
        <v>4.0986242476354251</v>
      </c>
      <c r="T17" s="204">
        <v>5.1232158211521934</v>
      </c>
      <c r="U17" s="204">
        <v>5.1232158211521934</v>
      </c>
      <c r="V17" s="204">
        <v>4.0986242476354251</v>
      </c>
      <c r="W17" s="204">
        <v>4.0986242476354251</v>
      </c>
      <c r="X17" s="204">
        <v>5.1232158211521934</v>
      </c>
      <c r="Y17" s="204">
        <v>4.0986242476354251</v>
      </c>
      <c r="DA17" s="71" t="s">
        <v>2532</v>
      </c>
    </row>
    <row r="18" spans="1:105" ht="12" customHeight="1" x14ac:dyDescent="0.25">
      <c r="A18" s="18" t="s">
        <v>32</v>
      </c>
      <c r="B18" s="204">
        <v>4.8246775580395527</v>
      </c>
      <c r="C18" s="204">
        <v>3.8597592433362</v>
      </c>
      <c r="D18" s="204">
        <v>2.894840928632846</v>
      </c>
      <c r="E18" s="204">
        <v>1.9298366294067071</v>
      </c>
      <c r="F18" s="204">
        <v>0.96491831470335332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108.21152192605329</v>
      </c>
      <c r="C20" s="204">
        <f t="shared" si="3"/>
        <v>120.44282029234741</v>
      </c>
      <c r="D20" s="204">
        <f t="shared" si="3"/>
        <v>120.9372312983663</v>
      </c>
      <c r="E20" s="204">
        <f t="shared" si="3"/>
        <v>130.8684436801376</v>
      </c>
      <c r="F20" s="204">
        <f t="shared" si="3"/>
        <v>128.61134995700769</v>
      </c>
      <c r="G20" s="204">
        <f t="shared" si="3"/>
        <v>158.4049871023216</v>
      </c>
      <c r="H20" s="204">
        <f t="shared" si="3"/>
        <v>151.5692175408426</v>
      </c>
      <c r="I20" s="204">
        <f t="shared" si="3"/>
        <v>153.52536543422181</v>
      </c>
      <c r="J20" s="204">
        <f t="shared" si="3"/>
        <v>124.0326741186586</v>
      </c>
      <c r="K20" s="204">
        <f t="shared" si="3"/>
        <v>113.1556319862425</v>
      </c>
      <c r="L20" s="204">
        <f t="shared" si="3"/>
        <v>116.079105760963</v>
      </c>
      <c r="M20" s="204">
        <f t="shared" si="3"/>
        <v>116.78847807394671</v>
      </c>
      <c r="N20" s="204">
        <f t="shared" si="3"/>
        <v>83.319002579535677</v>
      </c>
      <c r="O20" s="204">
        <f t="shared" si="3"/>
        <v>161.7153912295787</v>
      </c>
      <c r="P20" s="204">
        <f t="shared" si="3"/>
        <v>151.41874462596729</v>
      </c>
      <c r="Q20" s="204">
        <f t="shared" si="3"/>
        <v>154.6861564918315</v>
      </c>
      <c r="R20" s="204">
        <f t="shared" si="3"/>
        <v>163.6930352536543</v>
      </c>
      <c r="S20" s="204">
        <f t="shared" si="3"/>
        <v>181.09118899930439</v>
      </c>
      <c r="T20" s="204">
        <f t="shared" si="3"/>
        <v>179.9497926992417</v>
      </c>
      <c r="U20" s="204">
        <f t="shared" si="3"/>
        <v>179.85569454111391</v>
      </c>
      <c r="V20" s="204">
        <f t="shared" si="3"/>
        <v>195.1355895668863</v>
      </c>
      <c r="W20" s="204">
        <f t="shared" si="3"/>
        <v>218.56742761415271</v>
      </c>
      <c r="X20" s="204">
        <f t="shared" si="3"/>
        <v>187.9792238584902</v>
      </c>
      <c r="Y20" s="204">
        <f t="shared" si="3"/>
        <v>182.0154625077096</v>
      </c>
      <c r="DA20" s="71"/>
    </row>
    <row r="21" spans="1:105" ht="12" customHeight="1" x14ac:dyDescent="0.25">
      <c r="A21" s="18" t="s">
        <v>73</v>
      </c>
      <c r="B21" s="204">
        <v>108.21152192605329</v>
      </c>
      <c r="C21" s="204">
        <v>120.44282029234741</v>
      </c>
      <c r="D21" s="204">
        <v>120.9372312983663</v>
      </c>
      <c r="E21" s="204">
        <v>130.8684436801376</v>
      </c>
      <c r="F21" s="204">
        <v>128.61134995700769</v>
      </c>
      <c r="G21" s="204">
        <v>158.4049871023216</v>
      </c>
      <c r="H21" s="204">
        <v>151.5692175408426</v>
      </c>
      <c r="I21" s="204">
        <v>153.52536543422181</v>
      </c>
      <c r="J21" s="204">
        <v>124.0326741186586</v>
      </c>
      <c r="K21" s="204">
        <v>113.1556319862425</v>
      </c>
      <c r="L21" s="204">
        <v>116.079105760963</v>
      </c>
      <c r="M21" s="204">
        <v>116.78847807394671</v>
      </c>
      <c r="N21" s="204">
        <v>83.319002579535677</v>
      </c>
      <c r="O21" s="204">
        <v>161.7153912295787</v>
      </c>
      <c r="P21" s="204">
        <v>151.41874462596729</v>
      </c>
      <c r="Q21" s="204">
        <v>154.6861564918315</v>
      </c>
      <c r="R21" s="204">
        <v>163.6930352536543</v>
      </c>
      <c r="S21" s="204">
        <v>181.09118899930439</v>
      </c>
      <c r="T21" s="204">
        <v>179.9497926992417</v>
      </c>
      <c r="U21" s="204">
        <v>179.85569454111391</v>
      </c>
      <c r="V21" s="204">
        <v>195.1355895668863</v>
      </c>
      <c r="W21" s="204">
        <v>218.56742761415271</v>
      </c>
      <c r="X21" s="204">
        <v>187.9792238584902</v>
      </c>
      <c r="Y21" s="204">
        <v>182.0154625077096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2.0301805674978501</v>
      </c>
      <c r="F23" s="204">
        <f t="shared" si="4"/>
        <v>0.97927773000859852</v>
      </c>
      <c r="G23" s="204">
        <f t="shared" si="4"/>
        <v>1.0031814273430784</v>
      </c>
      <c r="H23" s="204">
        <f t="shared" si="4"/>
        <v>0.7165090283748925</v>
      </c>
      <c r="I23" s="204">
        <f t="shared" si="4"/>
        <v>0.5493551160791057</v>
      </c>
      <c r="J23" s="204">
        <f t="shared" si="4"/>
        <v>0.59707652622527929</v>
      </c>
      <c r="K23" s="204">
        <f t="shared" si="4"/>
        <v>0.50154772141014614</v>
      </c>
      <c r="L23" s="204">
        <f t="shared" si="4"/>
        <v>0.59716251074806537</v>
      </c>
      <c r="M23" s="204">
        <f t="shared" si="4"/>
        <v>0.62098022355975924</v>
      </c>
      <c r="N23" s="204">
        <f t="shared" si="4"/>
        <v>0.54935511607910581</v>
      </c>
      <c r="O23" s="204">
        <f t="shared" si="4"/>
        <v>0.7165090283748925</v>
      </c>
      <c r="P23" s="204">
        <f t="shared" si="4"/>
        <v>5.2307824591573508</v>
      </c>
      <c r="Q23" s="204">
        <f t="shared" si="4"/>
        <v>4.08426483233018</v>
      </c>
      <c r="R23" s="204">
        <f t="shared" si="4"/>
        <v>4.8007738607050729</v>
      </c>
      <c r="S23" s="204">
        <f t="shared" si="4"/>
        <v>3.8000566073846209</v>
      </c>
      <c r="T23" s="204">
        <f t="shared" si="4"/>
        <v>3.4334331893953212</v>
      </c>
      <c r="U23" s="204">
        <f t="shared" si="4"/>
        <v>3.5112748701073899</v>
      </c>
      <c r="V23" s="204">
        <f t="shared" si="4"/>
        <v>4.0390033885964227</v>
      </c>
      <c r="W23" s="204">
        <f t="shared" si="4"/>
        <v>4.5439820528503549</v>
      </c>
      <c r="X23" s="204">
        <f t="shared" si="4"/>
        <v>4.9232963308425681</v>
      </c>
      <c r="Y23" s="204">
        <f t="shared" si="4"/>
        <v>6.4903831703312118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1.0031814273430779</v>
      </c>
      <c r="F24" s="204">
        <v>2.3903697334479789E-2</v>
      </c>
      <c r="G24" s="204">
        <v>4.7807394668959592E-2</v>
      </c>
      <c r="H24" s="204">
        <v>0</v>
      </c>
      <c r="I24" s="204">
        <v>2.3903697334479789E-2</v>
      </c>
      <c r="J24" s="204">
        <v>7.1625107480653469E-2</v>
      </c>
      <c r="K24" s="204">
        <v>9.5528804815133275E-2</v>
      </c>
      <c r="L24" s="204">
        <v>0.1194325021496131</v>
      </c>
      <c r="M24" s="204">
        <v>0.1194325021496131</v>
      </c>
      <c r="N24" s="204">
        <v>0.19105760963026661</v>
      </c>
      <c r="O24" s="204">
        <v>0.42992261392949271</v>
      </c>
      <c r="P24" s="204">
        <v>4.7530524505588989</v>
      </c>
      <c r="Q24" s="204">
        <v>3.6304385210662078</v>
      </c>
      <c r="R24" s="204">
        <v>4.4663800515907139</v>
      </c>
      <c r="S24" s="204">
        <v>3.3199484092863281</v>
      </c>
      <c r="T24" s="204">
        <v>3.0572656921754078</v>
      </c>
      <c r="U24" s="204">
        <v>3.1049871023215818</v>
      </c>
      <c r="V24" s="204">
        <v>3.367755803955288</v>
      </c>
      <c r="W24" s="204">
        <v>3.7737747205503012</v>
      </c>
      <c r="X24" s="204">
        <v>3.176612209802236</v>
      </c>
      <c r="Y24" s="204">
        <v>3.3915735167669818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9.9696641280239501E-2</v>
      </c>
      <c r="T25" s="204">
        <v>0.10179801442981901</v>
      </c>
      <c r="U25" s="204">
        <v>0.1099116497716781</v>
      </c>
      <c r="V25" s="204">
        <v>0.1137655491928462</v>
      </c>
      <c r="W25" s="204">
        <v>0.11270996108372131</v>
      </c>
      <c r="X25" s="204">
        <v>0.1119197356627749</v>
      </c>
      <c r="Y25" s="204">
        <v>0.22873353700231991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1.026999140154772</v>
      </c>
      <c r="F28" s="204">
        <v>0.95537403267411869</v>
      </c>
      <c r="G28" s="204">
        <v>0.95537403267411869</v>
      </c>
      <c r="H28" s="204">
        <v>0.7165090283748925</v>
      </c>
      <c r="I28" s="204">
        <v>0.52545141874462586</v>
      </c>
      <c r="J28" s="204">
        <v>0.52545141874462586</v>
      </c>
      <c r="K28" s="204">
        <v>0.40601891659501288</v>
      </c>
      <c r="L28" s="204">
        <v>0.47773000859845233</v>
      </c>
      <c r="M28" s="204">
        <v>0.50154772141014614</v>
      </c>
      <c r="N28" s="204">
        <v>0.35829750644883918</v>
      </c>
      <c r="O28" s="204">
        <v>0.28658641444539978</v>
      </c>
      <c r="P28" s="204">
        <v>0.47773000859845233</v>
      </c>
      <c r="Q28" s="204">
        <v>0.45382631126397238</v>
      </c>
      <c r="R28" s="204">
        <v>0.3343938091143594</v>
      </c>
      <c r="S28" s="204">
        <v>0.23886500429922611</v>
      </c>
      <c r="T28" s="204">
        <v>0.19105760963026661</v>
      </c>
      <c r="U28" s="204">
        <v>0.19105760963026661</v>
      </c>
      <c r="V28" s="204">
        <v>0.28658641444539978</v>
      </c>
      <c r="W28" s="204">
        <v>0.31049011177987962</v>
      </c>
      <c r="X28" s="204">
        <v>0.19105760963026661</v>
      </c>
      <c r="Y28" s="204">
        <v>0.19105760963026661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0.14154655251882739</v>
      </c>
      <c r="T29" s="204">
        <v>8.3311873159827507E-2</v>
      </c>
      <c r="U29" s="204">
        <v>0.1053185083838634</v>
      </c>
      <c r="V29" s="204">
        <v>0.27089562100288822</v>
      </c>
      <c r="W29" s="204">
        <v>0.34700725943645361</v>
      </c>
      <c r="X29" s="204">
        <v>1.443706775747291</v>
      </c>
      <c r="Y29" s="204">
        <v>2.679018506931643</v>
      </c>
      <c r="DA29" s="71" t="s">
        <v>2542</v>
      </c>
    </row>
    <row r="30" spans="1:105" ht="12" customHeight="1" x14ac:dyDescent="0.25">
      <c r="A30" s="14" t="s">
        <v>39</v>
      </c>
      <c r="B30" s="204">
        <v>4.6813413585554597</v>
      </c>
      <c r="C30" s="204">
        <v>7.6191745485812552</v>
      </c>
      <c r="D30" s="204">
        <v>6.9026655202063631</v>
      </c>
      <c r="E30" s="204">
        <v>6.7116079105760953</v>
      </c>
      <c r="F30" s="204">
        <v>4.275322441960447</v>
      </c>
      <c r="G30" s="204">
        <v>5.3979363714531381</v>
      </c>
      <c r="H30" s="204">
        <v>8.7417884780739463</v>
      </c>
      <c r="I30" s="204">
        <v>6.3772141014617363</v>
      </c>
      <c r="J30" s="204">
        <v>6.114445399828031</v>
      </c>
      <c r="K30" s="204">
        <v>5.3262252794496989</v>
      </c>
      <c r="L30" s="204">
        <v>5.3501289767841786</v>
      </c>
      <c r="M30" s="204">
        <v>4.9680137575236456</v>
      </c>
      <c r="N30" s="204">
        <v>3.0333619948409281</v>
      </c>
      <c r="O30" s="204">
        <v>5.1112639724849522</v>
      </c>
      <c r="P30" s="204">
        <v>4.8246775580395527</v>
      </c>
      <c r="Q30" s="204">
        <v>5.1829750644883914</v>
      </c>
      <c r="R30" s="204">
        <v>6.1860705073086839</v>
      </c>
      <c r="S30" s="204">
        <v>5.9950128976784169</v>
      </c>
      <c r="T30" s="204">
        <v>6.4727429062768707</v>
      </c>
      <c r="U30" s="204">
        <v>6.4010318142734306</v>
      </c>
      <c r="V30" s="204">
        <v>5.3262252794496989</v>
      </c>
      <c r="W30" s="204">
        <v>5.0157351676698188</v>
      </c>
      <c r="X30" s="204">
        <v>3.9171109200343932</v>
      </c>
      <c r="Y30" s="204">
        <v>2.2212381771281171</v>
      </c>
      <c r="DA30" s="71" t="s">
        <v>2543</v>
      </c>
    </row>
    <row r="31" spans="1:105" ht="12" customHeight="1" x14ac:dyDescent="0.25">
      <c r="A31" s="21" t="s">
        <v>40</v>
      </c>
      <c r="B31" s="207">
        <v>49.613069647463448</v>
      </c>
      <c r="C31" s="207">
        <v>62.682717110920031</v>
      </c>
      <c r="D31" s="207">
        <v>71.969045571797068</v>
      </c>
      <c r="E31" s="207">
        <v>75.752364574376614</v>
      </c>
      <c r="F31" s="207">
        <v>87.360275150472916</v>
      </c>
      <c r="G31" s="207">
        <v>107.8245915735168</v>
      </c>
      <c r="H31" s="207">
        <v>106.1908856405847</v>
      </c>
      <c r="I31" s="207">
        <v>108.0825451418745</v>
      </c>
      <c r="J31" s="207">
        <v>112.55374032674121</v>
      </c>
      <c r="K31" s="207">
        <v>111.0920034393809</v>
      </c>
      <c r="L31" s="207">
        <v>132.7601031814273</v>
      </c>
      <c r="M31" s="207">
        <v>134.04987102321579</v>
      </c>
      <c r="N31" s="207">
        <v>215.4772141014617</v>
      </c>
      <c r="O31" s="207">
        <v>207.22269991401549</v>
      </c>
      <c r="P31" s="207">
        <v>212.29578675838351</v>
      </c>
      <c r="Q31" s="207">
        <v>213.06964746345659</v>
      </c>
      <c r="R31" s="207">
        <v>221.32416165090279</v>
      </c>
      <c r="S31" s="207">
        <v>236.54342218400689</v>
      </c>
      <c r="T31" s="207">
        <v>242.39036973344801</v>
      </c>
      <c r="U31" s="207">
        <v>246.25967325881339</v>
      </c>
      <c r="V31" s="207">
        <v>258.89939810834051</v>
      </c>
      <c r="W31" s="207">
        <v>289.68185726569209</v>
      </c>
      <c r="X31" s="207">
        <v>304.21324161650898</v>
      </c>
      <c r="Y31" s="207">
        <v>332.4161650902837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291.640293323089</v>
      </c>
      <c r="C33" s="203">
        <f>MAE_emi!C5</f>
        <v>304.29318662361197</v>
      </c>
      <c r="D33" s="203">
        <f>MAE_emi!D5</f>
        <v>296.42236811895532</v>
      </c>
      <c r="E33" s="203">
        <f>MAE_emi!E5</f>
        <v>333.12804879225081</v>
      </c>
      <c r="F33" s="203">
        <f>MAE_emi!F5</f>
        <v>318.74566130255602</v>
      </c>
      <c r="G33" s="203">
        <f>MAE_emi!G5</f>
        <v>389.77031480326082</v>
      </c>
      <c r="H33" s="203">
        <f>MAE_emi!H5</f>
        <v>371.85582415325018</v>
      </c>
      <c r="I33" s="203">
        <f>MAE_emi!I5</f>
        <v>370.90888194352232</v>
      </c>
      <c r="J33" s="203">
        <f>MAE_emi!J5</f>
        <v>300.67012883889828</v>
      </c>
      <c r="K33" s="203">
        <f>MAE_emi!K5</f>
        <v>273.44692175790271</v>
      </c>
      <c r="L33" s="203">
        <f>MAE_emi!L5</f>
        <v>278.81634911898709</v>
      </c>
      <c r="M33" s="203">
        <f>MAE_emi!M5</f>
        <v>301.96516895871741</v>
      </c>
      <c r="N33" s="203">
        <f>MAE_emi!N5</f>
        <v>217.23702816106439</v>
      </c>
      <c r="O33" s="203">
        <f>MAE_emi!O5</f>
        <v>410.39627627909442</v>
      </c>
      <c r="P33" s="203">
        <f>MAE_emi!P5</f>
        <v>384.75420443898872</v>
      </c>
      <c r="Q33" s="203">
        <f>MAE_emi!Q5</f>
        <v>394.90940531900929</v>
      </c>
      <c r="R33" s="203">
        <f>MAE_emi!R5</f>
        <v>414.15870143877828</v>
      </c>
      <c r="S33" s="203">
        <f>MAE_emi!S5</f>
        <v>455.79018656617438</v>
      </c>
      <c r="T33" s="203">
        <f>MAE_emi!T5</f>
        <v>457.9954358370203</v>
      </c>
      <c r="U33" s="203">
        <f>MAE_emi!U5</f>
        <v>454.56686212984761</v>
      </c>
      <c r="V33" s="203">
        <f>MAE_emi!V5</f>
        <v>487.26439189470108</v>
      </c>
      <c r="W33" s="203">
        <f>MAE_emi!W5</f>
        <v>545.15972105969138</v>
      </c>
      <c r="X33" s="203">
        <f>MAE_emi!X5</f>
        <v>477.99766836086059</v>
      </c>
      <c r="Y33" s="203">
        <f>MAE_emi!Y5</f>
        <v>459.14599041013139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28.31403501408704</v>
      </c>
      <c r="C35" s="284">
        <f t="shared" si="5"/>
        <v>32.558547941033517</v>
      </c>
      <c r="D35" s="284">
        <f t="shared" si="5"/>
        <v>33.004701591170644</v>
      </c>
      <c r="E35" s="284">
        <f t="shared" si="5"/>
        <v>31.02977383719292</v>
      </c>
      <c r="F35" s="284">
        <f t="shared" si="5"/>
        <v>27.679350208150822</v>
      </c>
      <c r="G35" s="284">
        <f t="shared" si="5"/>
        <v>30.819982245254931</v>
      </c>
      <c r="H35" s="284">
        <f t="shared" si="5"/>
        <v>30.740061765071818</v>
      </c>
      <c r="I35" s="284">
        <f t="shared" si="5"/>
        <v>32.269839746686905</v>
      </c>
      <c r="J35" s="284">
        <f t="shared" si="5"/>
        <v>29.66190199063789</v>
      </c>
      <c r="K35" s="284">
        <f t="shared" si="5"/>
        <v>29.793929141127549</v>
      </c>
      <c r="L35" s="284">
        <f t="shared" si="5"/>
        <v>31.656533772961438</v>
      </c>
      <c r="M35" s="284">
        <f t="shared" si="5"/>
        <v>28.755942254228675</v>
      </c>
      <c r="N35" s="284">
        <f t="shared" si="5"/>
        <v>33.462065799721451</v>
      </c>
      <c r="O35" s="284">
        <f t="shared" si="5"/>
        <v>41.920791548232714</v>
      </c>
      <c r="P35" s="284">
        <f t="shared" si="5"/>
        <v>39.765045595890655</v>
      </c>
      <c r="Q35" s="284">
        <f t="shared" si="5"/>
        <v>37.512864322046873</v>
      </c>
      <c r="R35" s="284">
        <f t="shared" si="5"/>
        <v>44.654813208883326</v>
      </c>
      <c r="S35" s="284">
        <f t="shared" si="5"/>
        <v>47.664285147328926</v>
      </c>
      <c r="T35" s="284">
        <f t="shared" si="5"/>
        <v>47.80079549383143</v>
      </c>
      <c r="U35" s="284">
        <f t="shared" si="5"/>
        <v>47.889210654658157</v>
      </c>
      <c r="V35" s="284">
        <f t="shared" si="5"/>
        <v>52.080734693257703</v>
      </c>
      <c r="W35" s="284">
        <f t="shared" si="5"/>
        <v>56.988351017155033</v>
      </c>
      <c r="X35" s="284">
        <f t="shared" si="5"/>
        <v>49.936459591533009</v>
      </c>
      <c r="Y35" s="284">
        <f t="shared" si="5"/>
        <v>48.066340790813072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25.868121417873954</v>
      </c>
      <c r="C36" s="344">
        <f t="shared" si="6"/>
        <v>27.050993014354059</v>
      </c>
      <c r="D36" s="344">
        <f t="shared" si="6"/>
        <v>27.358143238711229</v>
      </c>
      <c r="E36" s="344">
        <f t="shared" si="6"/>
        <v>30.318407752089218</v>
      </c>
      <c r="F36" s="344">
        <f t="shared" si="6"/>
        <v>29.668429317156555</v>
      </c>
      <c r="G36" s="344">
        <f t="shared" si="6"/>
        <v>29.042527615072665</v>
      </c>
      <c r="H36" s="344">
        <f t="shared" si="6"/>
        <v>27.235529360679937</v>
      </c>
      <c r="I36" s="344">
        <f t="shared" si="6"/>
        <v>25.847240732024673</v>
      </c>
      <c r="J36" s="344">
        <f t="shared" si="6"/>
        <v>27.252915675471087</v>
      </c>
      <c r="K36" s="344">
        <f t="shared" si="6"/>
        <v>28.601577133600909</v>
      </c>
      <c r="L36" s="344">
        <f t="shared" si="6"/>
        <v>28.208621376604416</v>
      </c>
      <c r="M36" s="344">
        <f t="shared" si="6"/>
        <v>26.045680372108176</v>
      </c>
      <c r="N36" s="344">
        <f t="shared" si="6"/>
        <v>25.856605727825045</v>
      </c>
      <c r="O36" s="344">
        <f t="shared" si="6"/>
        <v>26.491190355758476</v>
      </c>
      <c r="P36" s="344">
        <f t="shared" si="6"/>
        <v>24.818192207771887</v>
      </c>
      <c r="Q36" s="344">
        <f t="shared" si="6"/>
        <v>23.987117146307213</v>
      </c>
      <c r="R36" s="344">
        <f t="shared" si="6"/>
        <v>23.737952645081478</v>
      </c>
      <c r="S36" s="344">
        <f t="shared" si="6"/>
        <v>23.500397149372766</v>
      </c>
      <c r="T36" s="344">
        <f t="shared" si="6"/>
        <v>23.003544119985047</v>
      </c>
      <c r="U36" s="344">
        <f t="shared" si="6"/>
        <v>22.716965646440052</v>
      </c>
      <c r="V36" s="344">
        <f t="shared" si="6"/>
        <v>22.967783633906752</v>
      </c>
      <c r="W36" s="344">
        <f t="shared" si="6"/>
        <v>22.928936075544868</v>
      </c>
      <c r="X36" s="344">
        <f t="shared" si="6"/>
        <v>21.739299828770047</v>
      </c>
      <c r="Y36" s="344">
        <f t="shared" si="6"/>
        <v>20.779062437262581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13.900672478991083</v>
      </c>
      <c r="C37" s="344">
        <f>IF(MAE_ued!C$5=0,"",MAE_ued!C$5/C$5*1000)</f>
        <v>14.697174026862402</v>
      </c>
      <c r="D37" s="344">
        <f>IF(MAE_ued!D$5=0,"",MAE_ued!D$5/D$5*1000)</f>
        <v>14.946504356175822</v>
      </c>
      <c r="E37" s="344">
        <f>IF(MAE_ued!E$5=0,"",MAE_ued!E$5/E$5*1000)</f>
        <v>16.538559908445546</v>
      </c>
      <c r="F37" s="344">
        <f>IF(MAE_ued!F$5=0,"",MAE_ued!F$5/F$5*1000)</f>
        <v>16.246678033471518</v>
      </c>
      <c r="G37" s="344">
        <f>IF(MAE_ued!G$5=0,"",MAE_ued!G$5/G$5*1000)</f>
        <v>15.912375247109884</v>
      </c>
      <c r="H37" s="344">
        <f>IF(MAE_ued!H$5=0,"",MAE_ued!H$5/H$5*1000)</f>
        <v>14.973860905785996</v>
      </c>
      <c r="I37" s="344">
        <f>IF(MAE_ued!I$5=0,"",MAE_ued!I$5/I$5*1000)</f>
        <v>14.199124151306403</v>
      </c>
      <c r="J37" s="344">
        <f>IF(MAE_ued!J$5=0,"",MAE_ued!J$5/J$5*1000)</f>
        <v>15.109218476893021</v>
      </c>
      <c r="K37" s="344">
        <f>IF(MAE_ued!K$5=0,"",MAE_ued!K$5/K$5*1000)</f>
        <v>15.901206636183034</v>
      </c>
      <c r="L37" s="344">
        <f>IF(MAE_ued!L$5=0,"",MAE_ued!L$5/L$5*1000)</f>
        <v>15.772977678346058</v>
      </c>
      <c r="M37" s="344">
        <f>IF(MAE_ued!M$5=0,"",MAE_ued!M$5/M$5*1000)</f>
        <v>14.5072868468152</v>
      </c>
      <c r="N37" s="344">
        <f>IF(MAE_ued!N$5=0,"",MAE_ued!N$5/N$5*1000)</f>
        <v>14.779593680942384</v>
      </c>
      <c r="O37" s="344">
        <f>IF(MAE_ued!O$5=0,"",MAE_ued!O$5/O$5*1000)</f>
        <v>14.812656969907037</v>
      </c>
      <c r="P37" s="344">
        <f>IF(MAE_ued!P$5=0,"",MAE_ued!P$5/P$5*1000)</f>
        <v>13.900805556374104</v>
      </c>
      <c r="Q37" s="344">
        <f>IF(MAE_ued!Q$5=0,"",MAE_ued!Q$5/Q$5*1000)</f>
        <v>13.429453019940379</v>
      </c>
      <c r="R37" s="344">
        <f>IF(MAE_ued!R$5=0,"",MAE_ued!R$5/R$5*1000)</f>
        <v>13.287513652456083</v>
      </c>
      <c r="S37" s="344">
        <f>IF(MAE_ued!S$5=0,"",MAE_ued!S$5/S$5*1000)</f>
        <v>13.14674154781137</v>
      </c>
      <c r="T37" s="344">
        <f>IF(MAE_ued!T$5=0,"",MAE_ued!T$5/T$5*1000)</f>
        <v>12.877770646946519</v>
      </c>
      <c r="U37" s="344">
        <f>IF(MAE_ued!U$5=0,"",MAE_ued!U$5/U$5*1000)</f>
        <v>12.729703466174037</v>
      </c>
      <c r="V37" s="344">
        <f>IF(MAE_ued!V$5=0,"",MAE_ued!V$5/V$5*1000)</f>
        <v>12.859186860869842</v>
      </c>
      <c r="W37" s="344">
        <f>IF(MAE_ued!W$5=0,"",MAE_ued!W$5/W$5*1000)</f>
        <v>12.834877536947328</v>
      </c>
      <c r="X37" s="344">
        <f>IF(MAE_ued!X$5=0,"",MAE_ued!X$5/X$5*1000)</f>
        <v>12.257851914008874</v>
      </c>
      <c r="Y37" s="344">
        <f>IF(MAE_ued!Y$5=0,"",MAE_ued!Y$5/Y$5*1000)</f>
        <v>11.776971129847695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1.6852870077515023</v>
      </c>
      <c r="C38" s="345">
        <f t="shared" si="7"/>
        <v>1.5440114206027331</v>
      </c>
      <c r="D38" s="345">
        <f t="shared" si="7"/>
        <v>1.4542374964242779</v>
      </c>
      <c r="E38" s="345">
        <f t="shared" si="7"/>
        <v>1.5012309312865817</v>
      </c>
      <c r="F38" s="345">
        <f t="shared" si="7"/>
        <v>1.4104214246955453</v>
      </c>
      <c r="G38" s="345">
        <f t="shared" si="7"/>
        <v>1.4052430333222836</v>
      </c>
      <c r="H38" s="345">
        <f t="shared" si="7"/>
        <v>1.3694568905833995</v>
      </c>
      <c r="I38" s="345">
        <f t="shared" si="7"/>
        <v>1.3679387282154529</v>
      </c>
      <c r="J38" s="345">
        <f t="shared" si="7"/>
        <v>1.2233822896114428</v>
      </c>
      <c r="K38" s="345">
        <f t="shared" si="7"/>
        <v>1.1771985291233602</v>
      </c>
      <c r="L38" s="345">
        <f t="shared" si="7"/>
        <v>1.0864781171263149</v>
      </c>
      <c r="M38" s="345">
        <f t="shared" si="7"/>
        <v>1.1372443531282745</v>
      </c>
      <c r="N38" s="345">
        <f t="shared" si="7"/>
        <v>0.70225724204892803</v>
      </c>
      <c r="O38" s="345">
        <f t="shared" si="7"/>
        <v>1.066899116338011</v>
      </c>
      <c r="P38" s="345">
        <f t="shared" si="7"/>
        <v>1.0035755315281123</v>
      </c>
      <c r="Q38" s="345">
        <f t="shared" si="7"/>
        <v>1.0197707032533476</v>
      </c>
      <c r="R38" s="345">
        <f t="shared" si="7"/>
        <v>1.0207211444510711</v>
      </c>
      <c r="S38" s="345">
        <f t="shared" si="7"/>
        <v>1.0412208395182878</v>
      </c>
      <c r="T38" s="345">
        <f t="shared" si="7"/>
        <v>1.0315977834333943</v>
      </c>
      <c r="U38" s="345">
        <f t="shared" si="7"/>
        <v>1.0168477401366796</v>
      </c>
      <c r="V38" s="345">
        <f t="shared" si="7"/>
        <v>1.0293235781176679</v>
      </c>
      <c r="W38" s="345">
        <f t="shared" si="7"/>
        <v>1.0307760905670174</v>
      </c>
      <c r="X38" s="345">
        <f t="shared" si="7"/>
        <v>0.9309100235057266</v>
      </c>
      <c r="Y38" s="345">
        <f t="shared" si="7"/>
        <v>0.85954119664944906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HU: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173.05081685296639</v>
      </c>
      <c r="C5" s="223">
        <v>197.0796216680998</v>
      </c>
      <c r="D5" s="223">
        <v>203.83353396388651</v>
      </c>
      <c r="E5" s="223">
        <v>221.9032674118659</v>
      </c>
      <c r="F5" s="223">
        <v>225.99320722269979</v>
      </c>
      <c r="G5" s="223">
        <v>277.36861564918331</v>
      </c>
      <c r="H5" s="223">
        <v>271.53525365434223</v>
      </c>
      <c r="I5" s="223">
        <v>271.14436801375751</v>
      </c>
      <c r="J5" s="223">
        <v>245.76956147893381</v>
      </c>
      <c r="K5" s="223">
        <v>232.28615649183149</v>
      </c>
      <c r="L5" s="223">
        <v>256.62398968185721</v>
      </c>
      <c r="M5" s="223">
        <v>265.52355975924331</v>
      </c>
      <c r="N5" s="223">
        <v>309.34110060189158</v>
      </c>
      <c r="O5" s="223">
        <v>384.66268271711101</v>
      </c>
      <c r="P5" s="223">
        <v>383.38340498710232</v>
      </c>
      <c r="Q5" s="223">
        <v>387.25313843508189</v>
      </c>
      <c r="R5" s="223">
        <v>405.75107480653469</v>
      </c>
      <c r="S5" s="223">
        <v>437.74593176318092</v>
      </c>
      <c r="T5" s="223">
        <v>443.96706079835349</v>
      </c>
      <c r="U5" s="223">
        <v>447.03532710683612</v>
      </c>
      <c r="V5" s="223">
        <v>473.38310542323859</v>
      </c>
      <c r="W5" s="223">
        <v>528.8827768209153</v>
      </c>
      <c r="X5" s="223">
        <v>513.47354340515403</v>
      </c>
      <c r="Y5" s="223">
        <v>534.17566511054304</v>
      </c>
      <c r="DA5" s="89" t="s">
        <v>2528</v>
      </c>
    </row>
    <row r="6" spans="1:105" ht="12" customHeight="1" x14ac:dyDescent="0.25">
      <c r="A6" s="55" t="s">
        <v>91</v>
      </c>
      <c r="B6" s="259">
        <v>2.867711388896149</v>
      </c>
      <c r="C6" s="259">
        <v>3.4780000388319139</v>
      </c>
      <c r="D6" s="259">
        <v>3.8298446439864269</v>
      </c>
      <c r="E6" s="259">
        <v>4.0865822188097036</v>
      </c>
      <c r="F6" s="259">
        <v>4.4796426893726773</v>
      </c>
      <c r="G6" s="259">
        <v>5.5139740032447584</v>
      </c>
      <c r="H6" s="259">
        <v>5.3930747046637801</v>
      </c>
      <c r="I6" s="259">
        <v>5.4552130397483811</v>
      </c>
      <c r="J6" s="259">
        <v>5.2852224780711969</v>
      </c>
      <c r="K6" s="259">
        <v>5.0970213930594612</v>
      </c>
      <c r="L6" s="259">
        <v>5.8286422734376542</v>
      </c>
      <c r="M6" s="259">
        <v>5.9740412303311103</v>
      </c>
      <c r="N6" s="259">
        <v>7.923546181791572</v>
      </c>
      <c r="O6" s="259">
        <v>8.9089694405995559</v>
      </c>
      <c r="P6" s="259">
        <v>8.9390554455612747</v>
      </c>
      <c r="Q6" s="259">
        <v>9.0144588543185673</v>
      </c>
      <c r="R6" s="259">
        <v>9.3995007995075035</v>
      </c>
      <c r="S6" s="259">
        <v>10.12288095942978</v>
      </c>
      <c r="T6" s="259">
        <v>10.309077594973029</v>
      </c>
      <c r="U6" s="259">
        <v>10.418641694094489</v>
      </c>
      <c r="V6" s="259">
        <v>11.013057102174001</v>
      </c>
      <c r="W6" s="259">
        <v>12.31999813690658</v>
      </c>
      <c r="X6" s="259">
        <v>12.34699867147601</v>
      </c>
      <c r="Y6" s="259">
        <v>13.102290100737941</v>
      </c>
      <c r="DA6" s="67" t="s">
        <v>2545</v>
      </c>
    </row>
    <row r="7" spans="1:105" ht="12" customHeight="1" x14ac:dyDescent="0.25">
      <c r="A7" s="173" t="s">
        <v>92</v>
      </c>
      <c r="B7" s="224">
        <v>3.9000874888987629</v>
      </c>
      <c r="C7" s="224">
        <v>4.7300800528114042</v>
      </c>
      <c r="D7" s="224">
        <v>5.2085887158215423</v>
      </c>
      <c r="E7" s="224">
        <v>5.557751817581198</v>
      </c>
      <c r="F7" s="224">
        <v>6.0923140575468384</v>
      </c>
      <c r="G7" s="224">
        <v>7.4990046444128691</v>
      </c>
      <c r="H7" s="224">
        <v>7.3345815983427416</v>
      </c>
      <c r="I7" s="224">
        <v>7.4190897340577981</v>
      </c>
      <c r="J7" s="224">
        <v>7.1879025701768269</v>
      </c>
      <c r="K7" s="224">
        <v>6.9319490945608679</v>
      </c>
      <c r="L7" s="224">
        <v>7.9269534918752109</v>
      </c>
      <c r="M7" s="224">
        <v>8.1246960732503126</v>
      </c>
      <c r="N7" s="224">
        <v>10.77602280723654</v>
      </c>
      <c r="O7" s="224">
        <v>12.11619843921539</v>
      </c>
      <c r="P7" s="224">
        <v>12.15711540596334</v>
      </c>
      <c r="Q7" s="224">
        <v>12.259664041873251</v>
      </c>
      <c r="R7" s="224">
        <v>12.78332108733021</v>
      </c>
      <c r="S7" s="224">
        <v>13.767118104824499</v>
      </c>
      <c r="T7" s="224">
        <v>14.02034552916332</v>
      </c>
      <c r="U7" s="224">
        <v>14.169352703968499</v>
      </c>
      <c r="V7" s="224">
        <v>14.977757658956641</v>
      </c>
      <c r="W7" s="224">
        <v>16.75519746619295</v>
      </c>
      <c r="X7" s="224">
        <v>16.791918193207369</v>
      </c>
      <c r="Y7" s="224">
        <v>17.8191145370036</v>
      </c>
      <c r="DA7" s="177" t="s">
        <v>2546</v>
      </c>
    </row>
    <row r="8" spans="1:105" ht="12" customHeight="1" x14ac:dyDescent="0.25">
      <c r="A8" s="173" t="s">
        <v>93</v>
      </c>
      <c r="B8" s="224">
        <v>4.8177551333455302</v>
      </c>
      <c r="C8" s="224">
        <v>5.8430400652376164</v>
      </c>
      <c r="D8" s="224">
        <v>6.4341390018971989</v>
      </c>
      <c r="E8" s="224">
        <v>6.8654581276003031</v>
      </c>
      <c r="F8" s="224">
        <v>7.5257997181460974</v>
      </c>
      <c r="G8" s="224">
        <v>9.2634763254511938</v>
      </c>
      <c r="H8" s="224">
        <v>9.0603655038351523</v>
      </c>
      <c r="I8" s="224">
        <v>9.1647579067772771</v>
      </c>
      <c r="J8" s="224">
        <v>8.8791737631596099</v>
      </c>
      <c r="K8" s="224">
        <v>8.5629959403398956</v>
      </c>
      <c r="L8" s="224">
        <v>9.7921190193752601</v>
      </c>
      <c r="M8" s="224">
        <v>10.03638926695627</v>
      </c>
      <c r="N8" s="224">
        <v>13.31155758540984</v>
      </c>
      <c r="O8" s="224">
        <v>14.96706866020725</v>
      </c>
      <c r="P8" s="224">
        <v>15.01761314854294</v>
      </c>
      <c r="Q8" s="224">
        <v>15.14429087525518</v>
      </c>
      <c r="R8" s="224">
        <v>15.791161343172609</v>
      </c>
      <c r="S8" s="224">
        <v>17.006440011842031</v>
      </c>
      <c r="T8" s="224">
        <v>17.31925035955469</v>
      </c>
      <c r="U8" s="224">
        <v>17.503318046078739</v>
      </c>
      <c r="V8" s="224">
        <v>18.501935931652319</v>
      </c>
      <c r="W8" s="224">
        <v>20.697596870003061</v>
      </c>
      <c r="X8" s="224">
        <v>20.742957768079691</v>
      </c>
      <c r="Y8" s="224">
        <v>22.011847369239739</v>
      </c>
      <c r="DA8" s="177" t="s">
        <v>2547</v>
      </c>
    </row>
    <row r="9" spans="1:105" ht="12" customHeight="1" x14ac:dyDescent="0.25">
      <c r="A9" s="173" t="s">
        <v>94</v>
      </c>
      <c r="B9" s="224">
        <v>2.9824198444519952</v>
      </c>
      <c r="C9" s="224">
        <v>3.6171200403851902</v>
      </c>
      <c r="D9" s="224">
        <v>3.9830384297458838</v>
      </c>
      <c r="E9" s="224">
        <v>4.250045507562092</v>
      </c>
      <c r="F9" s="224">
        <v>4.6588283969475821</v>
      </c>
      <c r="G9" s="224">
        <v>5.734532963374547</v>
      </c>
      <c r="H9" s="224">
        <v>5.6087976928503309</v>
      </c>
      <c r="I9" s="224">
        <v>5.6734215613383174</v>
      </c>
      <c r="J9" s="224">
        <v>5.4966313771940438</v>
      </c>
      <c r="K9" s="224">
        <v>5.3009022487818376</v>
      </c>
      <c r="L9" s="224">
        <v>6.0617879643751591</v>
      </c>
      <c r="M9" s="224">
        <v>6.2130028795443533</v>
      </c>
      <c r="N9" s="224">
        <v>8.2404880290632345</v>
      </c>
      <c r="O9" s="224">
        <v>9.2653282182235355</v>
      </c>
      <c r="P9" s="224">
        <v>9.2966176633837261</v>
      </c>
      <c r="Q9" s="224">
        <v>9.375037208491305</v>
      </c>
      <c r="R9" s="224">
        <v>9.775480831487803</v>
      </c>
      <c r="S9" s="224">
        <v>10.527796197806969</v>
      </c>
      <c r="T9" s="224">
        <v>10.72144069877195</v>
      </c>
      <c r="U9" s="224">
        <v>10.83538736185826</v>
      </c>
      <c r="V9" s="224">
        <v>11.453579386260961</v>
      </c>
      <c r="W9" s="224">
        <v>12.812798062382839</v>
      </c>
      <c r="X9" s="224">
        <v>12.840878618335051</v>
      </c>
      <c r="Y9" s="224">
        <v>13.626381704767461</v>
      </c>
      <c r="DA9" s="177" t="s">
        <v>2548</v>
      </c>
    </row>
    <row r="10" spans="1:105" ht="12" customHeight="1" x14ac:dyDescent="0.25">
      <c r="A10" s="56" t="s">
        <v>95</v>
      </c>
      <c r="B10" s="260">
        <v>5.1830680586000373</v>
      </c>
      <c r="C10" s="260">
        <v>5.7650600819026963</v>
      </c>
      <c r="D10" s="260">
        <v>5.8649315285345462</v>
      </c>
      <c r="E10" s="260">
        <v>6.925692095874469</v>
      </c>
      <c r="F10" s="260">
        <v>6.9007138767709728</v>
      </c>
      <c r="G10" s="260">
        <v>8.3560156815247435</v>
      </c>
      <c r="H10" s="260">
        <v>8.0175929103525174</v>
      </c>
      <c r="I10" s="260">
        <v>7.9300366098741746</v>
      </c>
      <c r="J10" s="260">
        <v>7.0366552390867847</v>
      </c>
      <c r="K10" s="260">
        <v>6.5632928091892406</v>
      </c>
      <c r="L10" s="260">
        <v>7.2004851010901616</v>
      </c>
      <c r="M10" s="260">
        <v>7.4717344927772249</v>
      </c>
      <c r="N10" s="260">
        <v>8.5242964256309488</v>
      </c>
      <c r="O10" s="260">
        <v>10.552910372659159</v>
      </c>
      <c r="P10" s="260">
        <v>10.538257385382989</v>
      </c>
      <c r="Q10" s="260">
        <v>10.643571511157811</v>
      </c>
      <c r="R10" s="260">
        <v>11.08133548759632</v>
      </c>
      <c r="S10" s="260">
        <v>11.999766087113491</v>
      </c>
      <c r="T10" s="260">
        <v>12.102911012857319</v>
      </c>
      <c r="U10" s="260">
        <v>12.19110562281481</v>
      </c>
      <c r="V10" s="260">
        <v>13.051638655146681</v>
      </c>
      <c r="W10" s="260">
        <v>14.60443495960198</v>
      </c>
      <c r="X10" s="260">
        <v>14.601578731357529</v>
      </c>
      <c r="Y10" s="260">
        <v>15.78497427308896</v>
      </c>
      <c r="DA10" s="68" t="s">
        <v>2549</v>
      </c>
    </row>
    <row r="11" spans="1:105" ht="12" customHeight="1" x14ac:dyDescent="0.25">
      <c r="A11" s="37" t="s">
        <v>159</v>
      </c>
      <c r="B11" s="226">
        <v>4.9129413153602933E-2</v>
      </c>
      <c r="C11" s="226">
        <v>0</v>
      </c>
      <c r="D11" s="226">
        <v>0</v>
      </c>
      <c r="E11" s="226">
        <v>8.5836150631933977E-2</v>
      </c>
      <c r="F11" s="226">
        <v>4.1467627083894287E-2</v>
      </c>
      <c r="G11" s="226">
        <v>4.1855512636845643E-2</v>
      </c>
      <c r="H11" s="226">
        <v>4.2877736515995628E-2</v>
      </c>
      <c r="I11" s="226">
        <v>4.155135752611399E-2</v>
      </c>
      <c r="J11" s="226">
        <v>4.0048979007047757E-2</v>
      </c>
      <c r="K11" s="226">
        <v>0</v>
      </c>
      <c r="L11" s="226">
        <v>0</v>
      </c>
      <c r="M11" s="226">
        <v>0.1951563100650604</v>
      </c>
      <c r="N11" s="226">
        <v>0.1177126700512614</v>
      </c>
      <c r="O11" s="226">
        <v>0.1537416702595869</v>
      </c>
      <c r="P11" s="226">
        <v>0.15200329591709441</v>
      </c>
      <c r="Q11" s="226">
        <v>0.15258732550361551</v>
      </c>
      <c r="R11" s="226">
        <v>0.15794985707017231</v>
      </c>
      <c r="S11" s="226">
        <v>0.15762408756285279</v>
      </c>
      <c r="T11" s="226">
        <v>0.19708223161802171</v>
      </c>
      <c r="U11" s="226">
        <v>0.19548101577188001</v>
      </c>
      <c r="V11" s="226">
        <v>0.15476082597080951</v>
      </c>
      <c r="W11" s="226">
        <v>0.15422658716612961</v>
      </c>
      <c r="X11" s="226">
        <v>0.1759272279079955</v>
      </c>
      <c r="Y11" s="226">
        <v>0.1283913581554971</v>
      </c>
      <c r="DA11" s="69" t="s">
        <v>2550</v>
      </c>
    </row>
    <row r="12" spans="1:105" ht="12" customHeight="1" x14ac:dyDescent="0.25">
      <c r="A12" s="37" t="s">
        <v>35</v>
      </c>
      <c r="B12" s="226">
        <v>4.5559277673319434</v>
      </c>
      <c r="C12" s="226">
        <v>4.9273345736593432</v>
      </c>
      <c r="D12" s="226">
        <v>4.7766374564212972</v>
      </c>
      <c r="E12" s="226">
        <v>4.7968452227094023</v>
      </c>
      <c r="F12" s="226">
        <v>4.5443403479263313</v>
      </c>
      <c r="G12" s="226">
        <v>5.6526354381317896</v>
      </c>
      <c r="H12" s="226">
        <v>5.5267152241660913</v>
      </c>
      <c r="I12" s="226">
        <v>5.56511472890256</v>
      </c>
      <c r="J12" s="226">
        <v>4.2824818661798956</v>
      </c>
      <c r="K12" s="226">
        <v>3.8741580096913522</v>
      </c>
      <c r="L12" s="226">
        <v>3.7922913417065192</v>
      </c>
      <c r="M12" s="226">
        <v>3.8617248277317682</v>
      </c>
      <c r="N12" s="226">
        <v>1.942418973520037</v>
      </c>
      <c r="O12" s="226">
        <v>5.2419822427652001</v>
      </c>
      <c r="P12" s="226">
        <v>4.8091862875302311</v>
      </c>
      <c r="Q12" s="226">
        <v>4.9396408593298986</v>
      </c>
      <c r="R12" s="226">
        <v>5.3040298591008801</v>
      </c>
      <c r="S12" s="226">
        <v>5.8813743728673824</v>
      </c>
      <c r="T12" s="226">
        <v>5.8287378344847456</v>
      </c>
      <c r="U12" s="226">
        <v>5.7741805324047286</v>
      </c>
      <c r="V12" s="226">
        <v>6.222919692627678</v>
      </c>
      <c r="W12" s="226">
        <v>6.9490579506695296</v>
      </c>
      <c r="X12" s="226">
        <v>5.367642152000907</v>
      </c>
      <c r="Y12" s="226">
        <v>4.7026537461664679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1.02699914015059</v>
      </c>
      <c r="F13" s="226">
        <v>0.95537403267217669</v>
      </c>
      <c r="G13" s="226">
        <v>0.95537403267235332</v>
      </c>
      <c r="H13" s="226">
        <v>0.71650902837371977</v>
      </c>
      <c r="I13" s="226">
        <v>0.52545141874397516</v>
      </c>
      <c r="J13" s="226">
        <v>0.52545141874376644</v>
      </c>
      <c r="K13" s="226">
        <v>0.40601891659383482</v>
      </c>
      <c r="L13" s="226">
        <v>0.47773000859799142</v>
      </c>
      <c r="M13" s="226">
        <v>0.50154772140951076</v>
      </c>
      <c r="N13" s="226">
        <v>0.35829750644859543</v>
      </c>
      <c r="O13" s="226">
        <v>0.2865864144452715</v>
      </c>
      <c r="P13" s="226">
        <v>0.47773000859830722</v>
      </c>
      <c r="Q13" s="226">
        <v>0.45382631126382111</v>
      </c>
      <c r="R13" s="226">
        <v>0.33439380911422523</v>
      </c>
      <c r="S13" s="226">
        <v>0.2388650042991165</v>
      </c>
      <c r="T13" s="226">
        <v>0.19105760963019369</v>
      </c>
      <c r="U13" s="226">
        <v>0.19105760963020241</v>
      </c>
      <c r="V13" s="226">
        <v>0.28658641444529059</v>
      </c>
      <c r="W13" s="226">
        <v>0.31049011177976649</v>
      </c>
      <c r="X13" s="226">
        <v>0.1910576096302222</v>
      </c>
      <c r="Y13" s="226">
        <v>0.19105760963027629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0.14154655251876261</v>
      </c>
      <c r="T14" s="226">
        <v>8.3311873159795713E-2</v>
      </c>
      <c r="U14" s="226">
        <v>0.105318508383828</v>
      </c>
      <c r="V14" s="226">
        <v>0.27089562100278503</v>
      </c>
      <c r="W14" s="226">
        <v>0.34700725943632721</v>
      </c>
      <c r="X14" s="226">
        <v>1.4437067757469551</v>
      </c>
      <c r="Y14" s="226">
        <v>2.679018506931778</v>
      </c>
      <c r="DA14" s="69" t="s">
        <v>2553</v>
      </c>
    </row>
    <row r="15" spans="1:105" ht="12" customHeight="1" x14ac:dyDescent="0.25">
      <c r="A15" s="37" t="s">
        <v>40</v>
      </c>
      <c r="B15" s="226">
        <v>0.57801087811449092</v>
      </c>
      <c r="C15" s="226">
        <v>0.83772550824335301</v>
      </c>
      <c r="D15" s="226">
        <v>1.088294072113249</v>
      </c>
      <c r="E15" s="226">
        <v>1.0160115823825431</v>
      </c>
      <c r="F15" s="226">
        <v>1.35953186908857</v>
      </c>
      <c r="G15" s="226">
        <v>1.7061506980837551</v>
      </c>
      <c r="H15" s="226">
        <v>1.731490921296712</v>
      </c>
      <c r="I15" s="226">
        <v>1.797919104701527</v>
      </c>
      <c r="J15" s="226">
        <v>2.188672975156075</v>
      </c>
      <c r="K15" s="226">
        <v>2.2831158829040539</v>
      </c>
      <c r="L15" s="226">
        <v>2.9304637507856519</v>
      </c>
      <c r="M15" s="226">
        <v>2.9133056335708858</v>
      </c>
      <c r="N15" s="226">
        <v>6.1058672756110548</v>
      </c>
      <c r="O15" s="226">
        <v>4.8706000451891027</v>
      </c>
      <c r="P15" s="226">
        <v>5.0993377933373534</v>
      </c>
      <c r="Q15" s="226">
        <v>5.0975170150604781</v>
      </c>
      <c r="R15" s="226">
        <v>5.284961962311038</v>
      </c>
      <c r="S15" s="226">
        <v>5.5803560698653722</v>
      </c>
      <c r="T15" s="226">
        <v>5.8027214639645619</v>
      </c>
      <c r="U15" s="226">
        <v>5.9250679566241677</v>
      </c>
      <c r="V15" s="226">
        <v>6.1164761011001181</v>
      </c>
      <c r="W15" s="226">
        <v>6.8436530505502322</v>
      </c>
      <c r="X15" s="226">
        <v>7.423244966071449</v>
      </c>
      <c r="Y15" s="226">
        <v>8.0838530522049457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34.102666907873981</v>
      </c>
      <c r="C16" s="261">
        <f t="shared" si="0"/>
        <v>37.70762405311585</v>
      </c>
      <c r="D16" s="261">
        <f t="shared" si="0"/>
        <v>38.226086576576741</v>
      </c>
      <c r="E16" s="261">
        <f t="shared" si="0"/>
        <v>41.765391596222699</v>
      </c>
      <c r="F16" s="261">
        <f t="shared" si="0"/>
        <v>41.795136779283773</v>
      </c>
      <c r="G16" s="261">
        <f t="shared" si="0"/>
        <v>51.246784224030627</v>
      </c>
      <c r="H16" s="261">
        <f t="shared" si="0"/>
        <v>49.827493783645579</v>
      </c>
      <c r="I16" s="261">
        <f t="shared" si="0"/>
        <v>49.796436084301902</v>
      </c>
      <c r="J16" s="261">
        <f t="shared" si="0"/>
        <v>43.990275964955487</v>
      </c>
      <c r="K16" s="261">
        <f t="shared" si="0"/>
        <v>41.342282498604177</v>
      </c>
      <c r="L16" s="261">
        <f t="shared" si="0"/>
        <v>45.21619913660254</v>
      </c>
      <c r="M16" s="261">
        <f t="shared" si="0"/>
        <v>46.998391766057679</v>
      </c>
      <c r="N16" s="261">
        <f t="shared" si="0"/>
        <v>54.139925709653255</v>
      </c>
      <c r="O16" s="261">
        <f t="shared" si="0"/>
        <v>67.723312897151587</v>
      </c>
      <c r="P16" s="261">
        <f t="shared" si="0"/>
        <v>67.000313608201878</v>
      </c>
      <c r="Q16" s="261">
        <f t="shared" si="0"/>
        <v>67.785750264231126</v>
      </c>
      <c r="R16" s="261">
        <f t="shared" si="0"/>
        <v>70.989946310619416</v>
      </c>
      <c r="S16" s="261">
        <f t="shared" si="0"/>
        <v>76.818976700471637</v>
      </c>
      <c r="T16" s="261">
        <f t="shared" si="0"/>
        <v>77.837935865561832</v>
      </c>
      <c r="U16" s="261">
        <f t="shared" si="0"/>
        <v>78.306929354470014</v>
      </c>
      <c r="V16" s="261">
        <f t="shared" si="0"/>
        <v>83.048185932199971</v>
      </c>
      <c r="W16" s="261">
        <f t="shared" si="0"/>
        <v>92.83337214336845</v>
      </c>
      <c r="X16" s="261">
        <f t="shared" si="0"/>
        <v>89.566717936509122</v>
      </c>
      <c r="Y16" s="261">
        <f t="shared" si="0"/>
        <v>92.98103072131947</v>
      </c>
      <c r="DA16" s="70"/>
    </row>
    <row r="17" spans="1:105" ht="12" customHeight="1" x14ac:dyDescent="0.25">
      <c r="A17" s="60" t="s">
        <v>2556</v>
      </c>
      <c r="B17" s="329">
        <v>30.620806477654881</v>
      </c>
      <c r="C17" s="329">
        <v>32.507001532960963</v>
      </c>
      <c r="D17" s="329">
        <v>31.354919594551379</v>
      </c>
      <c r="E17" s="329">
        <v>34.802534639553137</v>
      </c>
      <c r="F17" s="329">
        <v>32.484212943887329</v>
      </c>
      <c r="G17" s="329">
        <v>39.678751435451979</v>
      </c>
      <c r="H17" s="329">
        <v>38.238164152677712</v>
      </c>
      <c r="I17" s="329">
        <v>37.817596683653129</v>
      </c>
      <c r="J17" s="329">
        <v>29.340785531386601</v>
      </c>
      <c r="K17" s="329">
        <v>26.236996982767941</v>
      </c>
      <c r="L17" s="329">
        <v>25.718182065145189</v>
      </c>
      <c r="M17" s="329">
        <v>27.80941224819755</v>
      </c>
      <c r="N17" s="329">
        <v>14.095636448944401</v>
      </c>
      <c r="O17" s="329">
        <v>36.310982336731342</v>
      </c>
      <c r="P17" s="329">
        <v>33.768550592034629</v>
      </c>
      <c r="Q17" s="329">
        <v>34.67393551566839</v>
      </c>
      <c r="R17" s="329">
        <v>36.799887795715676</v>
      </c>
      <c r="S17" s="329">
        <v>40.698653379578857</v>
      </c>
      <c r="T17" s="329">
        <v>40.48650397299285</v>
      </c>
      <c r="U17" s="329">
        <v>40.051020469215928</v>
      </c>
      <c r="V17" s="329">
        <v>43.129928469070052</v>
      </c>
      <c r="W17" s="329">
        <v>48.154450622989067</v>
      </c>
      <c r="X17" s="329">
        <v>39.30026238868237</v>
      </c>
      <c r="Y17" s="329">
        <v>35.774413077395828</v>
      </c>
      <c r="DA17" s="72" t="s">
        <v>2557</v>
      </c>
    </row>
    <row r="18" spans="1:105" ht="12" customHeight="1" x14ac:dyDescent="0.25">
      <c r="A18" s="59" t="s">
        <v>28</v>
      </c>
      <c r="B18" s="230">
        <v>1.078468321653244</v>
      </c>
      <c r="C18" s="230">
        <v>0.40733718333457358</v>
      </c>
      <c r="D18" s="230">
        <v>0</v>
      </c>
      <c r="E18" s="230">
        <v>8.883801955917521E-2</v>
      </c>
      <c r="F18" s="230">
        <v>0.47617931347060499</v>
      </c>
      <c r="G18" s="230">
        <v>0.74560853790763615</v>
      </c>
      <c r="H18" s="230">
        <v>0.63201626877827177</v>
      </c>
      <c r="I18" s="230">
        <v>0.46254970363758813</v>
      </c>
      <c r="J18" s="230">
        <v>0.40869974965530842</v>
      </c>
      <c r="K18" s="230">
        <v>0.29790206106894918</v>
      </c>
      <c r="L18" s="230">
        <v>0.18905623938020699</v>
      </c>
      <c r="M18" s="230">
        <v>0.19005165765436099</v>
      </c>
      <c r="N18" s="230">
        <v>0.13961347643512989</v>
      </c>
      <c r="O18" s="230">
        <v>0.35815916687628552</v>
      </c>
      <c r="P18" s="230">
        <v>0.2849367043218749</v>
      </c>
      <c r="Q18" s="230">
        <v>0.44349111669339081</v>
      </c>
      <c r="R18" s="230">
        <v>0.32110698717029929</v>
      </c>
      <c r="S18" s="230">
        <v>0.18315569174241819</v>
      </c>
      <c r="T18" s="230">
        <v>0.2800207921503709</v>
      </c>
      <c r="U18" s="230">
        <v>9.5867499672917536E-2</v>
      </c>
      <c r="V18" s="230">
        <v>9.5811763234425806E-2</v>
      </c>
      <c r="W18" s="230">
        <v>9.264647294947688E-2</v>
      </c>
      <c r="X18" s="230">
        <v>0.16982058595072699</v>
      </c>
      <c r="Y18" s="230">
        <v>7.5758032196217573E-2</v>
      </c>
      <c r="DA18" s="71" t="s">
        <v>2558</v>
      </c>
    </row>
    <row r="19" spans="1:105" ht="12" customHeight="1" x14ac:dyDescent="0.25">
      <c r="A19" s="59" t="s">
        <v>31</v>
      </c>
      <c r="B19" s="230">
        <v>0.34191528794252279</v>
      </c>
      <c r="C19" s="230">
        <v>0.34204660649536411</v>
      </c>
      <c r="D19" s="230">
        <v>0.33591191706041579</v>
      </c>
      <c r="E19" s="230">
        <v>0.67529229909632815</v>
      </c>
      <c r="F19" s="230">
        <v>0.32349865317266202</v>
      </c>
      <c r="G19" s="230">
        <v>0.32338931203647903</v>
      </c>
      <c r="H19" s="230">
        <v>0.32737966297040721</v>
      </c>
      <c r="I19" s="230">
        <v>0</v>
      </c>
      <c r="J19" s="230">
        <v>0</v>
      </c>
      <c r="K19" s="230">
        <v>0.30734170757141049</v>
      </c>
      <c r="L19" s="230">
        <v>0.29688696913013968</v>
      </c>
      <c r="M19" s="230">
        <v>0.89802790147766409</v>
      </c>
      <c r="N19" s="230">
        <v>0.4450009134762789</v>
      </c>
      <c r="O19" s="230">
        <v>1.153771390575127</v>
      </c>
      <c r="P19" s="230">
        <v>1.152145921261863</v>
      </c>
      <c r="Q19" s="230">
        <v>1.1529841736427671</v>
      </c>
      <c r="R19" s="230">
        <v>1.143539526800269</v>
      </c>
      <c r="S19" s="230">
        <v>1.426490786816891</v>
      </c>
      <c r="T19" s="230">
        <v>1.4189919676871909</v>
      </c>
      <c r="U19" s="230">
        <v>1.4113202346748379</v>
      </c>
      <c r="V19" s="230">
        <v>1.4111480632846951</v>
      </c>
      <c r="W19" s="230">
        <v>1.6878734351610449</v>
      </c>
      <c r="X19" s="230">
        <v>1.592197398148123</v>
      </c>
      <c r="Y19" s="230">
        <v>1.5110283876227399</v>
      </c>
      <c r="DA19" s="71" t="s">
        <v>2559</v>
      </c>
    </row>
    <row r="20" spans="1:105" ht="12" customHeight="1" x14ac:dyDescent="0.25">
      <c r="A20" s="59" t="s">
        <v>159</v>
      </c>
      <c r="B20" s="230">
        <v>0.29594903157779712</v>
      </c>
      <c r="C20" s="230">
        <v>0</v>
      </c>
      <c r="D20" s="230">
        <v>0</v>
      </c>
      <c r="E20" s="230">
        <v>0.58824608786425081</v>
      </c>
      <c r="F20" s="230">
        <v>0.28399622413530112</v>
      </c>
      <c r="G20" s="230">
        <v>0.28378849717648441</v>
      </c>
      <c r="H20" s="230">
        <v>0.28699210385782159</v>
      </c>
      <c r="I20" s="230">
        <v>0.27684061945984351</v>
      </c>
      <c r="J20" s="230">
        <v>0.26806066575391879</v>
      </c>
      <c r="K20" s="230">
        <v>0</v>
      </c>
      <c r="L20" s="230">
        <v>0</v>
      </c>
      <c r="M20" s="230">
        <v>1.285429991782044</v>
      </c>
      <c r="N20" s="230">
        <v>0.77199847235646923</v>
      </c>
      <c r="O20" s="230">
        <v>0.99153782332742746</v>
      </c>
      <c r="P20" s="230">
        <v>0.99058695703453059</v>
      </c>
      <c r="Q20" s="230">
        <v>0.99115770288300176</v>
      </c>
      <c r="R20" s="230">
        <v>1.0218266269769689</v>
      </c>
      <c r="S20" s="230">
        <v>1.0202633908392</v>
      </c>
      <c r="T20" s="230">
        <v>1.2685950199799221</v>
      </c>
      <c r="U20" s="230">
        <v>1.26214652437957</v>
      </c>
      <c r="V20" s="230">
        <v>1.010023156176197</v>
      </c>
      <c r="W20" s="230">
        <v>1.006871262095532</v>
      </c>
      <c r="X20" s="230">
        <v>1.191290092366396</v>
      </c>
      <c r="Y20" s="230">
        <v>0.90858100553698329</v>
      </c>
      <c r="DA20" s="71" t="s">
        <v>2560</v>
      </c>
    </row>
    <row r="21" spans="1:105" ht="12" customHeight="1" x14ac:dyDescent="0.25">
      <c r="A21" s="59" t="s">
        <v>32</v>
      </c>
      <c r="B21" s="230">
        <v>1.46017267080774</v>
      </c>
      <c r="C21" s="230">
        <v>1.168591987135277</v>
      </c>
      <c r="D21" s="230">
        <v>0.86073114481109836</v>
      </c>
      <c r="E21" s="230">
        <v>0.57676612987738762</v>
      </c>
      <c r="F21" s="230">
        <v>0.27805621062374503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27.444301165673579</v>
      </c>
      <c r="C22" s="230">
        <v>30.589025755995749</v>
      </c>
      <c r="D22" s="230">
        <v>30.158276532679871</v>
      </c>
      <c r="E22" s="230">
        <v>32.873392103156</v>
      </c>
      <c r="F22" s="230">
        <v>31.12248254248501</v>
      </c>
      <c r="G22" s="230">
        <v>38.32596508833138</v>
      </c>
      <c r="H22" s="230">
        <v>36.991776117071211</v>
      </c>
      <c r="I22" s="230">
        <v>37.078206360555697</v>
      </c>
      <c r="J22" s="230">
        <v>28.66402511597737</v>
      </c>
      <c r="K22" s="230">
        <v>25.631753214127581</v>
      </c>
      <c r="L22" s="230">
        <v>25.232238856634851</v>
      </c>
      <c r="M22" s="230">
        <v>25.435902697283481</v>
      </c>
      <c r="N22" s="230">
        <v>12.73902358667652</v>
      </c>
      <c r="O22" s="230">
        <v>33.807513955952501</v>
      </c>
      <c r="P22" s="230">
        <v>31.340881009416361</v>
      </c>
      <c r="Q22" s="230">
        <v>32.08630252244923</v>
      </c>
      <c r="R22" s="230">
        <v>34.313414654768138</v>
      </c>
      <c r="S22" s="230">
        <v>38.068743510180347</v>
      </c>
      <c r="T22" s="230">
        <v>37.518896193175372</v>
      </c>
      <c r="U22" s="230">
        <v>37.281686210488608</v>
      </c>
      <c r="V22" s="230">
        <v>40.612945486374727</v>
      </c>
      <c r="W22" s="230">
        <v>45.367059452783018</v>
      </c>
      <c r="X22" s="230">
        <v>36.346954312217122</v>
      </c>
      <c r="Y22" s="230">
        <v>33.279045652039883</v>
      </c>
      <c r="DA22" s="71" t="s">
        <v>2562</v>
      </c>
    </row>
    <row r="23" spans="1:105" ht="12" customHeight="1" x14ac:dyDescent="0.25">
      <c r="A23" s="60" t="s">
        <v>2563</v>
      </c>
      <c r="B23" s="329">
        <v>3.481860430219097</v>
      </c>
      <c r="C23" s="329">
        <v>5.2006225201548846</v>
      </c>
      <c r="D23" s="329">
        <v>6.871166982025362</v>
      </c>
      <c r="E23" s="329">
        <v>6.9628569566695599</v>
      </c>
      <c r="F23" s="329">
        <v>9.3109238353964443</v>
      </c>
      <c r="G23" s="329">
        <v>11.56803278857865</v>
      </c>
      <c r="H23" s="329">
        <v>11.589329630967869</v>
      </c>
      <c r="I23" s="329">
        <v>11.97883940064877</v>
      </c>
      <c r="J23" s="329">
        <v>14.649490433568889</v>
      </c>
      <c r="K23" s="329">
        <v>15.10528551583624</v>
      </c>
      <c r="L23" s="329">
        <v>19.498017071457351</v>
      </c>
      <c r="M23" s="329">
        <v>19.18897951786013</v>
      </c>
      <c r="N23" s="329">
        <v>40.044289260708858</v>
      </c>
      <c r="O23" s="329">
        <v>31.412330560420241</v>
      </c>
      <c r="P23" s="329">
        <v>33.23176301616725</v>
      </c>
      <c r="Q23" s="329">
        <v>33.111814748562743</v>
      </c>
      <c r="R23" s="329">
        <v>34.190058514903733</v>
      </c>
      <c r="S23" s="329">
        <v>36.120323320892787</v>
      </c>
      <c r="T23" s="329">
        <v>37.351431892568989</v>
      </c>
      <c r="U23" s="329">
        <v>38.25590888525408</v>
      </c>
      <c r="V23" s="329">
        <v>39.918257463129919</v>
      </c>
      <c r="W23" s="329">
        <v>44.678921520379383</v>
      </c>
      <c r="X23" s="329">
        <v>50.266455547826752</v>
      </c>
      <c r="Y23" s="329">
        <v>57.206617643923643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15.899669384672393</v>
      </c>
      <c r="C24" s="261">
        <f t="shared" si="1"/>
        <v>18.030113643196902</v>
      </c>
      <c r="D24" s="261">
        <f t="shared" si="1"/>
        <v>18.637670622800165</v>
      </c>
      <c r="E24" s="261">
        <f t="shared" si="1"/>
        <v>20.246844199416689</v>
      </c>
      <c r="F24" s="261">
        <f t="shared" si="1"/>
        <v>20.63414968767114</v>
      </c>
      <c r="G24" s="261">
        <f t="shared" si="1"/>
        <v>25.331817740954612</v>
      </c>
      <c r="H24" s="261">
        <f t="shared" si="1"/>
        <v>24.695354034750377</v>
      </c>
      <c r="I24" s="261">
        <f t="shared" si="1"/>
        <v>24.730179954085088</v>
      </c>
      <c r="J24" s="261">
        <f t="shared" si="1"/>
        <v>22.152295320037311</v>
      </c>
      <c r="K24" s="261">
        <f t="shared" si="1"/>
        <v>20.856425496559254</v>
      </c>
      <c r="L24" s="261">
        <f t="shared" si="1"/>
        <v>22.821769883547251</v>
      </c>
      <c r="M24" s="261">
        <f t="shared" si="1"/>
        <v>23.631358323417992</v>
      </c>
      <c r="N24" s="261">
        <f t="shared" si="1"/>
        <v>25.187012883172695</v>
      </c>
      <c r="O24" s="261">
        <f t="shared" si="1"/>
        <v>33.987412782335291</v>
      </c>
      <c r="P24" s="261">
        <f t="shared" si="1"/>
        <v>33.581887039542053</v>
      </c>
      <c r="Q24" s="261">
        <f t="shared" si="1"/>
        <v>33.981523475466631</v>
      </c>
      <c r="R24" s="261">
        <f t="shared" si="1"/>
        <v>35.646812471950156</v>
      </c>
      <c r="S24" s="261">
        <f t="shared" si="1"/>
        <v>38.585641166881651</v>
      </c>
      <c r="T24" s="261">
        <f t="shared" si="1"/>
        <v>39.046940400194991</v>
      </c>
      <c r="U24" s="261">
        <f t="shared" si="1"/>
        <v>39.261439319893647</v>
      </c>
      <c r="V24" s="261">
        <f t="shared" si="1"/>
        <v>41.677339818578403</v>
      </c>
      <c r="W24" s="261">
        <f t="shared" si="1"/>
        <v>46.5729463917421</v>
      </c>
      <c r="X24" s="261">
        <f t="shared" si="1"/>
        <v>44.372784691560049</v>
      </c>
      <c r="Y24" s="261">
        <f t="shared" si="1"/>
        <v>45.486195450734783</v>
      </c>
      <c r="DA24" s="70"/>
    </row>
    <row r="25" spans="1:105" ht="12" customHeight="1" x14ac:dyDescent="0.25">
      <c r="A25" s="60" t="s">
        <v>2566</v>
      </c>
      <c r="B25" s="262">
        <v>12.974603767998319</v>
      </c>
      <c r="C25" s="262">
        <v>14.48255360358835</v>
      </c>
      <c r="D25" s="262">
        <v>14.731229085934009</v>
      </c>
      <c r="E25" s="262">
        <v>16.078530336230791</v>
      </c>
      <c r="F25" s="262">
        <v>16.064914144511011</v>
      </c>
      <c r="G25" s="262">
        <v>19.707564257644961</v>
      </c>
      <c r="H25" s="262">
        <v>19.19441783599332</v>
      </c>
      <c r="I25" s="262">
        <v>19.16586265354174</v>
      </c>
      <c r="J25" s="262">
        <v>16.761368392404691</v>
      </c>
      <c r="K25" s="262">
        <v>15.657463675638599</v>
      </c>
      <c r="L25" s="262">
        <v>16.87655476464084</v>
      </c>
      <c r="M25" s="262">
        <v>17.537836268480259</v>
      </c>
      <c r="N25" s="262">
        <v>17.104995777745291</v>
      </c>
      <c r="O25" s="262">
        <v>24.900263952923741</v>
      </c>
      <c r="P25" s="262">
        <v>24.464050485069549</v>
      </c>
      <c r="Q25" s="262">
        <v>24.786775444061689</v>
      </c>
      <c r="R25" s="262">
        <v>26.0593216564525</v>
      </c>
      <c r="S25" s="262">
        <v>28.260302588263269</v>
      </c>
      <c r="T25" s="262">
        <v>28.5316812533225</v>
      </c>
      <c r="U25" s="262">
        <v>28.634424791917269</v>
      </c>
      <c r="V25" s="262">
        <v>30.444021574360921</v>
      </c>
      <c r="W25" s="262">
        <v>34.006548292097378</v>
      </c>
      <c r="X25" s="262">
        <v>31.778846046654522</v>
      </c>
      <c r="Y25" s="262">
        <v>32.121859547982083</v>
      </c>
      <c r="DA25" s="72" t="s">
        <v>2567</v>
      </c>
    </row>
    <row r="26" spans="1:105" ht="12" customHeight="1" x14ac:dyDescent="0.25">
      <c r="A26" s="60" t="s">
        <v>2568</v>
      </c>
      <c r="B26" s="262">
        <v>2.9250656166740732</v>
      </c>
      <c r="C26" s="262">
        <v>3.5475600396085532</v>
      </c>
      <c r="D26" s="262">
        <v>3.9064415368661578</v>
      </c>
      <c r="E26" s="262">
        <v>4.1683138631858982</v>
      </c>
      <c r="F26" s="262">
        <v>4.5692355431601301</v>
      </c>
      <c r="G26" s="262">
        <v>5.6242534833096531</v>
      </c>
      <c r="H26" s="262">
        <v>5.5009361987570573</v>
      </c>
      <c r="I26" s="262">
        <v>5.5643173005433493</v>
      </c>
      <c r="J26" s="262">
        <v>5.3909269276326217</v>
      </c>
      <c r="K26" s="262">
        <v>5.198961820920653</v>
      </c>
      <c r="L26" s="262">
        <v>5.9452151189064102</v>
      </c>
      <c r="M26" s="262">
        <v>6.0935220549377336</v>
      </c>
      <c r="N26" s="262">
        <v>8.0820171054274041</v>
      </c>
      <c r="O26" s="262">
        <v>9.0871488294115483</v>
      </c>
      <c r="P26" s="262">
        <v>9.117836554472504</v>
      </c>
      <c r="Q26" s="262">
        <v>9.1947480314049379</v>
      </c>
      <c r="R26" s="262">
        <v>9.5874908154976577</v>
      </c>
      <c r="S26" s="262">
        <v>10.32533857861838</v>
      </c>
      <c r="T26" s="262">
        <v>10.51525914687249</v>
      </c>
      <c r="U26" s="262">
        <v>10.62701452797638</v>
      </c>
      <c r="V26" s="262">
        <v>11.233318244217481</v>
      </c>
      <c r="W26" s="262">
        <v>12.56639809964472</v>
      </c>
      <c r="X26" s="262">
        <v>12.59393864490553</v>
      </c>
      <c r="Y26" s="262">
        <v>13.3643359027527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48.718095582677115</v>
      </c>
      <c r="C27" s="261">
        <f t="shared" si="2"/>
        <v>53.868034361594056</v>
      </c>
      <c r="D27" s="261">
        <f t="shared" si="2"/>
        <v>54.608695109395377</v>
      </c>
      <c r="E27" s="261">
        <f t="shared" si="2"/>
        <v>59.664845137460986</v>
      </c>
      <c r="F27" s="261">
        <f t="shared" si="2"/>
        <v>59.707338256119662</v>
      </c>
      <c r="G27" s="261">
        <f t="shared" si="2"/>
        <v>73.209691748615228</v>
      </c>
      <c r="H27" s="261">
        <f t="shared" si="2"/>
        <v>71.182133976636521</v>
      </c>
      <c r="I27" s="261">
        <f t="shared" si="2"/>
        <v>71.137765834717001</v>
      </c>
      <c r="J27" s="261">
        <f t="shared" si="2"/>
        <v>62.843251378507858</v>
      </c>
      <c r="K27" s="261">
        <f t="shared" si="2"/>
        <v>59.060403569434555</v>
      </c>
      <c r="L27" s="261">
        <f t="shared" si="2"/>
        <v>64.594570195146488</v>
      </c>
      <c r="M27" s="261">
        <f t="shared" si="2"/>
        <v>67.140559665796658</v>
      </c>
      <c r="N27" s="261">
        <f t="shared" si="2"/>
        <v>77.342751013790391</v>
      </c>
      <c r="O27" s="261">
        <f t="shared" si="2"/>
        <v>96.747589853073691</v>
      </c>
      <c r="P27" s="261">
        <f t="shared" si="2"/>
        <v>95.714733726002663</v>
      </c>
      <c r="Q27" s="261">
        <f t="shared" si="2"/>
        <v>96.836786091758739</v>
      </c>
      <c r="R27" s="261">
        <f t="shared" si="2"/>
        <v>101.41420901517058</v>
      </c>
      <c r="S27" s="261">
        <f t="shared" si="2"/>
        <v>109.74139528638801</v>
      </c>
      <c r="T27" s="261">
        <f t="shared" si="2"/>
        <v>111.19705123651693</v>
      </c>
      <c r="U27" s="261">
        <f t="shared" si="2"/>
        <v>111.86704193495717</v>
      </c>
      <c r="V27" s="261">
        <f t="shared" si="2"/>
        <v>118.64026561742854</v>
      </c>
      <c r="W27" s="261">
        <f t="shared" si="2"/>
        <v>132.61910306195497</v>
      </c>
      <c r="X27" s="261">
        <f t="shared" si="2"/>
        <v>127.95245419501303</v>
      </c>
      <c r="Y27" s="261">
        <f t="shared" si="2"/>
        <v>132.83004388759923</v>
      </c>
      <c r="DA27" s="70"/>
    </row>
    <row r="28" spans="1:105" ht="12" customHeight="1" x14ac:dyDescent="0.25">
      <c r="A28" s="60" t="s">
        <v>2571</v>
      </c>
      <c r="B28" s="329">
        <v>43.74400925379269</v>
      </c>
      <c r="C28" s="329">
        <v>46.438573618515647</v>
      </c>
      <c r="D28" s="329">
        <v>44.792742277930572</v>
      </c>
      <c r="E28" s="329">
        <v>49.717906627933047</v>
      </c>
      <c r="F28" s="329">
        <v>46.406018491267602</v>
      </c>
      <c r="G28" s="329">
        <v>56.683930622074293</v>
      </c>
      <c r="H28" s="329">
        <v>54.625948789539557</v>
      </c>
      <c r="I28" s="329">
        <v>54.025138119504469</v>
      </c>
      <c r="J28" s="329">
        <v>41.915407901980863</v>
      </c>
      <c r="K28" s="329">
        <v>37.481424261097068</v>
      </c>
      <c r="L28" s="329">
        <v>36.740260093064563</v>
      </c>
      <c r="M28" s="329">
        <v>39.72773178313934</v>
      </c>
      <c r="N28" s="329">
        <v>20.13662349849201</v>
      </c>
      <c r="O28" s="329">
        <v>51.87283190961621</v>
      </c>
      <c r="P28" s="329">
        <v>48.240786560049457</v>
      </c>
      <c r="Q28" s="329">
        <v>49.53419359381197</v>
      </c>
      <c r="R28" s="329">
        <v>52.571268279593824</v>
      </c>
      <c r="S28" s="329">
        <v>58.140933399398328</v>
      </c>
      <c r="T28" s="329">
        <v>57.83786281856122</v>
      </c>
      <c r="U28" s="329">
        <v>57.215743527451338</v>
      </c>
      <c r="V28" s="329">
        <v>61.614183527242943</v>
      </c>
      <c r="W28" s="329">
        <v>68.792072318555839</v>
      </c>
      <c r="X28" s="329">
        <v>56.143231983831953</v>
      </c>
      <c r="Y28" s="329">
        <v>51.106304396279747</v>
      </c>
      <c r="DA28" s="72" t="s">
        <v>2572</v>
      </c>
    </row>
    <row r="29" spans="1:105" ht="12" customHeight="1" x14ac:dyDescent="0.25">
      <c r="A29" s="59" t="s">
        <v>28</v>
      </c>
      <c r="B29" s="230">
        <v>1.5406690309332061</v>
      </c>
      <c r="C29" s="230">
        <v>0.58191026190653361</v>
      </c>
      <c r="D29" s="230">
        <v>0</v>
      </c>
      <c r="E29" s="230">
        <v>0.12691145651310751</v>
      </c>
      <c r="F29" s="230">
        <v>0.68025616210086437</v>
      </c>
      <c r="G29" s="230">
        <v>1.065155054153766</v>
      </c>
      <c r="H29" s="230">
        <v>0.90288038396895953</v>
      </c>
      <c r="I29" s="230">
        <v>0.66078529091084015</v>
      </c>
      <c r="J29" s="230">
        <v>0.58385678522186923</v>
      </c>
      <c r="K29" s="230">
        <v>0.42557437295564182</v>
      </c>
      <c r="L29" s="230">
        <v>0.27008034197172431</v>
      </c>
      <c r="M29" s="230">
        <v>0.27150236807765848</v>
      </c>
      <c r="N29" s="230">
        <v>0.199447823478757</v>
      </c>
      <c r="O29" s="230">
        <v>0.51165595268040776</v>
      </c>
      <c r="P29" s="230">
        <v>0.40705243474553571</v>
      </c>
      <c r="Q29" s="230">
        <v>0.63355873813341523</v>
      </c>
      <c r="R29" s="230">
        <v>0.45872426738614192</v>
      </c>
      <c r="S29" s="230">
        <v>0.26165098820345439</v>
      </c>
      <c r="T29" s="230">
        <v>0.4000297030719584</v>
      </c>
      <c r="U29" s="230">
        <v>0.13695357096131081</v>
      </c>
      <c r="V29" s="230">
        <v>0.1368739474777512</v>
      </c>
      <c r="W29" s="230">
        <v>0.13235210421353841</v>
      </c>
      <c r="X29" s="230">
        <v>0.24260083707246721</v>
      </c>
      <c r="Y29" s="230">
        <v>0.10822576028031081</v>
      </c>
      <c r="DA29" s="71" t="s">
        <v>2573</v>
      </c>
    </row>
    <row r="30" spans="1:105" ht="12" customHeight="1" x14ac:dyDescent="0.25">
      <c r="A30" s="59" t="s">
        <v>31</v>
      </c>
      <c r="B30" s="230">
        <v>0.48845041134646122</v>
      </c>
      <c r="C30" s="230">
        <v>0.48863800927909151</v>
      </c>
      <c r="D30" s="230">
        <v>0.47987416722916559</v>
      </c>
      <c r="E30" s="230">
        <v>0.96470328442332609</v>
      </c>
      <c r="F30" s="230">
        <v>0.46214093310380278</v>
      </c>
      <c r="G30" s="230">
        <v>0.46198473148068447</v>
      </c>
      <c r="H30" s="230">
        <v>0.46768523281486729</v>
      </c>
      <c r="I30" s="230">
        <v>0</v>
      </c>
      <c r="J30" s="230">
        <v>0</v>
      </c>
      <c r="K30" s="230">
        <v>0.43905958224487218</v>
      </c>
      <c r="L30" s="230">
        <v>0.42412424161448531</v>
      </c>
      <c r="M30" s="230">
        <v>1.282897002110948</v>
      </c>
      <c r="N30" s="230">
        <v>0.63571559068039851</v>
      </c>
      <c r="O30" s="230">
        <v>1.6482448436787529</v>
      </c>
      <c r="P30" s="230">
        <v>1.6459227446598039</v>
      </c>
      <c r="Q30" s="230">
        <v>1.647120248061096</v>
      </c>
      <c r="R30" s="230">
        <v>1.633627895428956</v>
      </c>
      <c r="S30" s="230">
        <v>2.037843981166986</v>
      </c>
      <c r="T30" s="230">
        <v>2.027131382410273</v>
      </c>
      <c r="U30" s="230">
        <v>2.0161717638211978</v>
      </c>
      <c r="V30" s="230">
        <v>2.0159258046924209</v>
      </c>
      <c r="W30" s="230">
        <v>2.411247764515779</v>
      </c>
      <c r="X30" s="230">
        <v>2.2745677116401759</v>
      </c>
      <c r="Y30" s="230">
        <v>2.1586119823182011</v>
      </c>
      <c r="DA30" s="71" t="s">
        <v>2574</v>
      </c>
    </row>
    <row r="31" spans="1:105" ht="12" customHeight="1" x14ac:dyDescent="0.25">
      <c r="A31" s="59" t="s">
        <v>159</v>
      </c>
      <c r="B31" s="230">
        <v>0.4227843308254246</v>
      </c>
      <c r="C31" s="230">
        <v>0</v>
      </c>
      <c r="D31" s="230">
        <v>0</v>
      </c>
      <c r="E31" s="230">
        <v>0.84035155409178719</v>
      </c>
      <c r="F31" s="230">
        <v>0.4057088916218588</v>
      </c>
      <c r="G31" s="230">
        <v>0.40541213882354932</v>
      </c>
      <c r="H31" s="230">
        <v>0.40998871979688811</v>
      </c>
      <c r="I31" s="230">
        <v>0.39548659922834778</v>
      </c>
      <c r="J31" s="230">
        <v>0.38294380821988411</v>
      </c>
      <c r="K31" s="230">
        <v>0</v>
      </c>
      <c r="L31" s="230">
        <v>0</v>
      </c>
      <c r="M31" s="230">
        <v>1.836328559688633</v>
      </c>
      <c r="N31" s="230">
        <v>1.1028549605092419</v>
      </c>
      <c r="O31" s="230">
        <v>1.416482604753468</v>
      </c>
      <c r="P31" s="230">
        <v>1.4151242243350439</v>
      </c>
      <c r="Q31" s="230">
        <v>1.4159395755471449</v>
      </c>
      <c r="R31" s="230">
        <v>1.459752324252813</v>
      </c>
      <c r="S31" s="230">
        <v>1.4575191297702861</v>
      </c>
      <c r="T31" s="230">
        <v>1.812278599971316</v>
      </c>
      <c r="U31" s="230">
        <v>1.8030664633993849</v>
      </c>
      <c r="V31" s="230">
        <v>1.442890223108853</v>
      </c>
      <c r="W31" s="230">
        <v>1.4383875172793319</v>
      </c>
      <c r="X31" s="230">
        <v>1.701842989094851</v>
      </c>
      <c r="Y31" s="230">
        <v>1.297972865052833</v>
      </c>
      <c r="DA31" s="71" t="s">
        <v>2575</v>
      </c>
    </row>
    <row r="32" spans="1:105" ht="12" customHeight="1" x14ac:dyDescent="0.25">
      <c r="A32" s="59" t="s">
        <v>32</v>
      </c>
      <c r="B32" s="230">
        <v>2.0859609582967722</v>
      </c>
      <c r="C32" s="230">
        <v>1.669417124478966</v>
      </c>
      <c r="D32" s="230">
        <v>1.2296159211587121</v>
      </c>
      <c r="E32" s="230">
        <v>0.82395161411055384</v>
      </c>
      <c r="F32" s="230">
        <v>0.39722315803392128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39.206144522390829</v>
      </c>
      <c r="C33" s="230">
        <v>43.698608222851057</v>
      </c>
      <c r="D33" s="230">
        <v>43.083252189542691</v>
      </c>
      <c r="E33" s="230">
        <v>46.961988718794281</v>
      </c>
      <c r="F33" s="230">
        <v>44.460689346407158</v>
      </c>
      <c r="G33" s="230">
        <v>54.751378697616282</v>
      </c>
      <c r="H33" s="230">
        <v>52.84539445295885</v>
      </c>
      <c r="I33" s="230">
        <v>52.968866229365283</v>
      </c>
      <c r="J33" s="230">
        <v>40.94860730853911</v>
      </c>
      <c r="K33" s="230">
        <v>36.616790305896551</v>
      </c>
      <c r="L33" s="230">
        <v>36.046055509478357</v>
      </c>
      <c r="M33" s="230">
        <v>36.337003853262097</v>
      </c>
      <c r="N33" s="230">
        <v>18.198605123823612</v>
      </c>
      <c r="O33" s="230">
        <v>48.29644850850358</v>
      </c>
      <c r="P33" s="230">
        <v>44.772687156309082</v>
      </c>
      <c r="Q33" s="230">
        <v>45.837575032070312</v>
      </c>
      <c r="R33" s="230">
        <v>49.019163792525909</v>
      </c>
      <c r="S33" s="230">
        <v>54.383919300257602</v>
      </c>
      <c r="T33" s="230">
        <v>53.598423133107673</v>
      </c>
      <c r="U33" s="230">
        <v>53.259551729269447</v>
      </c>
      <c r="V33" s="230">
        <v>58.018493551963907</v>
      </c>
      <c r="W33" s="230">
        <v>64.810084932547184</v>
      </c>
      <c r="X33" s="230">
        <v>51.924220446024457</v>
      </c>
      <c r="Y33" s="230">
        <v>47.541493788628408</v>
      </c>
      <c r="DA33" s="71" t="s">
        <v>2577</v>
      </c>
    </row>
    <row r="34" spans="1:105" ht="12" customHeight="1" x14ac:dyDescent="0.25">
      <c r="A34" s="60" t="s">
        <v>2578</v>
      </c>
      <c r="B34" s="329">
        <v>4.9740863288844253</v>
      </c>
      <c r="C34" s="329">
        <v>7.4294607430784074</v>
      </c>
      <c r="D34" s="329">
        <v>9.8159528314648039</v>
      </c>
      <c r="E34" s="329">
        <v>9.9469385095279428</v>
      </c>
      <c r="F34" s="329">
        <v>13.30131976485206</v>
      </c>
      <c r="G34" s="329">
        <v>16.525761126540939</v>
      </c>
      <c r="H34" s="329">
        <v>16.556185187096961</v>
      </c>
      <c r="I34" s="329">
        <v>17.112627715212529</v>
      </c>
      <c r="J34" s="329">
        <v>20.927843476526991</v>
      </c>
      <c r="K34" s="329">
        <v>21.578979308337491</v>
      </c>
      <c r="L34" s="329">
        <v>27.854310102081929</v>
      </c>
      <c r="M34" s="329">
        <v>27.412827882657322</v>
      </c>
      <c r="N34" s="329">
        <v>57.206127515298377</v>
      </c>
      <c r="O34" s="329">
        <v>44.874757943457482</v>
      </c>
      <c r="P34" s="329">
        <v>47.473947165953213</v>
      </c>
      <c r="Q34" s="329">
        <v>47.302592497946762</v>
      </c>
      <c r="R34" s="329">
        <v>48.842940735576761</v>
      </c>
      <c r="S34" s="329">
        <v>51.600461886989677</v>
      </c>
      <c r="T34" s="329">
        <v>53.3591884179557</v>
      </c>
      <c r="U34" s="329">
        <v>54.651298407505827</v>
      </c>
      <c r="V34" s="329">
        <v>57.026082090185596</v>
      </c>
      <c r="W34" s="329">
        <v>63.827030743399128</v>
      </c>
      <c r="X34" s="329">
        <v>71.80922221118108</v>
      </c>
      <c r="Y34" s="329">
        <v>81.723739491319492</v>
      </c>
      <c r="DA34" s="72" t="s">
        <v>2579</v>
      </c>
    </row>
    <row r="35" spans="1:105" ht="12" customHeight="1" x14ac:dyDescent="0.25">
      <c r="A35" s="57" t="s">
        <v>2580</v>
      </c>
      <c r="B35" s="261">
        <v>31.493270524695809</v>
      </c>
      <c r="C35" s="261">
        <v>36.041441227778293</v>
      </c>
      <c r="D35" s="261">
        <v>36.208959976772128</v>
      </c>
      <c r="E35" s="261">
        <v>39.642250719461018</v>
      </c>
      <c r="F35" s="261">
        <v>38.136604484453002</v>
      </c>
      <c r="G35" s="261">
        <v>46.823912776570722</v>
      </c>
      <c r="H35" s="261">
        <v>46.999735246036067</v>
      </c>
      <c r="I35" s="261">
        <v>45.921107909675527</v>
      </c>
      <c r="J35" s="261">
        <v>40.350277061981288</v>
      </c>
      <c r="K35" s="261">
        <v>37.538091205693533</v>
      </c>
      <c r="L35" s="261">
        <v>40.258868226805447</v>
      </c>
      <c r="M35" s="261">
        <v>41.840279576424678</v>
      </c>
      <c r="N35" s="261">
        <v>40.10820162570019</v>
      </c>
      <c r="O35" s="261">
        <v>58.673594275950201</v>
      </c>
      <c r="P35" s="261">
        <v>59.175310999041997</v>
      </c>
      <c r="Q35" s="261">
        <v>59.642531921524721</v>
      </c>
      <c r="R35" s="261">
        <v>63.200061898005139</v>
      </c>
      <c r="S35" s="261">
        <v>67.683210194125522</v>
      </c>
      <c r="T35" s="261">
        <v>68.420453470605551</v>
      </c>
      <c r="U35" s="261">
        <v>68.608427392748666</v>
      </c>
      <c r="V35" s="261">
        <v>72.360411189675517</v>
      </c>
      <c r="W35" s="261">
        <v>80.487066412006698</v>
      </c>
      <c r="X35" s="261">
        <v>74.859627603213141</v>
      </c>
      <c r="Y35" s="261">
        <v>75.055801777167929</v>
      </c>
      <c r="DA35" s="70" t="s">
        <v>2581</v>
      </c>
    </row>
    <row r="36" spans="1:105" ht="12" customHeight="1" x14ac:dyDescent="0.25">
      <c r="A36" s="46" t="s">
        <v>28</v>
      </c>
      <c r="B36" s="229">
        <v>0.94431922520532552</v>
      </c>
      <c r="C36" s="229">
        <v>0.35615238278351041</v>
      </c>
      <c r="D36" s="229">
        <v>0</v>
      </c>
      <c r="E36" s="229">
        <v>8.1499019197026845E-2</v>
      </c>
      <c r="F36" s="229">
        <v>0.49601508332325422</v>
      </c>
      <c r="G36" s="229">
        <v>0.77754251283292597</v>
      </c>
      <c r="H36" s="229">
        <v>0.63234324406595743</v>
      </c>
      <c r="I36" s="229">
        <v>0.48337179822586129</v>
      </c>
      <c r="J36" s="229">
        <v>0.4758871452554756</v>
      </c>
      <c r="K36" s="229">
        <v>0.36465770182337881</v>
      </c>
      <c r="L36" s="229">
        <v>0.255738741087707</v>
      </c>
      <c r="M36" s="229">
        <v>0.25117168363757392</v>
      </c>
      <c r="N36" s="229">
        <v>0.36532391075119031</v>
      </c>
      <c r="O36" s="229">
        <v>0.52407997932277839</v>
      </c>
      <c r="P36" s="229">
        <v>0.41850097270988401</v>
      </c>
      <c r="Q36" s="229">
        <v>0.6501212543696977</v>
      </c>
      <c r="R36" s="229">
        <v>0.45851784260282341</v>
      </c>
      <c r="S36" s="229">
        <v>0.26267397353483363</v>
      </c>
      <c r="T36" s="229">
        <v>0.40730977992572959</v>
      </c>
      <c r="U36" s="229">
        <v>0.1414695570520047</v>
      </c>
      <c r="V36" s="229">
        <v>0.1414329479285231</v>
      </c>
      <c r="W36" s="229">
        <v>0.13794209351558609</v>
      </c>
      <c r="X36" s="229">
        <v>0.29282363286395641</v>
      </c>
      <c r="Y36" s="229">
        <v>0.1470566202484116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0.29938494558725909</v>
      </c>
      <c r="C38" s="229">
        <v>0.29906602910414409</v>
      </c>
      <c r="D38" s="229">
        <v>0.31396456059054761</v>
      </c>
      <c r="E38" s="229">
        <v>0.61950570623646872</v>
      </c>
      <c r="F38" s="229">
        <v>0.33697434321305042</v>
      </c>
      <c r="G38" s="229">
        <v>0.33723988597258242</v>
      </c>
      <c r="H38" s="229">
        <v>0.32754903370462751</v>
      </c>
      <c r="I38" s="229">
        <v>0</v>
      </c>
      <c r="J38" s="229">
        <v>0</v>
      </c>
      <c r="K38" s="229">
        <v>0.37621263966859197</v>
      </c>
      <c r="L38" s="229">
        <v>0.40160271874441922</v>
      </c>
      <c r="M38" s="229">
        <v>1.186830900353826</v>
      </c>
      <c r="N38" s="229">
        <v>1.1644253703154701</v>
      </c>
      <c r="O38" s="229">
        <v>1.688267514662521</v>
      </c>
      <c r="P38" s="229">
        <v>1.6922150829930751</v>
      </c>
      <c r="Q38" s="229">
        <v>1.690179327211349</v>
      </c>
      <c r="R38" s="229">
        <v>1.6328927669251641</v>
      </c>
      <c r="S38" s="229">
        <v>2.0458114056918748</v>
      </c>
      <c r="T38" s="229">
        <v>2.0640228235790392</v>
      </c>
      <c r="U38" s="229">
        <v>2.0826541751811658</v>
      </c>
      <c r="V38" s="229">
        <v>2.0830723057006542</v>
      </c>
      <c r="W38" s="229">
        <v>2.5130886025464521</v>
      </c>
      <c r="X38" s="229">
        <v>2.7454446924211471</v>
      </c>
      <c r="Y38" s="229">
        <v>2.933111134772866</v>
      </c>
      <c r="DA38" s="73" t="s">
        <v>2584</v>
      </c>
    </row>
    <row r="39" spans="1:105" ht="12" customHeight="1" x14ac:dyDescent="0.25">
      <c r="A39" s="46" t="s">
        <v>159</v>
      </c>
      <c r="B39" s="229">
        <v>0.25913636459103062</v>
      </c>
      <c r="C39" s="229">
        <v>0</v>
      </c>
      <c r="D39" s="229">
        <v>0</v>
      </c>
      <c r="E39" s="229">
        <v>0.5396504722338008</v>
      </c>
      <c r="F39" s="229">
        <v>0.29582639731084559</v>
      </c>
      <c r="G39" s="229">
        <v>0.29594299151523101</v>
      </c>
      <c r="H39" s="229">
        <v>0.28714057998155162</v>
      </c>
      <c r="I39" s="229">
        <v>0.2893028511269195</v>
      </c>
      <c r="J39" s="229">
        <v>0.31212797435893352</v>
      </c>
      <c r="K39" s="229">
        <v>0</v>
      </c>
      <c r="L39" s="229">
        <v>0</v>
      </c>
      <c r="M39" s="229">
        <v>1.6988203061154421</v>
      </c>
      <c r="N39" s="229">
        <v>2.0200736219490421</v>
      </c>
      <c r="O39" s="229">
        <v>1.4508776265014189</v>
      </c>
      <c r="P39" s="229">
        <v>1.454925247553825</v>
      </c>
      <c r="Q39" s="229">
        <v>1.452955120907133</v>
      </c>
      <c r="R39" s="229">
        <v>1.459095439325077</v>
      </c>
      <c r="S39" s="229">
        <v>1.463217639453728</v>
      </c>
      <c r="T39" s="229">
        <v>1.845259969571921</v>
      </c>
      <c r="U39" s="229">
        <v>1.8625218175909799</v>
      </c>
      <c r="V39" s="229">
        <v>1.49095004237166</v>
      </c>
      <c r="W39" s="229">
        <v>1.4991388810870261</v>
      </c>
      <c r="X39" s="229">
        <v>2.054155511763343</v>
      </c>
      <c r="Y39" s="229">
        <v>1.763679018880894</v>
      </c>
      <c r="DA39" s="73" t="s">
        <v>2585</v>
      </c>
    </row>
    <row r="40" spans="1:105" ht="12" customHeight="1" x14ac:dyDescent="0.25">
      <c r="A40" s="46" t="s">
        <v>32</v>
      </c>
      <c r="B40" s="229">
        <v>1.278543928902252</v>
      </c>
      <c r="C40" s="229">
        <v>1.0217501317037769</v>
      </c>
      <c r="D40" s="229">
        <v>0.80449386265331924</v>
      </c>
      <c r="E40" s="229">
        <v>0.52911888540875673</v>
      </c>
      <c r="F40" s="229">
        <v>0.28963894604295759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24.03054470189921</v>
      </c>
      <c r="C42" s="229">
        <v>26.745298135662178</v>
      </c>
      <c r="D42" s="229">
        <v>28.1878360333613</v>
      </c>
      <c r="E42" s="229">
        <v>30.157687298532299</v>
      </c>
      <c r="F42" s="229">
        <v>32.418923575289199</v>
      </c>
      <c r="G42" s="229">
        <v>39.967443620153013</v>
      </c>
      <c r="H42" s="229">
        <v>37.010913910250594</v>
      </c>
      <c r="I42" s="229">
        <v>38.74731546154846</v>
      </c>
      <c r="J42" s="229">
        <v>33.376191435101738</v>
      </c>
      <c r="K42" s="229">
        <v>31.37546678001819</v>
      </c>
      <c r="L42" s="229">
        <v>34.131965288079741</v>
      </c>
      <c r="M42" s="229">
        <v>33.616010426687268</v>
      </c>
      <c r="N42" s="229">
        <v>33.333959118185128</v>
      </c>
      <c r="O42" s="229">
        <v>49.469182569073233</v>
      </c>
      <c r="P42" s="229">
        <v>46.031939687239984</v>
      </c>
      <c r="Q42" s="229">
        <v>47.035862633528041</v>
      </c>
      <c r="R42" s="229">
        <v>48.997105290319404</v>
      </c>
      <c r="S42" s="229">
        <v>54.596545868531159</v>
      </c>
      <c r="T42" s="229">
        <v>54.573852299125839</v>
      </c>
      <c r="U42" s="229">
        <v>55.015762926375949</v>
      </c>
      <c r="V42" s="229">
        <v>59.950974810309347</v>
      </c>
      <c r="W42" s="229">
        <v>67.547386946674763</v>
      </c>
      <c r="X42" s="229">
        <v>62.673480636392178</v>
      </c>
      <c r="Y42" s="229">
        <v>64.599143309399793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1.0031814273344291</v>
      </c>
      <c r="F44" s="229">
        <v>2.390369733436171E-2</v>
      </c>
      <c r="G44" s="229">
        <v>4.7807394668739067E-2</v>
      </c>
      <c r="H44" s="229">
        <v>0</v>
      </c>
      <c r="I44" s="229">
        <v>2.39036973343979E-2</v>
      </c>
      <c r="J44" s="229">
        <v>7.1625107480149344E-2</v>
      </c>
      <c r="K44" s="229">
        <v>9.5528804813697937E-2</v>
      </c>
      <c r="L44" s="229">
        <v>0.1194325021487353</v>
      </c>
      <c r="M44" s="229">
        <v>0.1194325021486109</v>
      </c>
      <c r="N44" s="229">
        <v>0.19105760963193591</v>
      </c>
      <c r="O44" s="229">
        <v>0.42992261392761522</v>
      </c>
      <c r="P44" s="229">
        <v>4.7530524505324943</v>
      </c>
      <c r="Q44" s="229">
        <v>3.630438521047219</v>
      </c>
      <c r="R44" s="229">
        <v>4.4663800515627408</v>
      </c>
      <c r="S44" s="229">
        <v>3.3199484092682159</v>
      </c>
      <c r="T44" s="229">
        <v>3.057265692159604</v>
      </c>
      <c r="U44" s="229">
        <v>3.1049871023064108</v>
      </c>
      <c r="V44" s="229">
        <v>3.367755803939922</v>
      </c>
      <c r="W44" s="229">
        <v>3.7737747205343108</v>
      </c>
      <c r="X44" s="229">
        <v>3.1766122097735239</v>
      </c>
      <c r="Y44" s="229">
        <v>3.3915735167493728</v>
      </c>
      <c r="DA44" s="73" t="s">
        <v>2590</v>
      </c>
    </row>
    <row r="45" spans="1:105" ht="12" customHeight="1" x14ac:dyDescent="0.25">
      <c r="A45" s="46" t="s">
        <v>39</v>
      </c>
      <c r="B45" s="229">
        <v>4.6813413585107311</v>
      </c>
      <c r="C45" s="229">
        <v>7.6191745485246711</v>
      </c>
      <c r="D45" s="229">
        <v>6.90266552016696</v>
      </c>
      <c r="E45" s="229">
        <v>6.7116079105182296</v>
      </c>
      <c r="F45" s="229">
        <v>4.2753224419393279</v>
      </c>
      <c r="G45" s="229">
        <v>5.397936371428238</v>
      </c>
      <c r="H45" s="229">
        <v>8.7417884780333459</v>
      </c>
      <c r="I45" s="229">
        <v>6.3772141014398898</v>
      </c>
      <c r="J45" s="229">
        <v>6.1144453997849952</v>
      </c>
      <c r="K45" s="229">
        <v>5.3262252793696723</v>
      </c>
      <c r="L45" s="229">
        <v>5.3501289767448563</v>
      </c>
      <c r="M45" s="229">
        <v>4.9680137574819572</v>
      </c>
      <c r="N45" s="229">
        <v>3.03336199486743</v>
      </c>
      <c r="O45" s="229">
        <v>5.1112639724626314</v>
      </c>
      <c r="P45" s="229">
        <v>4.824677558012751</v>
      </c>
      <c r="Q45" s="229">
        <v>5.1829750644612824</v>
      </c>
      <c r="R45" s="229">
        <v>6.1860705072699407</v>
      </c>
      <c r="S45" s="229">
        <v>5.9950128976457107</v>
      </c>
      <c r="T45" s="229">
        <v>6.4727429062434121</v>
      </c>
      <c r="U45" s="229">
        <v>6.4010318142421552</v>
      </c>
      <c r="V45" s="229">
        <v>5.3262252794253966</v>
      </c>
      <c r="W45" s="229">
        <v>5.0157351676485673</v>
      </c>
      <c r="X45" s="229">
        <v>3.91711091999899</v>
      </c>
      <c r="Y45" s="229">
        <v>2.221238177116585</v>
      </c>
      <c r="DA45" s="73" t="s">
        <v>2591</v>
      </c>
    </row>
    <row r="46" spans="1:105" ht="12" customHeight="1" x14ac:dyDescent="0.25">
      <c r="A46" s="57" t="s">
        <v>2592</v>
      </c>
      <c r="B46" s="261">
        <v>13.765014666701511</v>
      </c>
      <c r="C46" s="261">
        <v>16.694400186393182</v>
      </c>
      <c r="D46" s="261">
        <v>18.38325429113485</v>
      </c>
      <c r="E46" s="261">
        <v>19.615594650286582</v>
      </c>
      <c r="F46" s="261">
        <v>21.502284908988841</v>
      </c>
      <c r="G46" s="261">
        <v>26.467075215574841</v>
      </c>
      <c r="H46" s="261">
        <v>25.88675858238615</v>
      </c>
      <c r="I46" s="261">
        <v>26.185022590792229</v>
      </c>
      <c r="J46" s="261">
        <v>25.36906789474174</v>
      </c>
      <c r="K46" s="261">
        <v>24.465702686685411</v>
      </c>
      <c r="L46" s="261">
        <v>27.97748291250074</v>
      </c>
      <c r="M46" s="261">
        <v>28.675397905589332</v>
      </c>
      <c r="N46" s="261">
        <v>38.033021672599538</v>
      </c>
      <c r="O46" s="261">
        <v>42.763053314877872</v>
      </c>
      <c r="P46" s="261">
        <v>42.907466138694112</v>
      </c>
      <c r="Q46" s="261">
        <v>43.269402500729107</v>
      </c>
      <c r="R46" s="261">
        <v>45.117603837636018</v>
      </c>
      <c r="S46" s="261">
        <v>48.589828605262959</v>
      </c>
      <c r="T46" s="261">
        <v>49.483572455870529</v>
      </c>
      <c r="U46" s="261">
        <v>50.009480131653532</v>
      </c>
      <c r="V46" s="261">
        <v>52.862674090435213</v>
      </c>
      <c r="W46" s="261">
        <v>59.135991057151593</v>
      </c>
      <c r="X46" s="261">
        <v>59.265593623084833</v>
      </c>
      <c r="Y46" s="261">
        <v>62.890992483542107</v>
      </c>
      <c r="DA46" s="70" t="s">
        <v>2593</v>
      </c>
    </row>
    <row r="47" spans="1:105" ht="12" customHeight="1" x14ac:dyDescent="0.25">
      <c r="A47" s="41" t="s">
        <v>2594</v>
      </c>
      <c r="B47" s="350">
        <v>9.321057872153089</v>
      </c>
      <c r="C47" s="350">
        <v>11.304707916852699</v>
      </c>
      <c r="D47" s="350">
        <v>12.448325067221679</v>
      </c>
      <c r="E47" s="350">
        <v>13.282811341590151</v>
      </c>
      <c r="F47" s="350">
        <v>14.56039436739926</v>
      </c>
      <c r="G47" s="350">
        <v>17.922330325429151</v>
      </c>
      <c r="H47" s="350">
        <v>17.529365620842981</v>
      </c>
      <c r="I47" s="350">
        <v>17.731336788389839</v>
      </c>
      <c r="J47" s="350">
        <v>17.17880843102165</v>
      </c>
      <c r="K47" s="350">
        <v>16.56708954892326</v>
      </c>
      <c r="L47" s="350">
        <v>18.945111477101221</v>
      </c>
      <c r="M47" s="350">
        <v>19.417708579097699</v>
      </c>
      <c r="N47" s="350">
        <v>25.754276667843399</v>
      </c>
      <c r="O47" s="350">
        <v>28.957244462817521</v>
      </c>
      <c r="P47" s="350">
        <v>29.055034426785269</v>
      </c>
      <c r="Q47" s="350">
        <v>29.30012169027551</v>
      </c>
      <c r="R47" s="350">
        <v>30.55164172405896</v>
      </c>
      <c r="S47" s="350">
        <v>32.902878449034382</v>
      </c>
      <c r="T47" s="350">
        <v>33.508082174283331</v>
      </c>
      <c r="U47" s="350">
        <v>33.864203544298363</v>
      </c>
      <c r="V47" s="350">
        <v>35.79626004073031</v>
      </c>
      <c r="W47" s="350">
        <v>40.044272259603979</v>
      </c>
      <c r="X47" s="350">
        <v>40.132033373318272</v>
      </c>
      <c r="Y47" s="350">
        <v>42.586992805341737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</v>
      </c>
      <c r="D51" s="232">
        <f t="shared" si="3"/>
        <v>1</v>
      </c>
      <c r="E51" s="232">
        <f t="shared" si="3"/>
        <v>0.99999999999999989</v>
      </c>
      <c r="F51" s="232">
        <f t="shared" si="3"/>
        <v>1.0000000000000002</v>
      </c>
      <c r="G51" s="232">
        <f t="shared" si="3"/>
        <v>1</v>
      </c>
      <c r="H51" s="232">
        <f t="shared" si="3"/>
        <v>0.99999999999999989</v>
      </c>
      <c r="I51" s="232">
        <f t="shared" si="3"/>
        <v>1</v>
      </c>
      <c r="J51" s="232">
        <f t="shared" si="3"/>
        <v>0.99999999999999978</v>
      </c>
      <c r="K51" s="232">
        <f t="shared" si="3"/>
        <v>1.0000000000000002</v>
      </c>
      <c r="L51" s="232">
        <f t="shared" si="3"/>
        <v>0.99999999999999978</v>
      </c>
      <c r="M51" s="232">
        <f t="shared" si="3"/>
        <v>0.99999999999999989</v>
      </c>
      <c r="N51" s="232">
        <f t="shared" si="3"/>
        <v>0.99999999999999989</v>
      </c>
      <c r="O51" s="232">
        <f t="shared" si="3"/>
        <v>1</v>
      </c>
      <c r="P51" s="232">
        <f t="shared" si="3"/>
        <v>0.99999999999999989</v>
      </c>
      <c r="Q51" s="232">
        <f t="shared" si="3"/>
        <v>1</v>
      </c>
      <c r="R51" s="232">
        <f t="shared" si="3"/>
        <v>1.0000000000000002</v>
      </c>
      <c r="S51" s="232">
        <f t="shared" si="3"/>
        <v>1</v>
      </c>
      <c r="T51" s="232">
        <f t="shared" si="3"/>
        <v>0.99999999999999989</v>
      </c>
      <c r="U51" s="232">
        <f t="shared" si="3"/>
        <v>1.0000000000000002</v>
      </c>
      <c r="V51" s="232">
        <f t="shared" si="3"/>
        <v>0.99999999999999989</v>
      </c>
      <c r="W51" s="232">
        <f t="shared" si="3"/>
        <v>0.99999999999999978</v>
      </c>
      <c r="X51" s="232">
        <f t="shared" si="3"/>
        <v>1.0000000000000002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1.6571498713772129E-2</v>
      </c>
      <c r="C52" s="299">
        <f t="shared" si="4"/>
        <v>1.7647689849380702E-2</v>
      </c>
      <c r="D52" s="299">
        <f t="shared" si="4"/>
        <v>1.8789080331919113E-2</v>
      </c>
      <c r="E52" s="299">
        <f t="shared" si="4"/>
        <v>1.8416052483016213E-2</v>
      </c>
      <c r="F52" s="299">
        <f t="shared" si="4"/>
        <v>1.9822023610463285E-2</v>
      </c>
      <c r="G52" s="299">
        <f t="shared" si="4"/>
        <v>1.9879588721093269E-2</v>
      </c>
      <c r="H52" s="299">
        <f t="shared" si="4"/>
        <v>1.986141626946545E-2</v>
      </c>
      <c r="I52" s="299">
        <f t="shared" si="4"/>
        <v>2.0119219439112934E-2</v>
      </c>
      <c r="J52" s="299">
        <f t="shared" si="4"/>
        <v>2.1504788657582485E-2</v>
      </c>
      <c r="K52" s="299">
        <f t="shared" si="4"/>
        <v>2.1942854753114405E-2</v>
      </c>
      <c r="L52" s="299">
        <f t="shared" si="4"/>
        <v>2.2712772413302277E-2</v>
      </c>
      <c r="M52" s="299">
        <f t="shared" si="4"/>
        <v>2.2499100402796342E-2</v>
      </c>
      <c r="N52" s="299">
        <f t="shared" si="4"/>
        <v>2.5614269058895047E-2</v>
      </c>
      <c r="O52" s="299">
        <f t="shared" si="4"/>
        <v>2.3160472384973717E-2</v>
      </c>
      <c r="P52" s="299">
        <f t="shared" si="4"/>
        <v>2.3316229469718439E-2</v>
      </c>
      <c r="Q52" s="299">
        <f t="shared" si="4"/>
        <v>2.3277949123270251E-2</v>
      </c>
      <c r="R52" s="299">
        <f t="shared" si="4"/>
        <v>2.3165683058237761E-2</v>
      </c>
      <c r="S52" s="299">
        <f t="shared" si="4"/>
        <v>2.3125014363140274E-2</v>
      </c>
      <c r="T52" s="299">
        <f t="shared" si="4"/>
        <v>2.3220365890286927E-2</v>
      </c>
      <c r="U52" s="299">
        <f t="shared" si="4"/>
        <v>2.3306081337067481E-2</v>
      </c>
      <c r="V52" s="299">
        <f t="shared" si="4"/>
        <v>2.326457572313979E-2</v>
      </c>
      <c r="W52" s="299">
        <f t="shared" si="4"/>
        <v>2.3294383324337763E-2</v>
      </c>
      <c r="X52" s="299">
        <f t="shared" si="4"/>
        <v>2.4046026966833743E-2</v>
      </c>
      <c r="Y52" s="299">
        <f t="shared" si="4"/>
        <v>2.452805501356288E-2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2.2537238250730098E-2</v>
      </c>
      <c r="C53" s="233">
        <f t="shared" si="5"/>
        <v>2.4000858195157761E-2</v>
      </c>
      <c r="D53" s="233">
        <f t="shared" si="5"/>
        <v>2.5553149251410005E-2</v>
      </c>
      <c r="E53" s="233">
        <f t="shared" si="5"/>
        <v>2.5045831376902056E-2</v>
      </c>
      <c r="F53" s="233">
        <f t="shared" si="5"/>
        <v>2.6957952110230058E-2</v>
      </c>
      <c r="G53" s="233">
        <f t="shared" si="5"/>
        <v>2.7036240660686838E-2</v>
      </c>
      <c r="H53" s="233">
        <f t="shared" si="5"/>
        <v>2.7011526126473014E-2</v>
      </c>
      <c r="I53" s="233">
        <f t="shared" si="5"/>
        <v>2.7362138437193588E-2</v>
      </c>
      <c r="J53" s="233">
        <f t="shared" si="5"/>
        <v>2.9246512574312176E-2</v>
      </c>
      <c r="K53" s="233">
        <f t="shared" si="5"/>
        <v>2.9842282464235596E-2</v>
      </c>
      <c r="L53" s="233">
        <f t="shared" si="5"/>
        <v>3.0889370482091099E-2</v>
      </c>
      <c r="M53" s="233">
        <f t="shared" si="5"/>
        <v>3.0598776547803037E-2</v>
      </c>
      <c r="N53" s="233">
        <f t="shared" si="5"/>
        <v>3.4835405920097276E-2</v>
      </c>
      <c r="O53" s="233">
        <f t="shared" si="5"/>
        <v>3.1498242443564237E-2</v>
      </c>
      <c r="P53" s="233">
        <f t="shared" si="5"/>
        <v>3.1710072078817098E-2</v>
      </c>
      <c r="Q53" s="233">
        <f t="shared" si="5"/>
        <v>3.1658010807647539E-2</v>
      </c>
      <c r="R53" s="233">
        <f t="shared" si="5"/>
        <v>3.1505328959203369E-2</v>
      </c>
      <c r="S53" s="233">
        <f t="shared" si="5"/>
        <v>3.1450019533870763E-2</v>
      </c>
      <c r="T53" s="233">
        <f t="shared" si="5"/>
        <v>3.1579697610790221E-2</v>
      </c>
      <c r="U53" s="233">
        <f t="shared" si="5"/>
        <v>3.1696270618411758E-2</v>
      </c>
      <c r="V53" s="233">
        <f t="shared" si="5"/>
        <v>3.1639822983470116E-2</v>
      </c>
      <c r="W53" s="233">
        <f t="shared" si="5"/>
        <v>3.168036132109936E-2</v>
      </c>
      <c r="X53" s="233">
        <f t="shared" si="5"/>
        <v>3.2702596674893884E-2</v>
      </c>
      <c r="Y53" s="233">
        <f t="shared" si="5"/>
        <v>3.3358154818445514E-2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2.7840117839137177E-2</v>
      </c>
      <c r="C54" s="233">
        <f t="shared" si="6"/>
        <v>2.9648118946959585E-2</v>
      </c>
      <c r="D54" s="233">
        <f t="shared" si="6"/>
        <v>3.1565654957624124E-2</v>
      </c>
      <c r="E54" s="233">
        <f t="shared" si="6"/>
        <v>3.093896817146724E-2</v>
      </c>
      <c r="F54" s="233">
        <f t="shared" si="6"/>
        <v>3.3300999665578319E-2</v>
      </c>
      <c r="G54" s="233">
        <f t="shared" si="6"/>
        <v>3.3397709051436693E-2</v>
      </c>
      <c r="H54" s="233">
        <f t="shared" si="6"/>
        <v>3.336717933270196E-2</v>
      </c>
      <c r="I54" s="233">
        <f t="shared" si="6"/>
        <v>3.3800288657709718E-2</v>
      </c>
      <c r="J54" s="233">
        <f t="shared" si="6"/>
        <v>3.612804494473857E-2</v>
      </c>
      <c r="K54" s="233">
        <f t="shared" si="6"/>
        <v>3.6863995985232205E-2</v>
      </c>
      <c r="L54" s="233">
        <f t="shared" si="6"/>
        <v>3.8157457654347825E-2</v>
      </c>
      <c r="M54" s="233">
        <f t="shared" si="6"/>
        <v>3.7798488676697876E-2</v>
      </c>
      <c r="N54" s="233">
        <f t="shared" si="6"/>
        <v>4.3031972018943682E-2</v>
      </c>
      <c r="O54" s="233">
        <f t="shared" si="6"/>
        <v>3.8909593606755832E-2</v>
      </c>
      <c r="P54" s="233">
        <f t="shared" si="6"/>
        <v>3.9171265509126973E-2</v>
      </c>
      <c r="Q54" s="233">
        <f t="shared" si="6"/>
        <v>3.9106954527093986E-2</v>
      </c>
      <c r="R54" s="233">
        <f t="shared" si="6"/>
        <v>3.8918347537839446E-2</v>
      </c>
      <c r="S54" s="233">
        <f t="shared" si="6"/>
        <v>3.8850024130075655E-2</v>
      </c>
      <c r="T54" s="233">
        <f t="shared" si="6"/>
        <v>3.9010214695682041E-2</v>
      </c>
      <c r="U54" s="233">
        <f t="shared" si="6"/>
        <v>3.915421664627336E-2</v>
      </c>
      <c r="V54" s="233">
        <f t="shared" si="6"/>
        <v>3.9084487214874841E-2</v>
      </c>
      <c r="W54" s="233">
        <f t="shared" si="6"/>
        <v>3.9134563984887454E-2</v>
      </c>
      <c r="X54" s="233">
        <f t="shared" si="6"/>
        <v>4.0397325304280675E-2</v>
      </c>
      <c r="Y54" s="233">
        <f t="shared" si="6"/>
        <v>4.1207132422785633E-2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1.7234358662323018E-2</v>
      </c>
      <c r="C55" s="233">
        <f t="shared" si="7"/>
        <v>1.8353597443355928E-2</v>
      </c>
      <c r="D55" s="233">
        <f t="shared" si="7"/>
        <v>1.9540643545195878E-2</v>
      </c>
      <c r="E55" s="233">
        <f t="shared" si="7"/>
        <v>1.9152694582336861E-2</v>
      </c>
      <c r="F55" s="233">
        <f t="shared" si="7"/>
        <v>2.0614904554881807E-2</v>
      </c>
      <c r="G55" s="233">
        <f t="shared" si="7"/>
        <v>2.0674772269936994E-2</v>
      </c>
      <c r="H55" s="233">
        <f t="shared" si="7"/>
        <v>2.0655872920244064E-2</v>
      </c>
      <c r="I55" s="233">
        <f t="shared" si="7"/>
        <v>2.0923988216677455E-2</v>
      </c>
      <c r="J55" s="233">
        <f t="shared" si="7"/>
        <v>2.2364980203885779E-2</v>
      </c>
      <c r="K55" s="233">
        <f t="shared" si="7"/>
        <v>2.2820568943238972E-2</v>
      </c>
      <c r="L55" s="233">
        <f t="shared" si="7"/>
        <v>2.3621283309834363E-2</v>
      </c>
      <c r="M55" s="233">
        <f t="shared" si="7"/>
        <v>2.3399064418908194E-2</v>
      </c>
      <c r="N55" s="233">
        <f t="shared" si="7"/>
        <v>2.663883982125085E-2</v>
      </c>
      <c r="O55" s="233">
        <f t="shared" si="7"/>
        <v>2.4086891280372658E-2</v>
      </c>
      <c r="P55" s="233">
        <f t="shared" si="7"/>
        <v>2.424887864850718E-2</v>
      </c>
      <c r="Q55" s="233">
        <f t="shared" si="7"/>
        <v>2.4209067088201048E-2</v>
      </c>
      <c r="R55" s="233">
        <f t="shared" si="7"/>
        <v>2.4092310380567271E-2</v>
      </c>
      <c r="S55" s="233">
        <f t="shared" si="7"/>
        <v>2.4050014937665877E-2</v>
      </c>
      <c r="T55" s="233">
        <f t="shared" si="7"/>
        <v>2.41491805258984E-2</v>
      </c>
      <c r="U55" s="233">
        <f t="shared" si="7"/>
        <v>2.4238324590550159E-2</v>
      </c>
      <c r="V55" s="233">
        <f t="shared" si="7"/>
        <v>2.4195158752065384E-2</v>
      </c>
      <c r="W55" s="233">
        <f t="shared" si="7"/>
        <v>2.4226158657311266E-2</v>
      </c>
      <c r="X55" s="233">
        <f t="shared" si="7"/>
        <v>2.5007868045507094E-2</v>
      </c>
      <c r="Y55" s="233">
        <f t="shared" si="7"/>
        <v>2.5509177214105398E-2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2.9951133157631152E-2</v>
      </c>
      <c r="C56" s="300">
        <f t="shared" si="8"/>
        <v>2.9252441389458254E-2</v>
      </c>
      <c r="D56" s="300">
        <f t="shared" si="8"/>
        <v>2.87731435278635E-2</v>
      </c>
      <c r="E56" s="300">
        <f t="shared" si="8"/>
        <v>3.1210410629150247E-2</v>
      </c>
      <c r="F56" s="300">
        <f t="shared" si="8"/>
        <v>3.0535049975952699E-2</v>
      </c>
      <c r="G56" s="300">
        <f t="shared" si="8"/>
        <v>3.0126031605873745E-2</v>
      </c>
      <c r="H56" s="300">
        <f t="shared" si="8"/>
        <v>2.9526894951764599E-2</v>
      </c>
      <c r="I56" s="300">
        <f t="shared" si="8"/>
        <v>2.9246547394529747E-2</v>
      </c>
      <c r="J56" s="300">
        <f t="shared" si="8"/>
        <v>2.8631109551334466E-2</v>
      </c>
      <c r="K56" s="300">
        <f t="shared" si="8"/>
        <v>2.8255204306245618E-2</v>
      </c>
      <c r="L56" s="300">
        <f t="shared" si="8"/>
        <v>2.805850345486707E-2</v>
      </c>
      <c r="M56" s="300">
        <f t="shared" si="8"/>
        <v>2.8139629114463622E-2</v>
      </c>
      <c r="N56" s="300">
        <f t="shared" si="8"/>
        <v>2.7556300824704651E-2</v>
      </c>
      <c r="O56" s="300">
        <f t="shared" si="8"/>
        <v>2.7434193247230041E-2</v>
      </c>
      <c r="P56" s="300">
        <f t="shared" si="8"/>
        <v>2.7487515756550587E-2</v>
      </c>
      <c r="Q56" s="300">
        <f t="shared" si="8"/>
        <v>2.7484790837768953E-2</v>
      </c>
      <c r="R56" s="300">
        <f t="shared" si="8"/>
        <v>2.7310674390400538E-2</v>
      </c>
      <c r="S56" s="300">
        <f t="shared" si="8"/>
        <v>2.7412627317357514E-2</v>
      </c>
      <c r="T56" s="300">
        <f t="shared" si="8"/>
        <v>2.7260830997447288E-2</v>
      </c>
      <c r="U56" s="300">
        <f t="shared" si="8"/>
        <v>2.727101167085455E-2</v>
      </c>
      <c r="V56" s="300">
        <f t="shared" si="8"/>
        <v>2.7570985330111382E-2</v>
      </c>
      <c r="W56" s="300">
        <f t="shared" si="8"/>
        <v>2.7613746560983549E-2</v>
      </c>
      <c r="X56" s="300">
        <f t="shared" si="8"/>
        <v>2.8436866745900125E-2</v>
      </c>
      <c r="Y56" s="300">
        <f t="shared" si="8"/>
        <v>2.9550156070517357E-2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0.19706735586720464</v>
      </c>
      <c r="C57" s="301">
        <f t="shared" si="9"/>
        <v>0.19133192835441382</v>
      </c>
      <c r="D57" s="301">
        <f t="shared" si="9"/>
        <v>0.18753580842762269</v>
      </c>
      <c r="E57" s="301">
        <f t="shared" si="9"/>
        <v>0.18821440568832906</v>
      </c>
      <c r="F57" s="301">
        <f t="shared" si="9"/>
        <v>0.1849397921863099</v>
      </c>
      <c r="G57" s="301">
        <f t="shared" si="9"/>
        <v>0.18476057251137495</v>
      </c>
      <c r="H57" s="301">
        <f t="shared" si="9"/>
        <v>0.1835028531767546</v>
      </c>
      <c r="I57" s="301">
        <f t="shared" si="9"/>
        <v>0.18365285050573241</v>
      </c>
      <c r="J57" s="301">
        <f t="shared" si="9"/>
        <v>0.17898992739475642</v>
      </c>
      <c r="K57" s="301">
        <f t="shared" si="9"/>
        <v>0.17797996713617331</v>
      </c>
      <c r="L57" s="301">
        <f t="shared" si="9"/>
        <v>0.17619630648193929</v>
      </c>
      <c r="M57" s="301">
        <f t="shared" si="9"/>
        <v>0.17700271798356526</v>
      </c>
      <c r="N57" s="301">
        <f t="shared" si="9"/>
        <v>0.17501691693833132</v>
      </c>
      <c r="O57" s="301">
        <f t="shared" si="9"/>
        <v>0.17605896267030594</v>
      </c>
      <c r="P57" s="301">
        <f t="shared" si="9"/>
        <v>0.17476059927647594</v>
      </c>
      <c r="Q57" s="301">
        <f t="shared" si="9"/>
        <v>0.17504248135511122</v>
      </c>
      <c r="R57" s="301">
        <f t="shared" si="9"/>
        <v>0.17495935493077372</v>
      </c>
      <c r="S57" s="301">
        <f t="shared" si="9"/>
        <v>0.17548758566654241</v>
      </c>
      <c r="T57" s="301">
        <f t="shared" si="9"/>
        <v>0.17532367316978778</v>
      </c>
      <c r="U57" s="301">
        <f t="shared" si="9"/>
        <v>0.175169443232292</v>
      </c>
      <c r="V57" s="301">
        <f t="shared" si="9"/>
        <v>0.17543546649800465</v>
      </c>
      <c r="W57" s="301">
        <f t="shared" si="9"/>
        <v>0.17552731193362855</v>
      </c>
      <c r="X57" s="301">
        <f t="shared" si="9"/>
        <v>0.17443297534384727</v>
      </c>
      <c r="Y57" s="301">
        <f t="shared" si="9"/>
        <v>0.17406451995913713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0.17694690516065015</v>
      </c>
      <c r="C58" s="302">
        <f t="shared" si="10"/>
        <v>0.16494349470441821</v>
      </c>
      <c r="D58" s="302">
        <f t="shared" si="10"/>
        <v>0.15382610988880063</v>
      </c>
      <c r="E58" s="302">
        <f t="shared" si="10"/>
        <v>0.15683651279887431</v>
      </c>
      <c r="F58" s="302">
        <f t="shared" si="10"/>
        <v>0.14373977582377734</v>
      </c>
      <c r="G58" s="302">
        <f t="shared" si="10"/>
        <v>0.14305422169910451</v>
      </c>
      <c r="H58" s="302">
        <f t="shared" si="10"/>
        <v>0.14082209819191274</v>
      </c>
      <c r="I58" s="302">
        <f t="shared" si="10"/>
        <v>0.13947402618273935</v>
      </c>
      <c r="J58" s="302">
        <f t="shared" si="10"/>
        <v>0.11938331726201803</v>
      </c>
      <c r="K58" s="302">
        <f t="shared" si="10"/>
        <v>0.11295118649780829</v>
      </c>
      <c r="L58" s="302">
        <f t="shared" si="10"/>
        <v>0.10021737288485236</v>
      </c>
      <c r="M58" s="302">
        <f t="shared" si="10"/>
        <v>0.10473425512000901</v>
      </c>
      <c r="N58" s="302">
        <f t="shared" si="10"/>
        <v>4.5566646079419189E-2</v>
      </c>
      <c r="O58" s="302">
        <f t="shared" si="10"/>
        <v>9.4396945605028176E-2</v>
      </c>
      <c r="P58" s="302">
        <f t="shared" si="10"/>
        <v>8.8080365902041741E-2</v>
      </c>
      <c r="Q58" s="302">
        <f t="shared" si="10"/>
        <v>8.9538165283277724E-2</v>
      </c>
      <c r="R58" s="302">
        <f t="shared" si="10"/>
        <v>9.0695724745183129E-2</v>
      </c>
      <c r="S58" s="302">
        <f t="shared" si="10"/>
        <v>9.2973230420783648E-2</v>
      </c>
      <c r="T58" s="302">
        <f t="shared" si="10"/>
        <v>9.1192585098968673E-2</v>
      </c>
      <c r="U58" s="302">
        <f t="shared" si="10"/>
        <v>8.9592517728792856E-2</v>
      </c>
      <c r="V58" s="302">
        <f t="shared" si="10"/>
        <v>9.1109986763276626E-2</v>
      </c>
      <c r="W58" s="302">
        <f t="shared" si="10"/>
        <v>9.104938321577187E-2</v>
      </c>
      <c r="X58" s="302">
        <f t="shared" si="10"/>
        <v>7.6538047370578302E-2</v>
      </c>
      <c r="Y58" s="302">
        <f t="shared" si="10"/>
        <v>6.6971251994402667E-2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2.0120450706554476E-2</v>
      </c>
      <c r="C59" s="302">
        <f t="shared" si="11"/>
        <v>2.6388433649995588E-2</v>
      </c>
      <c r="D59" s="302">
        <f t="shared" si="11"/>
        <v>3.370969853882206E-2</v>
      </c>
      <c r="E59" s="302">
        <f t="shared" si="11"/>
        <v>3.1377892889454737E-2</v>
      </c>
      <c r="F59" s="302">
        <f t="shared" si="11"/>
        <v>4.1200016362532565E-2</v>
      </c>
      <c r="G59" s="302">
        <f t="shared" si="11"/>
        <v>4.1706350812270462E-2</v>
      </c>
      <c r="H59" s="302">
        <f t="shared" si="11"/>
        <v>4.2680754984841869E-2</v>
      </c>
      <c r="I59" s="302">
        <f t="shared" si="11"/>
        <v>4.4178824322993054E-2</v>
      </c>
      <c r="J59" s="302">
        <f t="shared" si="11"/>
        <v>5.9606610132738401E-2</v>
      </c>
      <c r="K59" s="302">
        <f t="shared" si="11"/>
        <v>6.5028780638365022E-2</v>
      </c>
      <c r="L59" s="302">
        <f t="shared" si="11"/>
        <v>7.5978933597086934E-2</v>
      </c>
      <c r="M59" s="302">
        <f t="shared" si="11"/>
        <v>7.2268462863556232E-2</v>
      </c>
      <c r="N59" s="302">
        <f t="shared" si="11"/>
        <v>0.12945027085891214</v>
      </c>
      <c r="O59" s="302">
        <f t="shared" si="11"/>
        <v>8.1662017065277759E-2</v>
      </c>
      <c r="P59" s="302">
        <f t="shared" si="11"/>
        <v>8.6680233374434201E-2</v>
      </c>
      <c r="Q59" s="302">
        <f t="shared" si="11"/>
        <v>8.5504316071833522E-2</v>
      </c>
      <c r="R59" s="302">
        <f t="shared" si="11"/>
        <v>8.4263630185590563E-2</v>
      </c>
      <c r="S59" s="302">
        <f t="shared" si="11"/>
        <v>8.2514355245758772E-2</v>
      </c>
      <c r="T59" s="302">
        <f t="shared" si="11"/>
        <v>8.4131088070819135E-2</v>
      </c>
      <c r="U59" s="302">
        <f t="shared" si="11"/>
        <v>8.5576925503499129E-2</v>
      </c>
      <c r="V59" s="302">
        <f t="shared" si="11"/>
        <v>8.4325479734728009E-2</v>
      </c>
      <c r="W59" s="302">
        <f t="shared" si="11"/>
        <v>8.4477928717856671E-2</v>
      </c>
      <c r="X59" s="302">
        <f t="shared" si="11"/>
        <v>9.7894927973268972E-2</v>
      </c>
      <c r="Y59" s="302">
        <f t="shared" si="11"/>
        <v>0.10709326796473446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9.1878615043936129E-2</v>
      </c>
      <c r="C60" s="301">
        <f t="shared" si="12"/>
        <v>9.1486443350095675E-2</v>
      </c>
      <c r="D60" s="301">
        <f t="shared" si="12"/>
        <v>9.1435742982811791E-2</v>
      </c>
      <c r="E60" s="301">
        <f t="shared" si="12"/>
        <v>9.1241757886499797E-2</v>
      </c>
      <c r="F60" s="301">
        <f t="shared" si="12"/>
        <v>9.1304291581373473E-2</v>
      </c>
      <c r="G60" s="301">
        <f t="shared" si="12"/>
        <v>9.1329070095638995E-2</v>
      </c>
      <c r="H60" s="301">
        <f t="shared" si="12"/>
        <v>9.0947137443106965E-2</v>
      </c>
      <c r="I60" s="301">
        <f t="shared" si="12"/>
        <v>9.120668865535983E-2</v>
      </c>
      <c r="J60" s="301">
        <f t="shared" si="12"/>
        <v>9.0134413662678478E-2</v>
      </c>
      <c r="K60" s="301">
        <f t="shared" si="12"/>
        <v>8.9787638710586204E-2</v>
      </c>
      <c r="L60" s="301">
        <f t="shared" si="12"/>
        <v>8.8930773431743215E-2</v>
      </c>
      <c r="M60" s="301">
        <f t="shared" si="12"/>
        <v>8.89991017928696E-2</v>
      </c>
      <c r="N60" s="301">
        <f t="shared" si="12"/>
        <v>8.1421488557989183E-2</v>
      </c>
      <c r="O60" s="301">
        <f t="shared" si="12"/>
        <v>8.835640759914927E-2</v>
      </c>
      <c r="P60" s="301">
        <f t="shared" si="12"/>
        <v>8.7593481101957985E-2</v>
      </c>
      <c r="Q60" s="301">
        <f t="shared" si="12"/>
        <v>8.775015642943125E-2</v>
      </c>
      <c r="R60" s="301">
        <f t="shared" si="12"/>
        <v>8.7853895369092577E-2</v>
      </c>
      <c r="S60" s="301">
        <f t="shared" si="12"/>
        <v>8.8146201636789517E-2</v>
      </c>
      <c r="T60" s="301">
        <f t="shared" si="12"/>
        <v>8.7950084247195581E-2</v>
      </c>
      <c r="U60" s="301">
        <f t="shared" si="12"/>
        <v>8.7826256537686623E-2</v>
      </c>
      <c r="V60" s="301">
        <f t="shared" si="12"/>
        <v>8.804146016431208E-2</v>
      </c>
      <c r="W60" s="301">
        <f t="shared" si="12"/>
        <v>8.8059109566186802E-2</v>
      </c>
      <c r="X60" s="301">
        <f t="shared" si="12"/>
        <v>8.6416886052779349E-2</v>
      </c>
      <c r="Y60" s="301">
        <f t="shared" si="12"/>
        <v>8.5152129573932964E-2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7.4975686355888541E-2</v>
      </c>
      <c r="C61" s="302">
        <f t="shared" si="13"/>
        <v>7.3485799703727372E-2</v>
      </c>
      <c r="D61" s="302">
        <f t="shared" si="13"/>
        <v>7.227088104425429E-2</v>
      </c>
      <c r="E61" s="302">
        <f t="shared" si="13"/>
        <v>7.2457384353823262E-2</v>
      </c>
      <c r="F61" s="302">
        <f t="shared" si="13"/>
        <v>7.1085827498700932E-2</v>
      </c>
      <c r="G61" s="302">
        <f t="shared" si="13"/>
        <v>7.105188960012386E-2</v>
      </c>
      <c r="H61" s="302">
        <f t="shared" si="13"/>
        <v>7.068849284825221E-2</v>
      </c>
      <c r="I61" s="302">
        <f t="shared" si="13"/>
        <v>7.0685084827464648E-2</v>
      </c>
      <c r="J61" s="302">
        <f t="shared" si="13"/>
        <v>6.8199529231944347E-2</v>
      </c>
      <c r="K61" s="302">
        <f t="shared" si="13"/>
        <v>6.7405926862409496E-2</v>
      </c>
      <c r="L61" s="302">
        <f t="shared" si="13"/>
        <v>6.5763745570174878E-2</v>
      </c>
      <c r="M61" s="302">
        <f t="shared" si="13"/>
        <v>6.6050019382017336E-2</v>
      </c>
      <c r="N61" s="302">
        <f t="shared" si="13"/>
        <v>5.5294934117916229E-2</v>
      </c>
      <c r="O61" s="302">
        <f t="shared" si="13"/>
        <v>6.4732725766476068E-2</v>
      </c>
      <c r="P61" s="302">
        <f t="shared" si="13"/>
        <v>6.3810927042845175E-2</v>
      </c>
      <c r="Q61" s="302">
        <f t="shared" si="13"/>
        <v>6.4006648323695584E-2</v>
      </c>
      <c r="R61" s="302">
        <f t="shared" si="13"/>
        <v>6.4224898649690054E-2</v>
      </c>
      <c r="S61" s="302">
        <f t="shared" si="13"/>
        <v>6.4558686986386421E-2</v>
      </c>
      <c r="T61" s="302">
        <f t="shared" si="13"/>
        <v>6.4265311039102907E-2</v>
      </c>
      <c r="U61" s="302">
        <f t="shared" si="13"/>
        <v>6.4054053573877806E-2</v>
      </c>
      <c r="V61" s="302">
        <f t="shared" si="13"/>
        <v>6.4311592926709488E-2</v>
      </c>
      <c r="W61" s="302">
        <f t="shared" si="13"/>
        <v>6.4298838575362255E-2</v>
      </c>
      <c r="X61" s="302">
        <f t="shared" si="13"/>
        <v>6.1889938546608944E-2</v>
      </c>
      <c r="Y61" s="302">
        <f t="shared" si="13"/>
        <v>6.0133513460098827E-2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1.6902928688047578E-2</v>
      </c>
      <c r="C62" s="302">
        <f t="shared" si="14"/>
        <v>1.800064364636832E-2</v>
      </c>
      <c r="D62" s="302">
        <f t="shared" si="14"/>
        <v>1.9164861938557508E-2</v>
      </c>
      <c r="E62" s="302">
        <f t="shared" si="14"/>
        <v>1.8784373532676538E-2</v>
      </c>
      <c r="F62" s="302">
        <f t="shared" si="14"/>
        <v>2.0218464082672548E-2</v>
      </c>
      <c r="G62" s="302">
        <f t="shared" si="14"/>
        <v>2.0277180495515131E-2</v>
      </c>
      <c r="H62" s="302">
        <f t="shared" si="14"/>
        <v>2.0258644594854762E-2</v>
      </c>
      <c r="I62" s="302">
        <f t="shared" si="14"/>
        <v>2.0521603827895193E-2</v>
      </c>
      <c r="J62" s="302">
        <f t="shared" si="14"/>
        <v>2.1934884430734138E-2</v>
      </c>
      <c r="K62" s="302">
        <f t="shared" si="14"/>
        <v>2.2381711848176705E-2</v>
      </c>
      <c r="L62" s="302">
        <f t="shared" si="14"/>
        <v>2.3167027861568334E-2</v>
      </c>
      <c r="M62" s="302">
        <f t="shared" si="14"/>
        <v>2.2949082410852275E-2</v>
      </c>
      <c r="N62" s="302">
        <f t="shared" si="14"/>
        <v>2.612655444007295E-2</v>
      </c>
      <c r="O62" s="302">
        <f t="shared" si="14"/>
        <v>2.3623681832673195E-2</v>
      </c>
      <c r="P62" s="302">
        <f t="shared" si="14"/>
        <v>2.378255405911282E-2</v>
      </c>
      <c r="Q62" s="302">
        <f t="shared" si="14"/>
        <v>2.3743508105735653E-2</v>
      </c>
      <c r="R62" s="302">
        <f t="shared" si="14"/>
        <v>2.3628996719402526E-2</v>
      </c>
      <c r="S62" s="302">
        <f t="shared" si="14"/>
        <v>2.3587514650403086E-2</v>
      </c>
      <c r="T62" s="302">
        <f t="shared" si="14"/>
        <v>2.3684773208092664E-2</v>
      </c>
      <c r="U62" s="302">
        <f t="shared" si="14"/>
        <v>2.3772202963808831E-2</v>
      </c>
      <c r="V62" s="302">
        <f t="shared" si="14"/>
        <v>2.3729867237602585E-2</v>
      </c>
      <c r="W62" s="302">
        <f t="shared" si="14"/>
        <v>2.3760270990824534E-2</v>
      </c>
      <c r="X62" s="302">
        <f t="shared" si="14"/>
        <v>2.4526947506170415E-2</v>
      </c>
      <c r="Y62" s="302">
        <f t="shared" si="14"/>
        <v>2.5018616113834137E-2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0.28152479409600661</v>
      </c>
      <c r="C63" s="301">
        <f t="shared" si="15"/>
        <v>0.27333132622059109</v>
      </c>
      <c r="D63" s="301">
        <f t="shared" si="15"/>
        <v>0.26790829775374686</v>
      </c>
      <c r="E63" s="301">
        <f t="shared" si="15"/>
        <v>0.26887772241189861</v>
      </c>
      <c r="F63" s="301">
        <f t="shared" si="15"/>
        <v>0.26419970312329982</v>
      </c>
      <c r="G63" s="301">
        <f t="shared" si="15"/>
        <v>0.2639436750162501</v>
      </c>
      <c r="H63" s="301">
        <f t="shared" si="15"/>
        <v>0.26214693310964937</v>
      </c>
      <c r="I63" s="301">
        <f t="shared" si="15"/>
        <v>0.26236121500818915</v>
      </c>
      <c r="J63" s="301">
        <f t="shared" si="15"/>
        <v>0.25569989627822354</v>
      </c>
      <c r="K63" s="301">
        <f t="shared" si="15"/>
        <v>0.25425709590881906</v>
      </c>
      <c r="L63" s="301">
        <f t="shared" si="15"/>
        <v>0.2517090092599133</v>
      </c>
      <c r="M63" s="301">
        <f t="shared" si="15"/>
        <v>0.25286102569080743</v>
      </c>
      <c r="N63" s="301">
        <f t="shared" si="15"/>
        <v>0.25002416705475911</v>
      </c>
      <c r="O63" s="301">
        <f t="shared" si="15"/>
        <v>0.25151280381472274</v>
      </c>
      <c r="P63" s="301">
        <f t="shared" si="15"/>
        <v>0.24965799896639415</v>
      </c>
      <c r="Q63" s="301">
        <f t="shared" si="15"/>
        <v>0.25006068765015887</v>
      </c>
      <c r="R63" s="301">
        <f t="shared" si="15"/>
        <v>0.24994193561539099</v>
      </c>
      <c r="S63" s="301">
        <f t="shared" si="15"/>
        <v>0.25069655095220333</v>
      </c>
      <c r="T63" s="301">
        <f t="shared" si="15"/>
        <v>0.25046239024255407</v>
      </c>
      <c r="U63" s="301">
        <f t="shared" si="15"/>
        <v>0.25024206176041713</v>
      </c>
      <c r="V63" s="301">
        <f t="shared" si="15"/>
        <v>0.25062209499714949</v>
      </c>
      <c r="W63" s="301">
        <f t="shared" si="15"/>
        <v>0.2507533027623266</v>
      </c>
      <c r="X63" s="301">
        <f t="shared" si="15"/>
        <v>0.24918996477692468</v>
      </c>
      <c r="Y63" s="301">
        <f t="shared" si="15"/>
        <v>0.24866359994162446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0.2527812930866431</v>
      </c>
      <c r="C64" s="302">
        <f t="shared" si="16"/>
        <v>0.23563356386345449</v>
      </c>
      <c r="D64" s="302">
        <f t="shared" si="16"/>
        <v>0.21975158555542959</v>
      </c>
      <c r="E64" s="302">
        <f t="shared" si="16"/>
        <v>0.22405216114124901</v>
      </c>
      <c r="F64" s="302">
        <f t="shared" si="16"/>
        <v>0.20534253689111046</v>
      </c>
      <c r="G64" s="302">
        <f t="shared" si="16"/>
        <v>0.20436317385586372</v>
      </c>
      <c r="H64" s="302">
        <f t="shared" si="16"/>
        <v>0.20117442598844665</v>
      </c>
      <c r="I64" s="302">
        <f t="shared" si="16"/>
        <v>0.19924860883248477</v>
      </c>
      <c r="J64" s="302">
        <f t="shared" si="16"/>
        <v>0.17054759608859721</v>
      </c>
      <c r="K64" s="302">
        <f t="shared" si="16"/>
        <v>0.16135883785401189</v>
      </c>
      <c r="L64" s="302">
        <f t="shared" si="16"/>
        <v>0.14316767554978913</v>
      </c>
      <c r="M64" s="302">
        <f t="shared" si="16"/>
        <v>0.14962036445715568</v>
      </c>
      <c r="N64" s="302">
        <f t="shared" si="16"/>
        <v>6.5095208684884595E-2</v>
      </c>
      <c r="O64" s="302">
        <f t="shared" si="16"/>
        <v>0.13485277943575455</v>
      </c>
      <c r="P64" s="302">
        <f t="shared" si="16"/>
        <v>0.1258290941457739</v>
      </c>
      <c r="Q64" s="302">
        <f t="shared" si="16"/>
        <v>0.12791166469039669</v>
      </c>
      <c r="R64" s="302">
        <f t="shared" si="16"/>
        <v>0.12956532106454732</v>
      </c>
      <c r="S64" s="302">
        <f t="shared" si="16"/>
        <v>0.13281890060111942</v>
      </c>
      <c r="T64" s="302">
        <f t="shared" si="16"/>
        <v>0.13027512156995527</v>
      </c>
      <c r="U64" s="302">
        <f t="shared" si="16"/>
        <v>0.12798931104113268</v>
      </c>
      <c r="V64" s="302">
        <f t="shared" si="16"/>
        <v>0.13015712394753806</v>
      </c>
      <c r="W64" s="302">
        <f t="shared" si="16"/>
        <v>0.13007054745110272</v>
      </c>
      <c r="X64" s="302">
        <f t="shared" si="16"/>
        <v>0.1093400676722547</v>
      </c>
      <c r="Y64" s="302">
        <f t="shared" si="16"/>
        <v>9.5673217134860947E-2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2.8743501009363542E-2</v>
      </c>
      <c r="C65" s="302">
        <f t="shared" si="17"/>
        <v>3.7697762357136559E-2</v>
      </c>
      <c r="D65" s="302">
        <f t="shared" si="17"/>
        <v>4.8156712198317235E-2</v>
      </c>
      <c r="E65" s="302">
        <f t="shared" si="17"/>
        <v>4.4825561270649621E-2</v>
      </c>
      <c r="F65" s="302">
        <f t="shared" si="17"/>
        <v>5.8857166232189367E-2</v>
      </c>
      <c r="G65" s="302">
        <f t="shared" si="17"/>
        <v>5.9580501160386413E-2</v>
      </c>
      <c r="H65" s="302">
        <f t="shared" si="17"/>
        <v>6.0972507121202696E-2</v>
      </c>
      <c r="I65" s="302">
        <f t="shared" si="17"/>
        <v>6.3112606175704369E-2</v>
      </c>
      <c r="J65" s="302">
        <f t="shared" si="17"/>
        <v>8.5152300189626315E-2</v>
      </c>
      <c r="K65" s="302">
        <f t="shared" si="17"/>
        <v>9.2898258054807198E-2</v>
      </c>
      <c r="L65" s="302">
        <f t="shared" si="17"/>
        <v>0.10854133371012419</v>
      </c>
      <c r="M65" s="302">
        <f t="shared" si="17"/>
        <v>0.10324066123365173</v>
      </c>
      <c r="N65" s="302">
        <f t="shared" si="17"/>
        <v>0.18492895836987452</v>
      </c>
      <c r="O65" s="302">
        <f t="shared" si="17"/>
        <v>0.11666002437896821</v>
      </c>
      <c r="P65" s="302">
        <f t="shared" si="17"/>
        <v>0.12382890482062028</v>
      </c>
      <c r="Q65" s="302">
        <f t="shared" si="17"/>
        <v>0.12214902295976213</v>
      </c>
      <c r="R65" s="302">
        <f t="shared" si="17"/>
        <v>0.12037661455084367</v>
      </c>
      <c r="S65" s="302">
        <f t="shared" si="17"/>
        <v>0.11787765035108391</v>
      </c>
      <c r="T65" s="302">
        <f t="shared" si="17"/>
        <v>0.12018726867259877</v>
      </c>
      <c r="U65" s="302">
        <f t="shared" si="17"/>
        <v>0.12225275071928447</v>
      </c>
      <c r="V65" s="302">
        <f t="shared" si="17"/>
        <v>0.12046497104961144</v>
      </c>
      <c r="W65" s="302">
        <f t="shared" si="17"/>
        <v>0.12068275531122384</v>
      </c>
      <c r="X65" s="302">
        <f t="shared" si="17"/>
        <v>0.13984989710466997</v>
      </c>
      <c r="Y65" s="302">
        <f t="shared" si="17"/>
        <v>0.15299038280676353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0.18198856900776289</v>
      </c>
      <c r="C66" s="301">
        <f t="shared" si="18"/>
        <v>0.18287756452300985</v>
      </c>
      <c r="D66" s="301">
        <f t="shared" si="18"/>
        <v>0.17763985774385546</v>
      </c>
      <c r="E66" s="301">
        <f t="shared" si="18"/>
        <v>0.17864653901595148</v>
      </c>
      <c r="F66" s="301">
        <f t="shared" si="18"/>
        <v>0.16875110961575127</v>
      </c>
      <c r="G66" s="301">
        <f t="shared" si="18"/>
        <v>0.16881474736058008</v>
      </c>
      <c r="H66" s="301">
        <f t="shared" si="18"/>
        <v>0.17308888850898743</v>
      </c>
      <c r="I66" s="301">
        <f t="shared" si="18"/>
        <v>0.16936036048274308</v>
      </c>
      <c r="J66" s="301">
        <f t="shared" si="18"/>
        <v>0.16417931016017995</v>
      </c>
      <c r="K66" s="301">
        <f t="shared" si="18"/>
        <v>0.16160279102561839</v>
      </c>
      <c r="L66" s="301">
        <f t="shared" si="18"/>
        <v>0.15687881821459992</v>
      </c>
      <c r="M66" s="301">
        <f t="shared" si="18"/>
        <v>0.15757652396029292</v>
      </c>
      <c r="N66" s="301">
        <f t="shared" si="18"/>
        <v>0.12965687891993921</v>
      </c>
      <c r="O66" s="301">
        <f t="shared" si="18"/>
        <v>0.15253258741269682</v>
      </c>
      <c r="P66" s="301">
        <f t="shared" si="18"/>
        <v>0.15435021503091079</v>
      </c>
      <c r="Q66" s="301">
        <f t="shared" si="18"/>
        <v>0.1540143281021415</v>
      </c>
      <c r="R66" s="301">
        <f t="shared" si="18"/>
        <v>0.1557606764890011</v>
      </c>
      <c r="S66" s="301">
        <f t="shared" si="18"/>
        <v>0.15461756531124524</v>
      </c>
      <c r="T66" s="301">
        <f t="shared" si="18"/>
        <v>0.15411155356338838</v>
      </c>
      <c r="U66" s="301">
        <f t="shared" si="18"/>
        <v>0.15347428543684663</v>
      </c>
      <c r="V66" s="301">
        <f t="shared" si="18"/>
        <v>0.15285803477287196</v>
      </c>
      <c r="W66" s="301">
        <f t="shared" si="18"/>
        <v>0.15218318678443254</v>
      </c>
      <c r="X66" s="301">
        <f t="shared" si="18"/>
        <v>0.14579062264196441</v>
      </c>
      <c r="Y66" s="301">
        <f t="shared" si="18"/>
        <v>0.14050771437076937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7.9543193826106195E-2</v>
      </c>
      <c r="C67" s="301">
        <f t="shared" si="19"/>
        <v>8.4708911277027343E-2</v>
      </c>
      <c r="D67" s="301">
        <f t="shared" si="19"/>
        <v>9.0187585593211758E-2</v>
      </c>
      <c r="E67" s="301">
        <f t="shared" si="19"/>
        <v>8.839705191847784E-2</v>
      </c>
      <c r="F67" s="301">
        <f t="shared" si="19"/>
        <v>9.514571333022373E-2</v>
      </c>
      <c r="G67" s="301">
        <f t="shared" si="19"/>
        <v>9.5422025861247692E-2</v>
      </c>
      <c r="H67" s="301">
        <f t="shared" si="19"/>
        <v>9.5334798093434175E-2</v>
      </c>
      <c r="I67" s="301">
        <f t="shared" si="19"/>
        <v>9.6572253307742079E-2</v>
      </c>
      <c r="J67" s="301">
        <f t="shared" si="19"/>
        <v>0.1032229855563959</v>
      </c>
      <c r="K67" s="301">
        <f t="shared" si="19"/>
        <v>0.10532570281494913</v>
      </c>
      <c r="L67" s="301">
        <f t="shared" si="19"/>
        <v>0.10902130758385092</v>
      </c>
      <c r="M67" s="301">
        <f t="shared" si="19"/>
        <v>0.10799568193342246</v>
      </c>
      <c r="N67" s="301">
        <f t="shared" si="19"/>
        <v>0.12294849148269621</v>
      </c>
      <c r="O67" s="301">
        <f t="shared" si="19"/>
        <v>0.11117026744787385</v>
      </c>
      <c r="P67" s="301">
        <f t="shared" si="19"/>
        <v>0.1119179014546485</v>
      </c>
      <c r="Q67" s="301">
        <f t="shared" si="19"/>
        <v>0.11173415579169715</v>
      </c>
      <c r="R67" s="301">
        <f t="shared" si="19"/>
        <v>0.11119527867954127</v>
      </c>
      <c r="S67" s="301">
        <f t="shared" si="19"/>
        <v>0.11100006894307334</v>
      </c>
      <c r="T67" s="301">
        <f t="shared" si="19"/>
        <v>0.11145775627337721</v>
      </c>
      <c r="U67" s="301">
        <f t="shared" si="19"/>
        <v>0.11186919041792387</v>
      </c>
      <c r="V67" s="301">
        <f t="shared" si="19"/>
        <v>0.11166996347107101</v>
      </c>
      <c r="W67" s="301">
        <f t="shared" si="19"/>
        <v>0.11181303995682128</v>
      </c>
      <c r="X67" s="301">
        <f t="shared" si="19"/>
        <v>0.11542092944080193</v>
      </c>
      <c r="Y67" s="301">
        <f t="shared" si="19"/>
        <v>0.1177346640651018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5.3863125535389869E-2</v>
      </c>
      <c r="C68" s="235">
        <f t="shared" si="20"/>
        <v>5.7361120450550016E-2</v>
      </c>
      <c r="D68" s="235">
        <f t="shared" si="20"/>
        <v>6.1071035884739E-2</v>
      </c>
      <c r="E68" s="235">
        <f t="shared" si="20"/>
        <v>5.9858565835970538E-2</v>
      </c>
      <c r="F68" s="235">
        <f t="shared" si="20"/>
        <v>6.4428460245935862E-2</v>
      </c>
      <c r="G68" s="235">
        <f t="shared" si="20"/>
        <v>6.4615566845880532E-2</v>
      </c>
      <c r="H68" s="235">
        <f t="shared" si="20"/>
        <v>6.4556500067418268E-2</v>
      </c>
      <c r="I68" s="235">
        <f t="shared" si="20"/>
        <v>6.5394449895010073E-2</v>
      </c>
      <c r="J68" s="235">
        <f t="shared" si="20"/>
        <v>6.9898031015912174E-2</v>
      </c>
      <c r="K68" s="235">
        <f t="shared" si="20"/>
        <v>7.132189795178713E-2</v>
      </c>
      <c r="L68" s="235">
        <f t="shared" si="20"/>
        <v>7.3824397713510417E-2</v>
      </c>
      <c r="M68" s="235">
        <f t="shared" si="20"/>
        <v>7.3129889478373247E-2</v>
      </c>
      <c r="N68" s="235">
        <f t="shared" si="20"/>
        <v>8.3255269402393514E-2</v>
      </c>
      <c r="O68" s="235">
        <f t="shared" si="20"/>
        <v>7.5279578092354971E-2</v>
      </c>
      <c r="P68" s="235">
        <f t="shared" si="20"/>
        <v>7.5785842706892148E-2</v>
      </c>
      <c r="Q68" s="235">
        <f t="shared" si="20"/>
        <v>7.5661418287478396E-2</v>
      </c>
      <c r="R68" s="235">
        <f t="shared" si="20"/>
        <v>7.529651458995204E-2</v>
      </c>
      <c r="S68" s="235">
        <f t="shared" si="20"/>
        <v>7.5164327208036119E-2</v>
      </c>
      <c r="T68" s="235">
        <f t="shared" si="20"/>
        <v>7.54742527835921E-2</v>
      </c>
      <c r="U68" s="235">
        <f t="shared" si="20"/>
        <v>7.5752857751676575E-2</v>
      </c>
      <c r="V68" s="235">
        <f t="shared" si="20"/>
        <v>7.5617950092929223E-2</v>
      </c>
      <c r="W68" s="235">
        <f t="shared" si="20"/>
        <v>7.5714835147984688E-2</v>
      </c>
      <c r="X68" s="235">
        <f t="shared" si="20"/>
        <v>7.8157938006266997E-2</v>
      </c>
      <c r="Y68" s="235">
        <f t="shared" si="20"/>
        <v>7.9724696550017363E-2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25.868121417873958</v>
      </c>
      <c r="C72" s="322">
        <f t="shared" si="21"/>
        <v>27.050993014354063</v>
      </c>
      <c r="D72" s="322">
        <f t="shared" si="21"/>
        <v>27.358143238711236</v>
      </c>
      <c r="E72" s="322">
        <f t="shared" si="21"/>
        <v>30.318407752089222</v>
      </c>
      <c r="F72" s="322">
        <f t="shared" si="21"/>
        <v>29.668429317156548</v>
      </c>
      <c r="G72" s="322">
        <f t="shared" si="21"/>
        <v>29.042527615072679</v>
      </c>
      <c r="H72" s="322">
        <f t="shared" si="21"/>
        <v>27.235529360679937</v>
      </c>
      <c r="I72" s="322">
        <f t="shared" si="21"/>
        <v>25.847240732024662</v>
      </c>
      <c r="J72" s="322">
        <f t="shared" si="21"/>
        <v>27.252915675471087</v>
      </c>
      <c r="K72" s="322">
        <f t="shared" si="21"/>
        <v>28.601577133600905</v>
      </c>
      <c r="L72" s="322">
        <f t="shared" si="21"/>
        <v>28.208621376604409</v>
      </c>
      <c r="M72" s="322">
        <f t="shared" si="21"/>
        <v>26.045680372108173</v>
      </c>
      <c r="N72" s="322">
        <f t="shared" si="21"/>
        <v>25.856605727825041</v>
      </c>
      <c r="O72" s="322">
        <f t="shared" si="21"/>
        <v>26.491190355758476</v>
      </c>
      <c r="P72" s="322">
        <f t="shared" si="21"/>
        <v>24.81819220777188</v>
      </c>
      <c r="Q72" s="322">
        <f t="shared" si="21"/>
        <v>23.987117146307224</v>
      </c>
      <c r="R72" s="322">
        <f t="shared" si="21"/>
        <v>23.737952645081482</v>
      </c>
      <c r="S72" s="322">
        <f t="shared" si="21"/>
        <v>23.50039714937277</v>
      </c>
      <c r="T72" s="322">
        <f t="shared" si="21"/>
        <v>23.003544119985055</v>
      </c>
      <c r="U72" s="322">
        <f t="shared" si="21"/>
        <v>22.716965646440059</v>
      </c>
      <c r="V72" s="322">
        <f t="shared" si="21"/>
        <v>22.967783633906752</v>
      </c>
      <c r="W72" s="322">
        <f t="shared" si="21"/>
        <v>22.928936075544868</v>
      </c>
      <c r="X72" s="322">
        <f t="shared" si="21"/>
        <v>21.739299828770051</v>
      </c>
      <c r="Y72" s="322">
        <f t="shared" si="21"/>
        <v>20.779062437262585</v>
      </c>
      <c r="DA72" s="95"/>
    </row>
    <row r="73" spans="1:105" ht="12" customHeight="1" x14ac:dyDescent="0.25">
      <c r="A73" s="55" t="s">
        <v>91</v>
      </c>
      <c r="B73" s="334">
        <f>IF(B$6=0,0,B$6/MAE!B$5*1000)</f>
        <v>0.42867354080399955</v>
      </c>
      <c r="C73" s="334">
        <f>IF(C$6=0,0,C$6/MAE!C$5*1000)</f>
        <v>0.47738753483508439</v>
      </c>
      <c r="D73" s="334">
        <f>IF(D$6=0,0,D$6/MAE!D$5*1000)</f>
        <v>0.51403435104429507</v>
      </c>
      <c r="E73" s="334">
        <f>IF(E$6=0,0,E$6/MAE!E$5*1000)</f>
        <v>0.55834538836396075</v>
      </c>
      <c r="F73" s="334">
        <f>IF(F$6=0,0,F$6/MAE!F$5*1000)</f>
        <v>0.58808830641003806</v>
      </c>
      <c r="G73" s="334">
        <f>IF(G$6=0,0,G$6/MAE!G$5*1000)</f>
        <v>0.57735350440863864</v>
      </c>
      <c r="H73" s="334">
        <f>IF(H$6=0,0,H$6/MAE!H$5*1000)</f>
        <v>0.54093618595171244</v>
      </c>
      <c r="I73" s="334">
        <f>IF(I$6=0,0,I$6/MAE!I$5*1000)</f>
        <v>0.5200263081831823</v>
      </c>
      <c r="J73" s="334">
        <f>IF(J$6=0,0,J$6/MAE!J$5*1000)</f>
        <v>0.58606819190392256</v>
      </c>
      <c r="K73" s="334">
        <f>IF(K$6=0,0,K$6/MAE!K$5*1000)</f>
        <v>0.62760025275260301</v>
      </c>
      <c r="L73" s="334">
        <f>IF(L$6=0,0,L$6/MAE!L$5*1000)</f>
        <v>0.64069599741982963</v>
      </c>
      <c r="M73" s="334">
        <f>IF(M$6=0,0,M$6/MAE!M$5*1000)</f>
        <v>0.58600437775120395</v>
      </c>
      <c r="N73" s="334">
        <f>IF(N$6=0,0,N$6/MAE!N$5*1000)</f>
        <v>0.66229805606227754</v>
      </c>
      <c r="O73" s="334">
        <f>IF(O$6=0,0,O$6/MAE!O$5*1000)</f>
        <v>0.61354848267962625</v>
      </c>
      <c r="P73" s="334">
        <f>IF(P$6=0,0,P$6/MAE!P$5*1000)</f>
        <v>0.57866666453998739</v>
      </c>
      <c r="Q73" s="334">
        <f>IF(Q$6=0,0,Q$6/MAE!Q$5*1000)</f>
        <v>0.55837089254566297</v>
      </c>
      <c r="R73" s="334">
        <f>IF(R$6=0,0,R$6/MAE!R$5*1000)</f>
        <v>0.54990588742741431</v>
      </c>
      <c r="S73" s="334">
        <f>IF(S$6=0,0,S$6/MAE!S$5*1000)</f>
        <v>0.54344702161874592</v>
      </c>
      <c r="T73" s="334">
        <f>IF(T$6=0,0,T$6/MAE!T$5*1000)</f>
        <v>0.53415071123941138</v>
      </c>
      <c r="U73" s="334">
        <f>IF(U$6=0,0,U$6/MAE!U$5*1000)</f>
        <v>0.52944344908729968</v>
      </c>
      <c r="V73" s="334">
        <f>IF(V$6=0,0,V$6/MAE!V$5*1000)</f>
        <v>0.53433574154371455</v>
      </c>
      <c r="W73" s="334">
        <f>IF(W$6=0,0,W$6/MAE!W$5*1000)</f>
        <v>0.53411542616297902</v>
      </c>
      <c r="X73" s="334">
        <f>IF(X$6=0,0,X$6/MAE!X$5*1000)</f>
        <v>0.52274378992268888</v>
      </c>
      <c r="Y73" s="334">
        <f>IF(Y$6=0,0,Y$6/MAE!Y$5*1000)</f>
        <v>0.5096699865914347</v>
      </c>
      <c r="DA73" s="67"/>
    </row>
    <row r="74" spans="1:105" ht="12" customHeight="1" x14ac:dyDescent="0.25">
      <c r="A74" s="173" t="s">
        <v>92</v>
      </c>
      <c r="B74" s="335">
        <f>IF(B$7=0,0,B$7/MAE!B$5*1000)</f>
        <v>0.58299601549343949</v>
      </c>
      <c r="C74" s="335">
        <f>IF(C$7=0,0,C$7/MAE!C$5*1000)</f>
        <v>0.64924704737571493</v>
      </c>
      <c r="D74" s="335">
        <f>IF(D$7=0,0,D$7/MAE!D$5*1000)</f>
        <v>0.69908671742024153</v>
      </c>
      <c r="E74" s="335">
        <f>IF(E$7=0,0,E$7/MAE!E$5*1000)</f>
        <v>0.75934972817498669</v>
      </c>
      <c r="F74" s="335">
        <f>IF(F$7=0,0,F$7/MAE!F$5*1000)</f>
        <v>0.7998000967176514</v>
      </c>
      <c r="G74" s="335">
        <f>IF(G$7=0,0,G$7/MAE!G$5*1000)</f>
        <v>0.78520076599574828</v>
      </c>
      <c r="H74" s="335">
        <f>IF(H$7=0,0,H$7/MAE!H$5*1000)</f>
        <v>0.73567321289432897</v>
      </c>
      <c r="I74" s="335">
        <f>IF(I$7=0,0,I$7/MAE!I$5*1000)</f>
        <v>0.70723577912912783</v>
      </c>
      <c r="J74" s="335">
        <f>IF(J$7=0,0,J$7/MAE!J$5*1000)</f>
        <v>0.79705274098933454</v>
      </c>
      <c r="K74" s="335">
        <f>IF(K$7=0,0,K$7/MAE!K$5*1000)</f>
        <v>0.85353634374354004</v>
      </c>
      <c r="L74" s="335">
        <f>IF(L$7=0,0,L$7/MAE!L$5*1000)</f>
        <v>0.87134655649096848</v>
      </c>
      <c r="M74" s="335">
        <f>IF(M$7=0,0,M$7/MAE!M$5*1000)</f>
        <v>0.79696595374163748</v>
      </c>
      <c r="N74" s="335">
        <f>IF(N$7=0,0,N$7/MAE!N$5*1000)</f>
        <v>0.90072535624469763</v>
      </c>
      <c r="O74" s="335">
        <f>IF(O$7=0,0,O$7/MAE!O$5*1000)</f>
        <v>0.83442593644429131</v>
      </c>
      <c r="P74" s="335">
        <f>IF(P$7=0,0,P$7/MAE!P$5*1000)</f>
        <v>0.78698666377438331</v>
      </c>
      <c r="Q74" s="335">
        <f>IF(Q$7=0,0,Q$7/MAE!Q$5*1000)</f>
        <v>0.75938441386210154</v>
      </c>
      <c r="R74" s="335">
        <f>IF(R$7=0,0,R$7/MAE!R$5*1000)</f>
        <v>0.74787200690128375</v>
      </c>
      <c r="S74" s="335">
        <f>IF(S$7=0,0,S$7/MAE!S$5*1000)</f>
        <v>0.73908794940149436</v>
      </c>
      <c r="T74" s="335">
        <f>IF(T$7=0,0,T$7/MAE!T$5*1000)</f>
        <v>0.72644496728559937</v>
      </c>
      <c r="U74" s="335">
        <f>IF(U$7=0,0,U$7/MAE!U$5*1000)</f>
        <v>0.72004309075872719</v>
      </c>
      <c r="V74" s="335">
        <f>IF(V$7=0,0,V$7/MAE!V$5*1000)</f>
        <v>0.72669660849945172</v>
      </c>
      <c r="W74" s="335">
        <f>IF(W$7=0,0,W$7/MAE!W$5*1000)</f>
        <v>0.72639697958165139</v>
      </c>
      <c r="X74" s="335">
        <f>IF(X$7=0,0,X$7/MAE!X$5*1000)</f>
        <v>0.71093155429485655</v>
      </c>
      <c r="Y74" s="335">
        <f>IF(Y$7=0,0,Y$7/MAE!Y$5*1000)</f>
        <v>0.69315118176435109</v>
      </c>
      <c r="DA74" s="177"/>
    </row>
    <row r="75" spans="1:105" ht="12" customHeight="1" x14ac:dyDescent="0.25">
      <c r="A75" s="173" t="s">
        <v>93</v>
      </c>
      <c r="B75" s="335">
        <f>IF(B$8=0,0,B$8/MAE!B$5*1000)</f>
        <v>0.72017154855071919</v>
      </c>
      <c r="C75" s="335">
        <f>IF(C$8=0,0,C$8/MAE!C$5*1000)</f>
        <v>0.80201105852294197</v>
      </c>
      <c r="D75" s="335">
        <f>IF(D$8=0,0,D$8/MAE!D$5*1000)</f>
        <v>0.86357770975441595</v>
      </c>
      <c r="E75" s="335">
        <f>IF(E$8=0,0,E$8/MAE!E$5*1000)</f>
        <v>0.93802025245145404</v>
      </c>
      <c r="F75" s="335">
        <f>IF(F$8=0,0,F$8/MAE!F$5*1000)</f>
        <v>0.98798835476886382</v>
      </c>
      <c r="G75" s="335">
        <f>IF(G$8=0,0,G$8/MAE!G$5*1000)</f>
        <v>0.96995388740651278</v>
      </c>
      <c r="H75" s="335">
        <f>IF(H$8=0,0,H$8/MAE!H$5*1000)</f>
        <v>0.90877279239887709</v>
      </c>
      <c r="I75" s="335">
        <f>IF(I$8=0,0,I$8/MAE!I$5*1000)</f>
        <v>0.87364419774774582</v>
      </c>
      <c r="J75" s="335">
        <f>IF(J$8=0,0,J$8/MAE!J$5*1000)</f>
        <v>0.98459456239858978</v>
      </c>
      <c r="K75" s="335">
        <f>IF(K$8=0,0,K$8/MAE!K$5*1000)</f>
        <v>1.054368424624373</v>
      </c>
      <c r="L75" s="335">
        <f>IF(L$8=0,0,L$8/MAE!L$5*1000)</f>
        <v>1.0763692756653138</v>
      </c>
      <c r="M75" s="335">
        <f>IF(M$8=0,0,M$8/MAE!M$5*1000)</f>
        <v>0.98448735462202297</v>
      </c>
      <c r="N75" s="335">
        <f>IF(N$8=0,0,N$8/MAE!N$5*1000)</f>
        <v>1.1126607341846262</v>
      </c>
      <c r="O75" s="335">
        <f>IF(O$8=0,0,O$8/MAE!O$5*1000)</f>
        <v>1.030761450901772</v>
      </c>
      <c r="P75" s="335">
        <f>IF(P$8=0,0,P$8/MAE!P$5*1000)</f>
        <v>0.97215999642717876</v>
      </c>
      <c r="Q75" s="335">
        <f>IF(Q$8=0,0,Q$8/MAE!Q$5*1000)</f>
        <v>0.93806309947671307</v>
      </c>
      <c r="R75" s="335">
        <f>IF(R$8=0,0,R$8/MAE!R$5*1000)</f>
        <v>0.92384189087805624</v>
      </c>
      <c r="S75" s="335">
        <f>IF(S$8=0,0,S$8/MAE!S$5*1000)</f>
        <v>0.91299099631949321</v>
      </c>
      <c r="T75" s="335">
        <f>IF(T$8=0,0,T$8/MAE!T$5*1000)</f>
        <v>0.89737319488221112</v>
      </c>
      <c r="U75" s="335">
        <f>IF(U$8=0,0,U$8/MAE!U$5*1000)</f>
        <v>0.88946499446666316</v>
      </c>
      <c r="V75" s="335">
        <f>IF(V$8=0,0,V$8/MAE!V$5*1000)</f>
        <v>0.89768404579344041</v>
      </c>
      <c r="W75" s="335">
        <f>IF(W$8=0,0,W$8/MAE!W$5*1000)</f>
        <v>0.89731391595380494</v>
      </c>
      <c r="X75" s="335">
        <f>IF(X$8=0,0,X$8/MAE!X$5*1000)</f>
        <v>0.87820956707011699</v>
      </c>
      <c r="Y75" s="335">
        <f>IF(Y$8=0,0,Y$8/MAE!Y$5*1000)</f>
        <v>0.85624557747361008</v>
      </c>
      <c r="DA75" s="177"/>
    </row>
    <row r="76" spans="1:105" ht="12" customHeight="1" x14ac:dyDescent="0.25">
      <c r="A76" s="173" t="s">
        <v>94</v>
      </c>
      <c r="B76" s="335">
        <f>IF(B$9=0,0,B$9/MAE!B$5*1000)</f>
        <v>0.44582048243615957</v>
      </c>
      <c r="C76" s="335">
        <f>IF(C$9=0,0,C$9/MAE!C$5*1000)</f>
        <v>0.49648303622848772</v>
      </c>
      <c r="D76" s="335">
        <f>IF(D$9=0,0,D$9/MAE!D$5*1000)</f>
        <v>0.53459572508606679</v>
      </c>
      <c r="E76" s="335">
        <f>IF(E$9=0,0,E$9/MAE!E$5*1000)</f>
        <v>0.58067920389851913</v>
      </c>
      <c r="F76" s="335">
        <f>IF(F$9=0,0,F$9/MAE!F$5*1000)</f>
        <v>0.6116118386664392</v>
      </c>
      <c r="G76" s="335">
        <f>IF(G$9=0,0,G$9/MAE!G$5*1000)</f>
        <v>0.60044764458498401</v>
      </c>
      <c r="H76" s="335">
        <f>IF(H$9=0,0,H$9/MAE!H$5*1000)</f>
        <v>0.56257363338978084</v>
      </c>
      <c r="I76" s="335">
        <f>IF(I$9=0,0,I$9/MAE!I$5*1000)</f>
        <v>0.54082736051050961</v>
      </c>
      <c r="J76" s="335">
        <f>IF(J$9=0,0,J$9/MAE!J$5*1000)</f>
        <v>0.60951091958007941</v>
      </c>
      <c r="K76" s="335">
        <f>IF(K$9=0,0,K$9/MAE!K$5*1000)</f>
        <v>0.65270426286270677</v>
      </c>
      <c r="L76" s="335">
        <f>IF(L$9=0,0,L$9/MAE!L$5*1000)</f>
        <v>0.66632383731662259</v>
      </c>
      <c r="M76" s="335">
        <f>IF(M$9=0,0,M$9/MAE!M$5*1000)</f>
        <v>0.60944455286125188</v>
      </c>
      <c r="N76" s="335">
        <f>IF(N$9=0,0,N$9/MAE!N$5*1000)</f>
        <v>0.68878997830476851</v>
      </c>
      <c r="O76" s="335">
        <f>IF(O$9=0,0,O$9/MAE!O$5*1000)</f>
        <v>0.63809042198681121</v>
      </c>
      <c r="P76" s="335">
        <f>IF(P$9=0,0,P$9/MAE!P$5*1000)</f>
        <v>0.60181333112158686</v>
      </c>
      <c r="Q76" s="335">
        <f>IF(Q$9=0,0,Q$9/MAE!Q$5*1000)</f>
        <v>0.58070572824748923</v>
      </c>
      <c r="R76" s="335">
        <f>IF(R$9=0,0,R$9/MAE!R$5*1000)</f>
        <v>0.57190212292451081</v>
      </c>
      <c r="S76" s="335">
        <f>IF(S$9=0,0,S$9/MAE!S$5*1000)</f>
        <v>0.56518490248349573</v>
      </c>
      <c r="T76" s="335">
        <f>IF(T$9=0,0,T$9/MAE!T$5*1000)</f>
        <v>0.55551673968898785</v>
      </c>
      <c r="U76" s="335">
        <f>IF(U$9=0,0,U$9/MAE!U$5*1000)</f>
        <v>0.55062118705079111</v>
      </c>
      <c r="V76" s="335">
        <f>IF(V$9=0,0,V$9/MAE!V$5*1000)</f>
        <v>0.55570917120546315</v>
      </c>
      <c r="W76" s="335">
        <f>IF(W$9=0,0,W$9/MAE!W$5*1000)</f>
        <v>0.55548004320949795</v>
      </c>
      <c r="X76" s="335">
        <f>IF(X$9=0,0,X$9/MAE!X$5*1000)</f>
        <v>0.54365354151959633</v>
      </c>
      <c r="Y76" s="335">
        <f>IF(Y$9=0,0,Y$9/MAE!Y$5*1000)</f>
        <v>0.5300567860550921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0.77477954912451319</v>
      </c>
      <c r="C77" s="336">
        <f>IF(C$10=0,0,C$10/MAE!C$5*1000)</f>
        <v>0.79130758767903675</v>
      </c>
      <c r="D77" s="336">
        <f>IF(D$10=0,0,D$10/MAE!D$5*1000)</f>
        <v>0.78717978206328654</v>
      </c>
      <c r="E77" s="336">
        <f>IF(E$10=0,0,E$10/MAE!E$5*1000)</f>
        <v>0.94624995556471669</v>
      </c>
      <c r="F77" s="336">
        <f>IF(F$10=0,0,F$10/MAE!F$5*1000)</f>
        <v>0.90592697190739513</v>
      </c>
      <c r="G77" s="336">
        <f>IF(G$10=0,0,G$10/MAE!G$5*1000)</f>
        <v>0.87493610484614059</v>
      </c>
      <c r="H77" s="336">
        <f>IF(H$10=0,0,H$10/MAE!H$5*1000)</f>
        <v>0.80418061438849708</v>
      </c>
      <c r="I77" s="336">
        <f>IF(I$10=0,0,I$10/MAE!I$5*1000)</f>
        <v>0.75594255108697905</v>
      </c>
      <c r="J77" s="336">
        <f>IF(J$10=0,0,J$10/MAE!J$5*1000)</f>
        <v>0.78028121429769304</v>
      </c>
      <c r="K77" s="336">
        <f>IF(K$10=0,0,K$10/MAE!K$5*1000)</f>
        <v>0.80814340539073648</v>
      </c>
      <c r="L77" s="336">
        <f>IF(L$10=0,0,L$10/MAE!L$5*1000)</f>
        <v>0.79149170035249206</v>
      </c>
      <c r="M77" s="336">
        <f>IF(M$10=0,0,M$10/MAE!M$5*1000)</f>
        <v>0.73291578570498894</v>
      </c>
      <c r="N77" s="336">
        <f>IF(N$10=0,0,N$10/MAE!N$5*1000)</f>
        <v>0.71251240574172814</v>
      </c>
      <c r="O77" s="336">
        <f>IF(O$10=0,0,O$10/MAE!O$5*1000)</f>
        <v>0.72676443556903492</v>
      </c>
      <c r="P77" s="336">
        <f>IF(P$10=0,0,P$10/MAE!P$5*1000)</f>
        <v>0.68219044936023066</v>
      </c>
      <c r="Q77" s="336">
        <f>IF(Q$10=0,0,Q$10/MAE!Q$5*1000)</f>
        <v>0.65928089756731534</v>
      </c>
      <c r="R77" s="336">
        <f>IF(R$10=0,0,R$10/MAE!R$5*1000)</f>
        <v>0.64829949538456744</v>
      </c>
      <c r="S77" s="336">
        <f>IF(S$10=0,0,S$10/MAE!S$5*1000)</f>
        <v>0.64420762886564653</v>
      </c>
      <c r="T77" s="336">
        <f>IF(T$10=0,0,T$10/MAE!T$5*1000)</f>
        <v>0.62709572859723484</v>
      </c>
      <c r="U77" s="336">
        <f>IF(U$10=0,0,U$10/MAE!U$5*1000)</f>
        <v>0.61951463527046868</v>
      </c>
      <c r="V77" s="336">
        <f>IF(V$10=0,0,V$10/MAE!V$5*1000)</f>
        <v>0.63324442563561545</v>
      </c>
      <c r="W77" s="336">
        <f>IF(W$10=0,0,W$10/MAE!W$5*1000)</f>
        <v>0.63315382970308876</v>
      </c>
      <c r="X77" s="336">
        <f>IF(X$10=0,0,X$10/MAE!X$5*1000)</f>
        <v>0.61819757237990336</v>
      </c>
      <c r="Y77" s="336">
        <f>IF(Y$10=0,0,Y$10/MAE!Y$5*1000)</f>
        <v>0.61402453802013413</v>
      </c>
      <c r="DA77" s="68"/>
    </row>
    <row r="78" spans="1:105" ht="12" customHeight="1" x14ac:dyDescent="0.25">
      <c r="A78" s="174" t="s">
        <v>2555</v>
      </c>
      <c r="B78" s="349">
        <f>IF(B$16=0,0,B$16/MAE!B$5*1000)</f>
        <v>5.0977622890722252</v>
      </c>
      <c r="C78" s="349">
        <f>IF(C$16=0,0,C$16/MAE!C$5*1000)</f>
        <v>5.1757186573381393</v>
      </c>
      <c r="D78" s="349">
        <f>IF(D$16=0,0,D$16/MAE!D$5*1000)</f>
        <v>5.13063150935041</v>
      </c>
      <c r="E78" s="349">
        <f>IF(E$16=0,0,E$16/MAE!E$5*1000)</f>
        <v>5.7063610964759013</v>
      </c>
      <c r="F78" s="349">
        <f>IF(F$16=0,0,F$16/MAE!F$5*1000)</f>
        <v>5.4868731524091547</v>
      </c>
      <c r="G78" s="349">
        <f>IF(G$16=0,0,G$16/MAE!G$5*1000)</f>
        <v>5.3659140293382457</v>
      </c>
      <c r="H78" s="349">
        <f>IF(H$16=0,0,H$16/MAE!H$5*1000)</f>
        <v>4.9977973454640399</v>
      </c>
      <c r="I78" s="349">
        <f>IF(I$16=0,0,I$16/MAE!I$5*1000)</f>
        <v>4.7469194381442028</v>
      </c>
      <c r="J78" s="349">
        <f>IF(J$16=0,0,J$16/MAE!J$5*1000)</f>
        <v>4.8779973980479898</v>
      </c>
      <c r="K78" s="349">
        <f>IF(K$16=0,0,K$16/MAE!K$5*1000)</f>
        <v>5.0905077582810154</v>
      </c>
      <c r="L78" s="349">
        <f>IF(L$16=0,0,L$16/MAE!L$5*1000)</f>
        <v>4.9702548975051766</v>
      </c>
      <c r="M78" s="349">
        <f>IF(M$16=0,0,M$16/MAE!M$5*1000)</f>
        <v>4.6101562175943442</v>
      </c>
      <c r="N78" s="349">
        <f>IF(N$16=0,0,N$16/MAE!N$5*1000)</f>
        <v>4.5253434169739384</v>
      </c>
      <c r="O78" s="349">
        <f>IF(O$16=0,0,O$16/MAE!O$5*1000)</f>
        <v>4.6640114939364512</v>
      </c>
      <c r="P78" s="349">
        <f>IF(P$16=0,0,P$16/MAE!P$5*1000)</f>
        <v>4.3372421431889805</v>
      </c>
      <c r="Q78" s="349">
        <f>IF(Q$16=0,0,Q$16/MAE!Q$5*1000)</f>
        <v>4.1987645058453502</v>
      </c>
      <c r="R78" s="349">
        <f>IF(R$16=0,0,R$16/MAE!R$5*1000)</f>
        <v>4.1531768821607091</v>
      </c>
      <c r="S78" s="349">
        <f>IF(S$16=0,0,S$16/MAE!S$5*1000)</f>
        <v>4.1240279579483232</v>
      </c>
      <c r="T78" s="349">
        <f>IF(T$16=0,0,T$16/MAE!T$5*1000)</f>
        <v>4.0330658510390531</v>
      </c>
      <c r="U78" s="349">
        <f>IF(U$16=0,0,U$16/MAE!U$5*1000)</f>
        <v>3.9793182242140084</v>
      </c>
      <c r="V78" s="349">
        <f>IF(V$16=0,0,V$16/MAE!V$5*1000)</f>
        <v>4.0293638362396678</v>
      </c>
      <c r="W78" s="349">
        <f>IF(W$16=0,0,W$16/MAE!W$5*1000)</f>
        <v>4.0246545148383932</v>
      </c>
      <c r="X78" s="349">
        <f>IF(X$16=0,0,X$16/MAE!X$5*1000)</f>
        <v>3.7920507510243495</v>
      </c>
      <c r="Y78" s="349">
        <f>IF(Y$16=0,0,Y$16/MAE!Y$5*1000)</f>
        <v>3.61689752834305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2.3767271696626402</v>
      </c>
      <c r="C79" s="349">
        <f>IF(C$24=0,0,C$24/MAE!C$5*1000)</f>
        <v>2.4747991399715366</v>
      </c>
      <c r="D79" s="349">
        <f>IF(D$24=0,0,D$24/MAE!D$5*1000)</f>
        <v>2.5015121536617499</v>
      </c>
      <c r="E79" s="349">
        <f>IF(E$24=0,0,E$24/MAE!E$5*1000)</f>
        <v>2.7663048196203035</v>
      </c>
      <c r="F79" s="349">
        <f>IF(F$24=0,0,F$24/MAE!F$5*1000)</f>
        <v>2.7088549211350301</v>
      </c>
      <c r="G79" s="349">
        <f>IF(G$24=0,0,G$24/MAE!G$5*1000)</f>
        <v>2.6524270403115038</v>
      </c>
      <c r="H79" s="349">
        <f>IF(H$24=0,0,H$24/MAE!H$5*1000)</f>
        <v>2.4769934321015334</v>
      </c>
      <c r="I79" s="349">
        <f>IF(I$24=0,0,I$24/MAE!I$5*1000)</f>
        <v>2.357441238045908</v>
      </c>
      <c r="J79" s="349">
        <f>IF(J$24=0,0,J$24/MAE!J$5*1000)</f>
        <v>2.4564255750070059</v>
      </c>
      <c r="K79" s="349">
        <f>IF(K$24=0,0,K$24/MAE!K$5*1000)</f>
        <v>2.5680680742247222</v>
      </c>
      <c r="L79" s="349">
        <f>IF(L$24=0,0,L$24/MAE!L$5*1000)</f>
        <v>2.5086145164646356</v>
      </c>
      <c r="M79" s="349">
        <f>IF(M$24=0,0,M$24/MAE!M$5*1000)</f>
        <v>2.3180421587018016</v>
      </c>
      <c r="N79" s="349">
        <f>IF(N$24=0,0,N$24/MAE!N$5*1000)</f>
        <v>2.1052833274165441</v>
      </c>
      <c r="O79" s="349">
        <f>IF(O$24=0,0,O$24/MAE!O$5*1000)</f>
        <v>2.3406664128600481</v>
      </c>
      <c r="P79" s="349">
        <f>IF(P$24=0,0,P$24/MAE!P$5*1000)</f>
        <v>2.1739118501362276</v>
      </c>
      <c r="Q79" s="349">
        <f>IF(Q$24=0,0,Q$24/MAE!Q$5*1000)</f>
        <v>2.1048732818795513</v>
      </c>
      <c r="R79" s="349">
        <f>IF(R$24=0,0,R$24/MAE!R$5*1000)</f>
        <v>2.0854716079574627</v>
      </c>
      <c r="S79" s="349">
        <f>IF(S$24=0,0,S$24/MAE!S$5*1000)</f>
        <v>2.0714707456732455</v>
      </c>
      <c r="T79" s="349">
        <f>IF(T$24=0,0,T$24/MAE!T$5*1000)</f>
        <v>2.0231636433367659</v>
      </c>
      <c r="U79" s="349">
        <f>IF(U$24=0,0,U$24/MAE!U$5*1000)</f>
        <v>1.9951460526220584</v>
      </c>
      <c r="V79" s="349">
        <f>IF(V$24=0,0,V$24/MAE!V$5*1000)</f>
        <v>2.0221172078671406</v>
      </c>
      <c r="W79" s="349">
        <f>IF(W$24=0,0,W$24/MAE!W$5*1000)</f>
        <v>2.0191016941124991</v>
      </c>
      <c r="X79" s="349">
        <f>IF(X$24=0,0,X$24/MAE!X$5*1000)</f>
        <v>1.8786425961700273</v>
      </c>
      <c r="Y79" s="349">
        <f>IF(Y$24=0,0,Y$24/MAE!Y$5*1000)</f>
        <v>1.769381417082627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7.2825175558174644</v>
      </c>
      <c r="C80" s="349">
        <f>IF(C$27=0,0,C$27/MAE!C$5*1000)</f>
        <v>7.3938837961973389</v>
      </c>
      <c r="D80" s="349">
        <f>IF(D$27=0,0,D$27/MAE!D$5*1000)</f>
        <v>7.329473584786304</v>
      </c>
      <c r="E80" s="349">
        <f>IF(E$27=0,0,E$27/MAE!E$5*1000)</f>
        <v>8.1519444235369996</v>
      </c>
      <c r="F80" s="349">
        <f>IF(F$27=0,0,F$27/MAE!F$5*1000)</f>
        <v>7.8383902177273628</v>
      </c>
      <c r="G80" s="349">
        <f>IF(G$27=0,0,G$27/MAE!G$5*1000)</f>
        <v>7.6655914704832124</v>
      </c>
      <c r="H80" s="349">
        <f>IF(H$27=0,0,H$27/MAE!H$5*1000)</f>
        <v>7.139710493520055</v>
      </c>
      <c r="I80" s="349">
        <f>IF(I$27=0,0,I$27/MAE!I$5*1000)</f>
        <v>6.7813134830631476</v>
      </c>
      <c r="J80" s="349">
        <f>IF(J$27=0,0,J$27/MAE!J$5*1000)</f>
        <v>6.9685677114971298</v>
      </c>
      <c r="K80" s="349">
        <f>IF(K$27=0,0,K$27/MAE!K$5*1000)</f>
        <v>7.2721539404014521</v>
      </c>
      <c r="L80" s="349">
        <f>IF(L$27=0,0,L$27/MAE!L$5*1000)</f>
        <v>7.1003641392931085</v>
      </c>
      <c r="M80" s="349">
        <f>IF(M$27=0,0,M$27/MAE!M$5*1000)</f>
        <v>6.5859374537062036</v>
      </c>
      <c r="N80" s="349">
        <f>IF(N$27=0,0,N$27/MAE!N$5*1000)</f>
        <v>6.4647763099627706</v>
      </c>
      <c r="O80" s="349">
        <f>IF(O$27=0,0,O$27/MAE!O$5*1000)</f>
        <v>6.6628735627663573</v>
      </c>
      <c r="P80" s="349">
        <f>IF(P$27=0,0,P$27/MAE!P$5*1000)</f>
        <v>6.1960602045556845</v>
      </c>
      <c r="Q80" s="349">
        <f>IF(Q$27=0,0,Q$27/MAE!Q$5*1000)</f>
        <v>5.9982350083505001</v>
      </c>
      <c r="R80" s="349">
        <f>IF(R$27=0,0,R$27/MAE!R$5*1000)</f>
        <v>5.9331098316581556</v>
      </c>
      <c r="S80" s="349">
        <f>IF(S$27=0,0,S$27/MAE!S$5*1000)</f>
        <v>5.8914685113547449</v>
      </c>
      <c r="T80" s="349">
        <f>IF(T$27=0,0,T$27/MAE!T$5*1000)</f>
        <v>5.7615226443415066</v>
      </c>
      <c r="U80" s="349">
        <f>IF(U$27=0,0,U$27/MAE!U$5*1000)</f>
        <v>5.6847403203057274</v>
      </c>
      <c r="V80" s="349">
        <f>IF(V$27=0,0,V$27/MAE!V$5*1000)</f>
        <v>5.7562340517709547</v>
      </c>
      <c r="W80" s="349">
        <f>IF(W$27=0,0,W$27/MAE!W$5*1000)</f>
        <v>5.7495064497691351</v>
      </c>
      <c r="X80" s="349">
        <f>IF(X$27=0,0,X$27/MAE!X$5*1000)</f>
        <v>5.4172153586062137</v>
      </c>
      <c r="Y80" s="349">
        <f>IF(Y$27=0,0,Y$27/MAE!Y$5*1000)</f>
        <v>5.1669964690614991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4.7077023997579435</v>
      </c>
      <c r="C81" s="349">
        <f>IF(C$35=0,0,C$35/MAE!C$5*1000)</f>
        <v>4.9470197203940236</v>
      </c>
      <c r="D81" s="349">
        <f>IF(D$35=0,0,D$35/MAE!D$5*1000)</f>
        <v>4.8598966730606836</v>
      </c>
      <c r="E81" s="349">
        <f>IF(E$35=0,0,E$35/MAE!E$5*1000)</f>
        <v>5.4162786133851331</v>
      </c>
      <c r="F81" s="349">
        <f>IF(F$35=0,0,F$35/MAE!F$5*1000)</f>
        <v>5.0065803678266514</v>
      </c>
      <c r="G81" s="349">
        <f>IF(G$35=0,0,G$35/MAE!G$5*1000)</f>
        <v>4.902806962051165</v>
      </c>
      <c r="H81" s="349">
        <f>IF(H$35=0,0,H$35/MAE!H$5*1000)</f>
        <v>4.7141675049939842</v>
      </c>
      <c r="I81" s="349">
        <f>IF(I$35=0,0,I$35/MAE!I$5*1000)</f>
        <v>4.3774980078599368</v>
      </c>
      <c r="J81" s="349">
        <f>IF(J$35=0,0,J$35/MAE!J$5*1000)</f>
        <v>4.474364895452398</v>
      </c>
      <c r="K81" s="349">
        <f>IF(K$35=0,0,K$35/MAE!K$5*1000)</f>
        <v>4.6220946925244117</v>
      </c>
      <c r="L81" s="349">
        <f>IF(L$35=0,0,L$35/MAE!L$5*1000)</f>
        <v>4.4253351850248022</v>
      </c>
      <c r="M81" s="349">
        <f>IF(M$35=0,0,M$35/MAE!M$5*1000)</f>
        <v>4.1041877772176356</v>
      </c>
      <c r="N81" s="349">
        <f>IF(N$35=0,0,N$35/MAE!N$5*1000)</f>
        <v>3.3524867981332185</v>
      </c>
      <c r="O81" s="349">
        <f>IF(O$35=0,0,O$35/MAE!O$5*1000)</f>
        <v>4.0407698086061208</v>
      </c>
      <c r="P81" s="349">
        <f>IF(P$35=0,0,P$35/MAE!P$5*1000)</f>
        <v>3.8306933039480646</v>
      </c>
      <c r="Q81" s="349">
        <f>IF(Q$35=0,0,Q$35/MAE!Q$5*1000)</f>
        <v>3.6943597303958642</v>
      </c>
      <c r="R81" s="349">
        <f>IF(R$35=0,0,R$35/MAE!R$5*1000)</f>
        <v>3.6974395624617644</v>
      </c>
      <c r="S81" s="349">
        <f>IF(S$35=0,0,S$35/MAE!S$5*1000)</f>
        <v>3.633574191083345</v>
      </c>
      <c r="T81" s="349">
        <f>IF(T$35=0,0,T$35/MAE!T$5*1000)</f>
        <v>3.5451119217948439</v>
      </c>
      <c r="U81" s="349">
        <f>IF(U$35=0,0,U$35/MAE!U$5*1000)</f>
        <v>3.4864700698807796</v>
      </c>
      <c r="V81" s="349">
        <f>IF(V$35=0,0,V$35/MAE!V$5*1000)</f>
        <v>3.5108102693675183</v>
      </c>
      <c r="W81" s="349">
        <f>IF(W$35=0,0,W$35/MAE!W$5*1000)</f>
        <v>3.4893985615529584</v>
      </c>
      <c r="X81" s="349">
        <f>IF(X$35=0,0,X$35/MAE!X$5*1000)</f>
        <v>3.1693860578367361</v>
      </c>
      <c r="Y81" s="349">
        <f>IF(Y$35=0,0,Y$35/MAE!Y$5*1000)</f>
        <v>2.9196185698272736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2.0576329958591968</v>
      </c>
      <c r="C82" s="349">
        <f>IF(C$46=0,0,C$46/MAE!C$5*1000)</f>
        <v>2.2914601672084047</v>
      </c>
      <c r="D82" s="349">
        <f>IF(D$46=0,0,D$46/MAE!D$5*1000)</f>
        <v>2.4673648850126169</v>
      </c>
      <c r="E82" s="349">
        <f>IF(E$46=0,0,E$46/MAE!E$5*1000)</f>
        <v>2.6800578641470119</v>
      </c>
      <c r="F82" s="349">
        <f>IF(F$46=0,0,F$46/MAE!F$5*1000)</f>
        <v>2.8228238707681816</v>
      </c>
      <c r="G82" s="349">
        <f>IF(G$46=0,0,G$46/MAE!G$5*1000)</f>
        <v>2.7712968211614655</v>
      </c>
      <c r="H82" s="349">
        <f>IF(H$46=0,0,H$46/MAE!H$5*1000)</f>
        <v>2.5964936925682203</v>
      </c>
      <c r="I82" s="349">
        <f>IF(I$46=0,0,I$46/MAE!I$5*1000)</f>
        <v>2.4961262792792747</v>
      </c>
      <c r="J82" s="349">
        <f>IF(J$46=0,0,J$46/MAE!J$5*1000)</f>
        <v>2.8131273211388277</v>
      </c>
      <c r="K82" s="349">
        <f>IF(K$46=0,0,K$46/MAE!K$5*1000)</f>
        <v>3.0124812132124936</v>
      </c>
      <c r="L82" s="349">
        <f>IF(L$46=0,0,L$46/MAE!L$5*1000)</f>
        <v>3.0753407876151826</v>
      </c>
      <c r="M82" s="349">
        <f>IF(M$46=0,0,M$46/MAE!M$5*1000)</f>
        <v>2.8128210132057792</v>
      </c>
      <c r="N82" s="349">
        <f>IF(N$46=0,0,N$46/MAE!N$5*1000)</f>
        <v>3.1790306690989314</v>
      </c>
      <c r="O82" s="349">
        <f>IF(O$46=0,0,O$46/MAE!O$5*1000)</f>
        <v>2.9450327168622064</v>
      </c>
      <c r="P82" s="349">
        <f>IF(P$46=0,0,P$46/MAE!P$5*1000)</f>
        <v>2.777599989791939</v>
      </c>
      <c r="Q82" s="349">
        <f>IF(Q$46=0,0,Q$46/MAE!Q$5*1000)</f>
        <v>2.6801802842191815</v>
      </c>
      <c r="R82" s="349">
        <f>IF(R$46=0,0,R$46/MAE!R$5*1000)</f>
        <v>2.6395482596515887</v>
      </c>
      <c r="S82" s="349">
        <f>IF(S$46=0,0,S$46/MAE!S$5*1000)</f>
        <v>2.6085457037699813</v>
      </c>
      <c r="T82" s="349">
        <f>IF(T$46=0,0,T$46/MAE!T$5*1000)</f>
        <v>2.563923413949174</v>
      </c>
      <c r="U82" s="349">
        <f>IF(U$46=0,0,U$46/MAE!U$5*1000)</f>
        <v>2.5413285556190375</v>
      </c>
      <c r="V82" s="349">
        <f>IF(V$46=0,0,V$46/MAE!V$5*1000)</f>
        <v>2.5648115594098302</v>
      </c>
      <c r="W82" s="349">
        <f>IF(W$46=0,0,W$46/MAE!W$5*1000)</f>
        <v>2.5637540455822991</v>
      </c>
      <c r="X82" s="349">
        <f>IF(X$46=0,0,X$46/MAE!X$5*1000)</f>
        <v>2.5091701916289058</v>
      </c>
      <c r="Y82" s="349">
        <f>IF(Y$46=0,0,Y$46/MAE!Y$5*1000)</f>
        <v>2.4464159356388859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1.3933378712956521</v>
      </c>
      <c r="C83" s="337">
        <f>IF(C$47=0,0,C$47/MAE!C$5*1000)</f>
        <v>1.5516752686033501</v>
      </c>
      <c r="D83" s="337">
        <f>IF(D$47=0,0,D$47/MAE!D$5*1000)</f>
        <v>1.6707901474711633</v>
      </c>
      <c r="E83" s="337">
        <f>IF(E$47=0,0,E$47/MAE!E$5*1000)</f>
        <v>1.8148164064702321</v>
      </c>
      <c r="F83" s="337">
        <f>IF(F$47=0,0,F$47/MAE!F$5*1000)</f>
        <v>1.9114912188197783</v>
      </c>
      <c r="G83" s="337">
        <f>IF(G$47=0,0,G$47/MAE!G$5*1000)</f>
        <v>1.8765993844850601</v>
      </c>
      <c r="H83" s="337">
        <f>IF(H$47=0,0,H$47/MAE!H$5*1000)</f>
        <v>1.7582304530089068</v>
      </c>
      <c r="I83" s="337">
        <f>IF(I$47=0,0,I$47/MAE!I$5*1000)</f>
        <v>1.6902660889746506</v>
      </c>
      <c r="J83" s="337">
        <f>IF(J$47=0,0,J$47/MAE!J$5*1000)</f>
        <v>1.9049251451581173</v>
      </c>
      <c r="K83" s="337">
        <f>IF(K$47=0,0,K$47/MAE!K$5*1000)</f>
        <v>2.0399187655828519</v>
      </c>
      <c r="L83" s="337">
        <f>IF(L$47=0,0,L$47/MAE!L$5*1000)</f>
        <v>2.0824844834562763</v>
      </c>
      <c r="M83" s="337">
        <f>IF(M$47=0,0,M$47/MAE!M$5*1000)</f>
        <v>1.9047177270013065</v>
      </c>
      <c r="N83" s="337">
        <f>IF(N$47=0,0,N$47/MAE!N$5*1000)</f>
        <v>2.1526986757015454</v>
      </c>
      <c r="O83" s="337">
        <f>IF(O$47=0,0,O$47/MAE!O$5*1000)</f>
        <v>1.994245633145761</v>
      </c>
      <c r="P83" s="337">
        <f>IF(P$47=0,0,P$47/MAE!P$5*1000)</f>
        <v>1.8808676109276166</v>
      </c>
      <c r="Q83" s="337">
        <f>IF(Q$47=0,0,Q$47/MAE!Q$5*1000)</f>
        <v>1.8148993039174961</v>
      </c>
      <c r="R83" s="337">
        <f>IF(R$47=0,0,R$47/MAE!R$5*1000)</f>
        <v>1.787385097675968</v>
      </c>
      <c r="S83" s="337">
        <f>IF(S$47=0,0,S$47/MAE!S$5*1000)</f>
        <v>1.7663915408542539</v>
      </c>
      <c r="T83" s="337">
        <f>IF(T$47=0,0,T$47/MAE!T$5*1000)</f>
        <v>1.7361753038302656</v>
      </c>
      <c r="U83" s="337">
        <f>IF(U$47=0,0,U$47/MAE!U$5*1000)</f>
        <v>1.7208750671644968</v>
      </c>
      <c r="V83" s="337">
        <f>IF(V$47=0,0,V$47/MAE!V$5*1000)</f>
        <v>1.7367767165739576</v>
      </c>
      <c r="W83" s="337">
        <f>IF(W$47=0,0,W$47/MAE!W$5*1000)</f>
        <v>1.7360606150785589</v>
      </c>
      <c r="X83" s="337">
        <f>IF(X$47=0,0,X$47/MAE!X$5*1000)</f>
        <v>1.6990988483166605</v>
      </c>
      <c r="Y83" s="337">
        <f>IF(Y$47=0,0,Y$47/MAE!Y$5*1000)</f>
        <v>1.6566044474046238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HU: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92.991782759795825</v>
      </c>
      <c r="C5" s="223">
        <v>107.07605060070399</v>
      </c>
      <c r="D5" s="223">
        <v>111.3598527774014</v>
      </c>
      <c r="E5" s="223">
        <v>121.0472697636327</v>
      </c>
      <c r="F5" s="223">
        <v>123.7557551917854</v>
      </c>
      <c r="G5" s="223">
        <v>151.97001970622571</v>
      </c>
      <c r="H5" s="223">
        <v>149.28775811155859</v>
      </c>
      <c r="I5" s="223">
        <v>148.95255490790939</v>
      </c>
      <c r="J5" s="223">
        <v>136.25646677862159</v>
      </c>
      <c r="K5" s="223">
        <v>129.1407867422148</v>
      </c>
      <c r="L5" s="223">
        <v>143.49245951938411</v>
      </c>
      <c r="M5" s="223">
        <v>147.89502101622509</v>
      </c>
      <c r="N5" s="223">
        <v>176.81886879651361</v>
      </c>
      <c r="O5" s="223">
        <v>215.08570553811251</v>
      </c>
      <c r="P5" s="223">
        <v>214.73514757442479</v>
      </c>
      <c r="Q5" s="223">
        <v>216.80795560874739</v>
      </c>
      <c r="R5" s="223">
        <v>227.12249142125009</v>
      </c>
      <c r="S5" s="223">
        <v>244.8866115715841</v>
      </c>
      <c r="T5" s="223">
        <v>248.54022292995569</v>
      </c>
      <c r="U5" s="223">
        <v>250.5011999199773</v>
      </c>
      <c r="V5" s="223">
        <v>265.03740658849267</v>
      </c>
      <c r="W5" s="223">
        <v>296.05148924188728</v>
      </c>
      <c r="X5" s="223">
        <v>289.52554619501228</v>
      </c>
      <c r="Y5" s="223">
        <v>302.75530502245431</v>
      </c>
      <c r="DA5" s="89" t="s">
        <v>2596</v>
      </c>
    </row>
    <row r="6" spans="1:105" ht="12" customHeight="1" x14ac:dyDescent="0.25">
      <c r="A6" s="55" t="s">
        <v>91</v>
      </c>
      <c r="B6" s="259">
        <v>1.3906729548831149</v>
      </c>
      <c r="C6" s="259">
        <v>1.686627395564988</v>
      </c>
      <c r="D6" s="259">
        <v>1.8572515311054389</v>
      </c>
      <c r="E6" s="259">
        <v>1.981754297733723</v>
      </c>
      <c r="F6" s="259">
        <v>2.1723657268203729</v>
      </c>
      <c r="G6" s="259">
        <v>2.673956155397045</v>
      </c>
      <c r="H6" s="259">
        <v>2.615327039004121</v>
      </c>
      <c r="I6" s="259">
        <v>2.6454605114303269</v>
      </c>
      <c r="J6" s="259">
        <v>2.5630249924219628</v>
      </c>
      <c r="K6" s="259">
        <v>2.4717584305151798</v>
      </c>
      <c r="L6" s="259">
        <v>2.826551934320793</v>
      </c>
      <c r="M6" s="259">
        <v>2.897061957680493</v>
      </c>
      <c r="N6" s="259">
        <v>3.842458283790688</v>
      </c>
      <c r="O6" s="259">
        <v>4.3203311549740562</v>
      </c>
      <c r="P6" s="259">
        <v>4.3349211146132127</v>
      </c>
      <c r="Q6" s="259">
        <v>4.3714873749666054</v>
      </c>
      <c r="R6" s="259">
        <v>4.5582102863945746</v>
      </c>
      <c r="S6" s="259">
        <v>4.9090075208715653</v>
      </c>
      <c r="T6" s="259">
        <v>4.9993020415624683</v>
      </c>
      <c r="U6" s="259">
        <v>5.0524342465899048</v>
      </c>
      <c r="V6" s="259">
        <v>5.3406910897236823</v>
      </c>
      <c r="W6" s="259">
        <v>5.974481351068345</v>
      </c>
      <c r="X6" s="259">
        <v>5.9875750373222969</v>
      </c>
      <c r="Y6" s="259">
        <v>6.3538473783244704</v>
      </c>
      <c r="DA6" s="67" t="s">
        <v>2597</v>
      </c>
    </row>
    <row r="7" spans="1:105" ht="12" customHeight="1" x14ac:dyDescent="0.25">
      <c r="A7" s="173" t="s">
        <v>92</v>
      </c>
      <c r="B7" s="224">
        <v>0.49109816021101371</v>
      </c>
      <c r="C7" s="224">
        <v>0.59561064160701771</v>
      </c>
      <c r="D7" s="224">
        <v>0.65586434738110655</v>
      </c>
      <c r="E7" s="224">
        <v>0.69983088848456143</v>
      </c>
      <c r="F7" s="224">
        <v>0.76714284836050028</v>
      </c>
      <c r="G7" s="224">
        <v>0.94427301817397824</v>
      </c>
      <c r="H7" s="224">
        <v>0.92356890431725824</v>
      </c>
      <c r="I7" s="224">
        <v>0.93421015020998666</v>
      </c>
      <c r="J7" s="224">
        <v>0.90509911329875958</v>
      </c>
      <c r="K7" s="224">
        <v>0.87286950785211237</v>
      </c>
      <c r="L7" s="224">
        <v>0.99816024307634121</v>
      </c>
      <c r="M7" s="224">
        <v>1.023059945502276</v>
      </c>
      <c r="N7" s="224">
        <v>1.356914425660761</v>
      </c>
      <c r="O7" s="224">
        <v>1.52566904696037</v>
      </c>
      <c r="P7" s="224">
        <v>1.530821302428619</v>
      </c>
      <c r="Q7" s="224">
        <v>1.543734204144505</v>
      </c>
      <c r="R7" s="224">
        <v>1.6096729843224999</v>
      </c>
      <c r="S7" s="224">
        <v>1.7335524887407341</v>
      </c>
      <c r="T7" s="224">
        <v>1.7654388304091571</v>
      </c>
      <c r="U7" s="224">
        <v>1.7842017811412509</v>
      </c>
      <c r="V7" s="224">
        <v>1.885995955561744</v>
      </c>
      <c r="W7" s="224">
        <v>2.1098107857941919</v>
      </c>
      <c r="X7" s="224">
        <v>2.1144346516766181</v>
      </c>
      <c r="Y7" s="224">
        <v>2.2437789897330549</v>
      </c>
      <c r="DA7" s="177" t="s">
        <v>2598</v>
      </c>
    </row>
    <row r="8" spans="1:105" ht="12" customHeight="1" x14ac:dyDescent="0.25">
      <c r="A8" s="173" t="s">
        <v>93</v>
      </c>
      <c r="B8" s="224">
        <v>3.2507699679273432</v>
      </c>
      <c r="C8" s="224">
        <v>3.9425787819732232</v>
      </c>
      <c r="D8" s="224">
        <v>4.3414215247409356</v>
      </c>
      <c r="E8" s="224">
        <v>4.6324531819382324</v>
      </c>
      <c r="F8" s="224">
        <v>5.0780172572607976</v>
      </c>
      <c r="G8" s="224">
        <v>6.2505108300245649</v>
      </c>
      <c r="H8" s="224">
        <v>6.1134622377246952</v>
      </c>
      <c r="I8" s="224">
        <v>6.1839007882469543</v>
      </c>
      <c r="J8" s="224">
        <v>5.9912034983903224</v>
      </c>
      <c r="K8" s="224">
        <v>5.7778631889517964</v>
      </c>
      <c r="L8" s="224">
        <v>6.6072113566408293</v>
      </c>
      <c r="M8" s="224">
        <v>6.7720321835438977</v>
      </c>
      <c r="N8" s="224">
        <v>8.9819449987148587</v>
      </c>
      <c r="O8" s="224">
        <v>10.09899755422434</v>
      </c>
      <c r="P8" s="224">
        <v>10.133102339581461</v>
      </c>
      <c r="Q8" s="224">
        <v>10.21857786463487</v>
      </c>
      <c r="R8" s="224">
        <v>10.6550523287874</v>
      </c>
      <c r="S8" s="224">
        <v>11.47505901020417</v>
      </c>
      <c r="T8" s="224">
        <v>11.686127123019411</v>
      </c>
      <c r="U8" s="224">
        <v>11.810326400661561</v>
      </c>
      <c r="V8" s="224">
        <v>12.484141682262109</v>
      </c>
      <c r="W8" s="224">
        <v>13.96565920247391</v>
      </c>
      <c r="X8" s="224">
        <v>13.99626637139478</v>
      </c>
      <c r="Y8" s="224">
        <v>14.85244691480111</v>
      </c>
      <c r="DA8" s="177" t="s">
        <v>2599</v>
      </c>
    </row>
    <row r="9" spans="1:105" ht="12" customHeight="1" x14ac:dyDescent="0.25">
      <c r="A9" s="173" t="s">
        <v>94</v>
      </c>
      <c r="B9" s="224">
        <v>1.4256871690263739</v>
      </c>
      <c r="C9" s="224">
        <v>1.729093118796919</v>
      </c>
      <c r="D9" s="224">
        <v>1.9040132104777721</v>
      </c>
      <c r="E9" s="224">
        <v>2.031650694378615</v>
      </c>
      <c r="F9" s="224">
        <v>2.2270613175336891</v>
      </c>
      <c r="G9" s="224">
        <v>2.7412807359938012</v>
      </c>
      <c r="H9" s="224">
        <v>2.681175462011701</v>
      </c>
      <c r="I9" s="224">
        <v>2.7120676317669279</v>
      </c>
      <c r="J9" s="224">
        <v>2.627556560123824</v>
      </c>
      <c r="K9" s="224">
        <v>2.533992098533651</v>
      </c>
      <c r="L9" s="224">
        <v>2.8977185550333302</v>
      </c>
      <c r="M9" s="224">
        <v>2.970003872180468</v>
      </c>
      <c r="N9" s="224">
        <v>3.9392032853475021</v>
      </c>
      <c r="O9" s="224">
        <v>4.4291079883041951</v>
      </c>
      <c r="P9" s="224">
        <v>4.4440652923785429</v>
      </c>
      <c r="Q9" s="224">
        <v>4.4815522141037789</v>
      </c>
      <c r="R9" s="224">
        <v>4.6729764149206314</v>
      </c>
      <c r="S9" s="224">
        <v>5.032605984452176</v>
      </c>
      <c r="T9" s="224">
        <v>5.125173930877243</v>
      </c>
      <c r="U9" s="224">
        <v>5.1796438928504802</v>
      </c>
      <c r="V9" s="224">
        <v>5.4751584357894556</v>
      </c>
      <c r="W9" s="224">
        <v>6.1249062001938492</v>
      </c>
      <c r="X9" s="224">
        <v>6.1383295578725674</v>
      </c>
      <c r="Y9" s="224">
        <v>6.5138238644976223</v>
      </c>
      <c r="DA9" s="177" t="s">
        <v>2600</v>
      </c>
    </row>
    <row r="10" spans="1:105" ht="12" customHeight="1" x14ac:dyDescent="0.25">
      <c r="A10" s="56" t="s">
        <v>95</v>
      </c>
      <c r="B10" s="260">
        <v>3.6485210397065302</v>
      </c>
      <c r="C10" s="260">
        <v>4.0947646589511706</v>
      </c>
      <c r="D10" s="260">
        <v>4.2055244140352643</v>
      </c>
      <c r="E10" s="260">
        <v>5.0170580317417004</v>
      </c>
      <c r="F10" s="260">
        <v>5.0537620797302463</v>
      </c>
      <c r="G10" s="260">
        <v>6.1101970224883706</v>
      </c>
      <c r="H10" s="260">
        <v>5.8585778509934929</v>
      </c>
      <c r="I10" s="260">
        <v>5.7908361628542089</v>
      </c>
      <c r="J10" s="260">
        <v>5.2442163358781224</v>
      </c>
      <c r="K10" s="260">
        <v>4.9263714146816868</v>
      </c>
      <c r="L10" s="260">
        <v>5.4796716216369354</v>
      </c>
      <c r="M10" s="260">
        <v>5.6519573041585911</v>
      </c>
      <c r="N10" s="260">
        <v>6.9033557346760404</v>
      </c>
      <c r="O10" s="260">
        <v>8.0765320630421957</v>
      </c>
      <c r="P10" s="260">
        <v>8.1241946324234604</v>
      </c>
      <c r="Q10" s="260">
        <v>8.1936913676943668</v>
      </c>
      <c r="R10" s="260">
        <v>8.5132772499800033</v>
      </c>
      <c r="S10" s="260">
        <v>9.2240247499757793</v>
      </c>
      <c r="T10" s="260">
        <v>9.3081591357344813</v>
      </c>
      <c r="U10" s="260">
        <v>9.3956952111473981</v>
      </c>
      <c r="V10" s="260">
        <v>10.07781104459607</v>
      </c>
      <c r="W10" s="260">
        <v>11.289558423988749</v>
      </c>
      <c r="X10" s="260">
        <v>11.68635552383128</v>
      </c>
      <c r="Y10" s="260">
        <v>12.966586087185981</v>
      </c>
      <c r="DA10" s="68" t="s">
        <v>2601</v>
      </c>
    </row>
    <row r="11" spans="1:105" ht="12" customHeight="1" x14ac:dyDescent="0.25">
      <c r="A11" s="37" t="s">
        <v>159</v>
      </c>
      <c r="B11" s="226">
        <v>3.0368080427632789E-2</v>
      </c>
      <c r="C11" s="226">
        <v>0</v>
      </c>
      <c r="D11" s="226">
        <v>0</v>
      </c>
      <c r="E11" s="226">
        <v>5.3057404081730028E-2</v>
      </c>
      <c r="F11" s="226">
        <v>2.5632144851590481E-2</v>
      </c>
      <c r="G11" s="226">
        <v>2.587190630837637E-2</v>
      </c>
      <c r="H11" s="226">
        <v>2.6503767651397461E-2</v>
      </c>
      <c r="I11" s="226">
        <v>2.5683900666291941E-2</v>
      </c>
      <c r="J11" s="226">
        <v>2.4755244108618301E-2</v>
      </c>
      <c r="K11" s="226">
        <v>0</v>
      </c>
      <c r="L11" s="226">
        <v>0</v>
      </c>
      <c r="M11" s="226">
        <v>0.12063084290232701</v>
      </c>
      <c r="N11" s="226">
        <v>7.2761052941784532E-2</v>
      </c>
      <c r="O11" s="226">
        <v>9.5031450771142431E-2</v>
      </c>
      <c r="P11" s="226">
        <v>9.3956919478022899E-2</v>
      </c>
      <c r="Q11" s="226">
        <v>9.4317922313536848E-2</v>
      </c>
      <c r="R11" s="226">
        <v>9.7632632981864351E-2</v>
      </c>
      <c r="S11" s="226">
        <v>9.7431266957641399E-2</v>
      </c>
      <c r="T11" s="226">
        <v>0.1218213016695585</v>
      </c>
      <c r="U11" s="226">
        <v>0.1208315513656905</v>
      </c>
      <c r="V11" s="226">
        <v>9.5661415605241398E-2</v>
      </c>
      <c r="W11" s="226">
        <v>9.5331189658162438E-2</v>
      </c>
      <c r="X11" s="226">
        <v>0.1087448813975644</v>
      </c>
      <c r="Y11" s="226">
        <v>7.9361808749657467E-2</v>
      </c>
      <c r="DA11" s="69" t="s">
        <v>2602</v>
      </c>
    </row>
    <row r="12" spans="1:105" ht="12" customHeight="1" x14ac:dyDescent="0.25">
      <c r="A12" s="37" t="s">
        <v>35</v>
      </c>
      <c r="B12" s="226">
        <v>3.1242641649309268</v>
      </c>
      <c r="C12" s="226">
        <v>3.3789593740912949</v>
      </c>
      <c r="D12" s="226">
        <v>3.275617612063987</v>
      </c>
      <c r="E12" s="226">
        <v>3.2894752505717628</v>
      </c>
      <c r="F12" s="226">
        <v>3.1163179987356329</v>
      </c>
      <c r="G12" s="226">
        <v>3.876340284278931</v>
      </c>
      <c r="H12" s="226">
        <v>3.7899894832512291</v>
      </c>
      <c r="I12" s="226">
        <v>3.816322252936359</v>
      </c>
      <c r="J12" s="226">
        <v>2.936746435580075</v>
      </c>
      <c r="K12" s="226">
        <v>2.656735061900934</v>
      </c>
      <c r="L12" s="226">
        <v>2.6005943348856109</v>
      </c>
      <c r="M12" s="226">
        <v>2.6482089072215449</v>
      </c>
      <c r="N12" s="226">
        <v>1.3320294574829259</v>
      </c>
      <c r="O12" s="226">
        <v>3.594731547701099</v>
      </c>
      <c r="P12" s="226">
        <v>3.297938235181237</v>
      </c>
      <c r="Q12" s="226">
        <v>3.3873985086183191</v>
      </c>
      <c r="R12" s="226">
        <v>3.6372812004034429</v>
      </c>
      <c r="S12" s="226">
        <v>4.0331998512903278</v>
      </c>
      <c r="T12" s="226">
        <v>3.997103921101516</v>
      </c>
      <c r="U12" s="226">
        <v>3.9596908117352689</v>
      </c>
      <c r="V12" s="226">
        <v>4.2674173054998512</v>
      </c>
      <c r="W12" s="226">
        <v>4.7653724650730016</v>
      </c>
      <c r="X12" s="226">
        <v>3.6809038426634269</v>
      </c>
      <c r="Y12" s="226">
        <v>3.2248826868100782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0.80638127380872993</v>
      </c>
      <c r="F13" s="226">
        <v>0.75014252623133548</v>
      </c>
      <c r="G13" s="226">
        <v>0.75014252623147426</v>
      </c>
      <c r="H13" s="226">
        <v>0.56259001629810035</v>
      </c>
      <c r="I13" s="226">
        <v>0.41257501375243733</v>
      </c>
      <c r="J13" s="226">
        <v>0.41257501375227351</v>
      </c>
      <c r="K13" s="226">
        <v>0.31879875878510378</v>
      </c>
      <c r="L13" s="226">
        <v>0.37510501986731631</v>
      </c>
      <c r="M13" s="226">
        <v>0.39380626005856628</v>
      </c>
      <c r="N13" s="226">
        <v>0.28132876490056707</v>
      </c>
      <c r="O13" s="226">
        <v>0.22502250381900851</v>
      </c>
      <c r="P13" s="226">
        <v>0.37510501986756428</v>
      </c>
      <c r="Q13" s="226">
        <v>0.3563362661736762</v>
      </c>
      <c r="R13" s="226">
        <v>0.26256001120677008</v>
      </c>
      <c r="S13" s="226">
        <v>0.187552509933753</v>
      </c>
      <c r="T13" s="226">
        <v>0.1500150025460156</v>
      </c>
      <c r="U13" s="226">
        <v>0.15001500254602251</v>
      </c>
      <c r="V13" s="226">
        <v>0.22502250381902361</v>
      </c>
      <c r="W13" s="226">
        <v>0.24379125751290359</v>
      </c>
      <c r="X13" s="226">
        <v>0.15001500254603811</v>
      </c>
      <c r="Y13" s="226">
        <v>0.15001500254608049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0.13763443964875799</v>
      </c>
      <c r="T14" s="226">
        <v>8.100927062082236E-2</v>
      </c>
      <c r="U14" s="226">
        <v>0.1024076788032669</v>
      </c>
      <c r="V14" s="226">
        <v>0.26340851357067419</v>
      </c>
      <c r="W14" s="226">
        <v>0.33741655205794768</v>
      </c>
      <c r="X14" s="226">
        <v>1.403805105537334</v>
      </c>
      <c r="Y14" s="226">
        <v>2.6049748612657422</v>
      </c>
      <c r="DA14" s="69" t="s">
        <v>2605</v>
      </c>
    </row>
    <row r="15" spans="1:105" ht="12" customHeight="1" x14ac:dyDescent="0.25">
      <c r="A15" s="37" t="s">
        <v>40</v>
      </c>
      <c r="B15" s="226">
        <v>0.49388879434797073</v>
      </c>
      <c r="C15" s="226">
        <v>0.7158052848598766</v>
      </c>
      <c r="D15" s="226">
        <v>0.92990680197127762</v>
      </c>
      <c r="E15" s="226">
        <v>0.86814410327947744</v>
      </c>
      <c r="F15" s="226">
        <v>1.161669409911688</v>
      </c>
      <c r="G15" s="226">
        <v>1.4578423056695899</v>
      </c>
      <c r="H15" s="226">
        <v>1.479494583792766</v>
      </c>
      <c r="I15" s="226">
        <v>1.53625499549912</v>
      </c>
      <c r="J15" s="226">
        <v>1.8701396424371539</v>
      </c>
      <c r="K15" s="226">
        <v>1.950837593995649</v>
      </c>
      <c r="L15" s="226">
        <v>2.503972266884007</v>
      </c>
      <c r="M15" s="226">
        <v>2.489311293976153</v>
      </c>
      <c r="N15" s="226">
        <v>5.2172364593507634</v>
      </c>
      <c r="O15" s="226">
        <v>4.161746560750947</v>
      </c>
      <c r="P15" s="226">
        <v>4.3571944578966351</v>
      </c>
      <c r="Q15" s="226">
        <v>4.355638670588835</v>
      </c>
      <c r="R15" s="226">
        <v>4.5158034053879259</v>
      </c>
      <c r="S15" s="226">
        <v>4.7682066821453004</v>
      </c>
      <c r="T15" s="226">
        <v>4.9582096397965687</v>
      </c>
      <c r="U15" s="226">
        <v>5.0627501666971479</v>
      </c>
      <c r="V15" s="226">
        <v>5.2263013061012833</v>
      </c>
      <c r="W15" s="226">
        <v>5.84764695968674</v>
      </c>
      <c r="X15" s="226">
        <v>6.3428866916869122</v>
      </c>
      <c r="Y15" s="226">
        <v>6.9073517278144276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17.772162445011578</v>
      </c>
      <c r="C16" s="261">
        <f t="shared" si="0"/>
        <v>19.931879677286286</v>
      </c>
      <c r="D16" s="261">
        <f t="shared" si="0"/>
        <v>20.463645099835478</v>
      </c>
      <c r="E16" s="261">
        <f t="shared" si="0"/>
        <v>22.280518509208246</v>
      </c>
      <c r="F16" s="261">
        <f t="shared" si="0"/>
        <v>22.593679796508482</v>
      </c>
      <c r="G16" s="261">
        <f t="shared" si="0"/>
        <v>27.736169849590649</v>
      </c>
      <c r="H16" s="261">
        <f t="shared" si="0"/>
        <v>27.017824079420887</v>
      </c>
      <c r="I16" s="261">
        <f t="shared" si="0"/>
        <v>27.070976642267581</v>
      </c>
      <c r="J16" s="261">
        <f t="shared" si="0"/>
        <v>24.419007393395436</v>
      </c>
      <c r="K16" s="261">
        <f t="shared" si="0"/>
        <v>23.127302968961299</v>
      </c>
      <c r="L16" s="261">
        <f t="shared" si="0"/>
        <v>25.676840859789291</v>
      </c>
      <c r="M16" s="261">
        <f t="shared" si="0"/>
        <v>26.494636686583988</v>
      </c>
      <c r="N16" s="261">
        <f t="shared" si="0"/>
        <v>32.794664761943018</v>
      </c>
      <c r="O16" s="261">
        <f t="shared" si="0"/>
        <v>38.674462305364884</v>
      </c>
      <c r="P16" s="261">
        <f t="shared" si="0"/>
        <v>38.534743880444012</v>
      </c>
      <c r="Q16" s="261">
        <f t="shared" si="0"/>
        <v>38.910433955480542</v>
      </c>
      <c r="R16" s="261">
        <f t="shared" si="0"/>
        <v>40.703330976769109</v>
      </c>
      <c r="S16" s="261">
        <f t="shared" si="0"/>
        <v>43.950769627708524</v>
      </c>
      <c r="T16" s="261">
        <f t="shared" si="0"/>
        <v>44.610252680401416</v>
      </c>
      <c r="U16" s="261">
        <f t="shared" si="0"/>
        <v>44.980337694164973</v>
      </c>
      <c r="V16" s="261">
        <f t="shared" si="0"/>
        <v>47.637453778930265</v>
      </c>
      <c r="W16" s="261">
        <f t="shared" si="0"/>
        <v>53.261602891057471</v>
      </c>
      <c r="X16" s="261">
        <f t="shared" si="0"/>
        <v>52.262065234291228</v>
      </c>
      <c r="Y16" s="261">
        <f t="shared" si="0"/>
        <v>54.902636479865663</v>
      </c>
      <c r="DA16" s="70"/>
    </row>
    <row r="17" spans="1:105" ht="12" customHeight="1" x14ac:dyDescent="0.25">
      <c r="A17" s="169" t="s">
        <v>2556</v>
      </c>
      <c r="B17" s="351">
        <v>15.54719527614216</v>
      </c>
      <c r="C17" s="351">
        <v>16.608594727493099</v>
      </c>
      <c r="D17" s="351">
        <v>16.07285424155171</v>
      </c>
      <c r="E17" s="351">
        <v>17.831136220456091</v>
      </c>
      <c r="F17" s="351">
        <v>16.643843420012129</v>
      </c>
      <c r="G17" s="351">
        <v>20.34400302417518</v>
      </c>
      <c r="H17" s="351">
        <v>19.61204821479599</v>
      </c>
      <c r="I17" s="351">
        <v>19.416297506858982</v>
      </c>
      <c r="J17" s="351">
        <v>15.057737489390011</v>
      </c>
      <c r="K17" s="351">
        <v>13.47477236852607</v>
      </c>
      <c r="L17" s="351">
        <v>13.21728117568151</v>
      </c>
      <c r="M17" s="351">
        <v>14.23255717851481</v>
      </c>
      <c r="N17" s="351">
        <v>7.2056928053097602</v>
      </c>
      <c r="O17" s="351">
        <v>18.60145662483259</v>
      </c>
      <c r="P17" s="351">
        <v>17.299090368057691</v>
      </c>
      <c r="Q17" s="351">
        <v>17.75142939635683</v>
      </c>
      <c r="R17" s="351">
        <v>18.85531058021396</v>
      </c>
      <c r="S17" s="351">
        <v>20.86927767000882</v>
      </c>
      <c r="T17" s="351">
        <v>20.742061712735691</v>
      </c>
      <c r="U17" s="351">
        <v>20.534170769664161</v>
      </c>
      <c r="V17" s="351">
        <v>22.129018253169711</v>
      </c>
      <c r="W17" s="351">
        <v>24.71102324674872</v>
      </c>
      <c r="X17" s="351">
        <v>20.14095770261715</v>
      </c>
      <c r="Y17" s="351">
        <v>18.346649055698069</v>
      </c>
      <c r="DA17" s="170" t="s">
        <v>2607</v>
      </c>
    </row>
    <row r="18" spans="1:105" ht="12" customHeight="1" x14ac:dyDescent="0.25">
      <c r="A18" s="59" t="s">
        <v>28</v>
      </c>
      <c r="B18" s="230">
        <v>0.46208622200929128</v>
      </c>
      <c r="C18" s="230">
        <v>0.17452983676186129</v>
      </c>
      <c r="D18" s="230">
        <v>0</v>
      </c>
      <c r="E18" s="230">
        <v>3.806400615083224E-2</v>
      </c>
      <c r="F18" s="230">
        <v>0.20402629872642411</v>
      </c>
      <c r="G18" s="230">
        <v>0.31946736446690771</v>
      </c>
      <c r="H18" s="230">
        <v>0.27079702205853112</v>
      </c>
      <c r="I18" s="230">
        <v>0.19818648425181359</v>
      </c>
      <c r="J18" s="230">
        <v>0.17511364911011851</v>
      </c>
      <c r="K18" s="230">
        <v>0.12764068741222809</v>
      </c>
      <c r="L18" s="230">
        <v>8.1004032894136963E-2</v>
      </c>
      <c r="M18" s="230">
        <v>8.1430535055014283E-2</v>
      </c>
      <c r="N18" s="230">
        <v>5.9819526055801202E-2</v>
      </c>
      <c r="O18" s="230">
        <v>0.15345876459880931</v>
      </c>
      <c r="P18" s="230">
        <v>0.1220854823162878</v>
      </c>
      <c r="Q18" s="230">
        <v>0.1900205416264619</v>
      </c>
      <c r="R18" s="230">
        <v>0.13758319236938829</v>
      </c>
      <c r="S18" s="230">
        <v>7.8475853149782504E-2</v>
      </c>
      <c r="T18" s="230">
        <v>0.1199791846741118</v>
      </c>
      <c r="U18" s="230">
        <v>4.1075894254758417E-2</v>
      </c>
      <c r="V18" s="230">
        <v>4.1052013126519613E-2</v>
      </c>
      <c r="W18" s="230">
        <v>3.9695796165883618E-2</v>
      </c>
      <c r="X18" s="230">
        <v>7.2762223429133174E-2</v>
      </c>
      <c r="Y18" s="230">
        <v>3.2459685816959988E-2</v>
      </c>
      <c r="DA18" s="71" t="s">
        <v>2608</v>
      </c>
    </row>
    <row r="19" spans="1:105" ht="12" customHeight="1" x14ac:dyDescent="0.25">
      <c r="A19" s="59" t="s">
        <v>31</v>
      </c>
      <c r="B19" s="230">
        <v>0.17003406975507521</v>
      </c>
      <c r="C19" s="230">
        <v>0.17009937431664751</v>
      </c>
      <c r="D19" s="230">
        <v>0.1670486004902281</v>
      </c>
      <c r="E19" s="230">
        <v>0.33582206452527003</v>
      </c>
      <c r="F19" s="230">
        <v>0.1608754989875737</v>
      </c>
      <c r="G19" s="230">
        <v>0.16082112376940569</v>
      </c>
      <c r="H19" s="230">
        <v>0.16280552058631789</v>
      </c>
      <c r="I19" s="230">
        <v>0</v>
      </c>
      <c r="J19" s="230">
        <v>0</v>
      </c>
      <c r="K19" s="230">
        <v>0.15284066898063359</v>
      </c>
      <c r="L19" s="230">
        <v>0.1476415398744412</v>
      </c>
      <c r="M19" s="230">
        <v>0.44658821710108959</v>
      </c>
      <c r="N19" s="230">
        <v>0.22129842984914269</v>
      </c>
      <c r="O19" s="230">
        <v>0.57376915284185803</v>
      </c>
      <c r="P19" s="230">
        <v>0.5729608088679472</v>
      </c>
      <c r="Q19" s="230">
        <v>0.57337767078911128</v>
      </c>
      <c r="R19" s="230">
        <v>0.56868085904462085</v>
      </c>
      <c r="S19" s="230">
        <v>0.70939218719979935</v>
      </c>
      <c r="T19" s="230">
        <v>0.70566303328377278</v>
      </c>
      <c r="U19" s="230">
        <v>0.70184788949767818</v>
      </c>
      <c r="V19" s="230">
        <v>0.70176226886825976</v>
      </c>
      <c r="W19" s="230">
        <v>0.83937747018833697</v>
      </c>
      <c r="X19" s="230">
        <v>0.79179788973366283</v>
      </c>
      <c r="Y19" s="230">
        <v>0.75143263645506864</v>
      </c>
      <c r="DA19" s="71" t="s">
        <v>2609</v>
      </c>
    </row>
    <row r="20" spans="1:105" ht="12" customHeight="1" x14ac:dyDescent="0.25">
      <c r="A20" s="59" t="s">
        <v>159</v>
      </c>
      <c r="B20" s="230">
        <v>0.14068742234014889</v>
      </c>
      <c r="C20" s="230">
        <v>0</v>
      </c>
      <c r="D20" s="230">
        <v>0</v>
      </c>
      <c r="E20" s="230">
        <v>0.27963877888731348</v>
      </c>
      <c r="F20" s="230">
        <v>0.13500533019121461</v>
      </c>
      <c r="G20" s="230">
        <v>0.1349065815309109</v>
      </c>
      <c r="H20" s="230">
        <v>0.13642950310894811</v>
      </c>
      <c r="I20" s="230">
        <v>0.13160371886743971</v>
      </c>
      <c r="J20" s="230">
        <v>0.1274299290477299</v>
      </c>
      <c r="K20" s="230">
        <v>0</v>
      </c>
      <c r="L20" s="230">
        <v>0</v>
      </c>
      <c r="M20" s="230">
        <v>0.61106411187899246</v>
      </c>
      <c r="N20" s="230">
        <v>0.36699047314778449</v>
      </c>
      <c r="O20" s="230">
        <v>0.4713544753736682</v>
      </c>
      <c r="P20" s="230">
        <v>0.47090245521660068</v>
      </c>
      <c r="Q20" s="230">
        <v>0.4711737747806643</v>
      </c>
      <c r="R20" s="230">
        <v>0.48575308208139362</v>
      </c>
      <c r="S20" s="230">
        <v>0.48500995526134921</v>
      </c>
      <c r="T20" s="230">
        <v>0.60306115010080208</v>
      </c>
      <c r="U20" s="230">
        <v>0.59999568231011979</v>
      </c>
      <c r="V20" s="230">
        <v>0.48014198116724399</v>
      </c>
      <c r="W20" s="230">
        <v>0.47864364258058328</v>
      </c>
      <c r="X20" s="230">
        <v>0.56631214997008261</v>
      </c>
      <c r="Y20" s="230">
        <v>0.43191869550894862</v>
      </c>
      <c r="DA20" s="71" t="s">
        <v>2610</v>
      </c>
    </row>
    <row r="21" spans="1:105" ht="12" customHeight="1" x14ac:dyDescent="0.25">
      <c r="A21" s="59" t="s">
        <v>32</v>
      </c>
      <c r="B21" s="230">
        <v>0.64706302128251514</v>
      </c>
      <c r="C21" s="230">
        <v>0.5178515369856912</v>
      </c>
      <c r="D21" s="230">
        <v>0.3814256397261116</v>
      </c>
      <c r="E21" s="230">
        <v>0.25558897384748092</v>
      </c>
      <c r="F21" s="230">
        <v>0.1232182298228055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14.127324540755129</v>
      </c>
      <c r="C22" s="230">
        <v>15.7461139794289</v>
      </c>
      <c r="D22" s="230">
        <v>15.52438000133537</v>
      </c>
      <c r="E22" s="230">
        <v>16.92202239704519</v>
      </c>
      <c r="F22" s="230">
        <v>16.020718062284111</v>
      </c>
      <c r="G22" s="230">
        <v>19.728807954407952</v>
      </c>
      <c r="H22" s="230">
        <v>19.042016169042189</v>
      </c>
      <c r="I22" s="230">
        <v>19.086507303739729</v>
      </c>
      <c r="J22" s="230">
        <v>14.75519391123216</v>
      </c>
      <c r="K22" s="230">
        <v>13.19429101213321</v>
      </c>
      <c r="L22" s="230">
        <v>12.988635602912931</v>
      </c>
      <c r="M22" s="230">
        <v>13.09347431447971</v>
      </c>
      <c r="N22" s="230">
        <v>6.5575843762570321</v>
      </c>
      <c r="O22" s="230">
        <v>17.402874232018259</v>
      </c>
      <c r="P22" s="230">
        <v>16.133141621656851</v>
      </c>
      <c r="Q22" s="230">
        <v>16.51685740916059</v>
      </c>
      <c r="R22" s="230">
        <v>17.663293446718558</v>
      </c>
      <c r="S22" s="230">
        <v>19.59639967439789</v>
      </c>
      <c r="T22" s="230">
        <v>19.313358344676999</v>
      </c>
      <c r="U22" s="230">
        <v>19.1912513036016</v>
      </c>
      <c r="V22" s="230">
        <v>20.906061990007689</v>
      </c>
      <c r="W22" s="230">
        <v>23.353306337813919</v>
      </c>
      <c r="X22" s="230">
        <v>18.710085439484271</v>
      </c>
      <c r="Y22" s="230">
        <v>17.130838037917101</v>
      </c>
      <c r="DA22" s="71" t="s">
        <v>2612</v>
      </c>
    </row>
    <row r="23" spans="1:105" ht="12" customHeight="1" x14ac:dyDescent="0.25">
      <c r="A23" s="60" t="s">
        <v>2563</v>
      </c>
      <c r="B23" s="329">
        <v>2.2249671688694188</v>
      </c>
      <c r="C23" s="329">
        <v>3.3232849497931878</v>
      </c>
      <c r="D23" s="329">
        <v>4.3907908582837676</v>
      </c>
      <c r="E23" s="329">
        <v>4.4493822887521546</v>
      </c>
      <c r="F23" s="329">
        <v>5.9498363764963518</v>
      </c>
      <c r="G23" s="329">
        <v>7.3921668254154689</v>
      </c>
      <c r="H23" s="329">
        <v>7.4057758646248972</v>
      </c>
      <c r="I23" s="329">
        <v>7.6546791354086006</v>
      </c>
      <c r="J23" s="329">
        <v>9.3612699040054252</v>
      </c>
      <c r="K23" s="329">
        <v>9.6525306004352291</v>
      </c>
      <c r="L23" s="329">
        <v>12.459559684107781</v>
      </c>
      <c r="M23" s="329">
        <v>12.26207950806918</v>
      </c>
      <c r="N23" s="329">
        <v>25.588971956633259</v>
      </c>
      <c r="O23" s="329">
        <v>20.07300568053229</v>
      </c>
      <c r="P23" s="329">
        <v>21.235653512386321</v>
      </c>
      <c r="Q23" s="329">
        <v>21.159004559123709</v>
      </c>
      <c r="R23" s="329">
        <v>21.84802039655515</v>
      </c>
      <c r="S23" s="329">
        <v>23.081491957699701</v>
      </c>
      <c r="T23" s="329">
        <v>23.868190967665729</v>
      </c>
      <c r="U23" s="329">
        <v>24.446166924500812</v>
      </c>
      <c r="V23" s="329">
        <v>25.50843552576055</v>
      </c>
      <c r="W23" s="329">
        <v>28.550579644308751</v>
      </c>
      <c r="X23" s="329">
        <v>32.121107531674078</v>
      </c>
      <c r="Y23" s="329">
        <v>36.555987424167597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7.3268729198852389</v>
      </c>
      <c r="C24" s="261">
        <f t="shared" si="1"/>
        <v>8.3331774099395002</v>
      </c>
      <c r="D24" s="261">
        <f t="shared" si="1"/>
        <v>8.6394691412620173</v>
      </c>
      <c r="E24" s="261">
        <f t="shared" si="1"/>
        <v>9.3773682670081886</v>
      </c>
      <c r="F24" s="261">
        <f t="shared" si="1"/>
        <v>9.5909567420393582</v>
      </c>
      <c r="G24" s="261">
        <f t="shared" si="1"/>
        <v>11.776051715553479</v>
      </c>
      <c r="H24" s="261">
        <f t="shared" si="1"/>
        <v>11.482093835632968</v>
      </c>
      <c r="I24" s="261">
        <f t="shared" si="1"/>
        <v>11.504210196140074</v>
      </c>
      <c r="J24" s="261">
        <f t="shared" si="1"/>
        <v>10.348314278409852</v>
      </c>
      <c r="K24" s="261">
        <f t="shared" si="1"/>
        <v>9.7560981840166932</v>
      </c>
      <c r="L24" s="261">
        <f t="shared" si="1"/>
        <v>10.702737007527801</v>
      </c>
      <c r="M24" s="261">
        <f t="shared" si="1"/>
        <v>11.075743464232918</v>
      </c>
      <c r="N24" s="261">
        <f t="shared" si="1"/>
        <v>11.97391875885112</v>
      </c>
      <c r="O24" s="261">
        <f t="shared" si="1"/>
        <v>15.963932088587693</v>
      </c>
      <c r="P24" s="261">
        <f t="shared" si="1"/>
        <v>15.788271973343662</v>
      </c>
      <c r="Q24" s="261">
        <f t="shared" si="1"/>
        <v>15.972793189675659</v>
      </c>
      <c r="R24" s="261">
        <f t="shared" si="1"/>
        <v>16.749389958987514</v>
      </c>
      <c r="S24" s="261">
        <f t="shared" si="1"/>
        <v>18.12466001828124</v>
      </c>
      <c r="T24" s="261">
        <f t="shared" si="1"/>
        <v>18.348424239165816</v>
      </c>
      <c r="U24" s="261">
        <f t="shared" si="1"/>
        <v>18.454968969231164</v>
      </c>
      <c r="V24" s="261">
        <f t="shared" si="1"/>
        <v>19.585499778197022</v>
      </c>
      <c r="W24" s="261">
        <f t="shared" si="1"/>
        <v>21.887544715585832</v>
      </c>
      <c r="X24" s="261">
        <f t="shared" si="1"/>
        <v>20.919709627354216</v>
      </c>
      <c r="Y24" s="261">
        <f t="shared" si="1"/>
        <v>21.493024704399762</v>
      </c>
      <c r="DA24" s="70"/>
    </row>
    <row r="25" spans="1:105" ht="12" customHeight="1" x14ac:dyDescent="0.25">
      <c r="A25" s="169" t="s">
        <v>2566</v>
      </c>
      <c r="B25" s="352">
        <v>5.7247306757798206</v>
      </c>
      <c r="C25" s="352">
        <v>6.3900771353481343</v>
      </c>
      <c r="D25" s="352">
        <v>6.4997991883336619</v>
      </c>
      <c r="E25" s="352">
        <v>7.0942633380685702</v>
      </c>
      <c r="F25" s="352">
        <v>7.0882555221984811</v>
      </c>
      <c r="G25" s="352">
        <v>8.6954869426465446</v>
      </c>
      <c r="H25" s="352">
        <v>8.4690734726304981</v>
      </c>
      <c r="I25" s="352">
        <v>8.45647418776168</v>
      </c>
      <c r="J25" s="352">
        <v>7.3955491450702668</v>
      </c>
      <c r="K25" s="352">
        <v>6.9084778396022726</v>
      </c>
      <c r="L25" s="352">
        <v>7.4463723509548636</v>
      </c>
      <c r="M25" s="352">
        <v>7.738146849663841</v>
      </c>
      <c r="N25" s="352">
        <v>7.5471664328944508</v>
      </c>
      <c r="O25" s="352">
        <v>10.98664031944528</v>
      </c>
      <c r="P25" s="352">
        <v>10.79417165795347</v>
      </c>
      <c r="Q25" s="352">
        <v>10.936566254784159</v>
      </c>
      <c r="R25" s="352">
        <v>11.498046548802041</v>
      </c>
      <c r="S25" s="352">
        <v>12.46917624820923</v>
      </c>
      <c r="T25" s="352">
        <v>12.588915532459939</v>
      </c>
      <c r="U25" s="352">
        <v>12.634248638398979</v>
      </c>
      <c r="V25" s="352">
        <v>13.43268953081367</v>
      </c>
      <c r="W25" s="352">
        <v>15.004568437406091</v>
      </c>
      <c r="X25" s="352">
        <v>14.02164860347286</v>
      </c>
      <c r="Y25" s="352">
        <v>14.172995029796869</v>
      </c>
      <c r="DA25" s="170" t="s">
        <v>2614</v>
      </c>
    </row>
    <row r="26" spans="1:105" ht="12" customHeight="1" x14ac:dyDescent="0.25">
      <c r="A26" s="61" t="s">
        <v>2568</v>
      </c>
      <c r="B26" s="263">
        <v>1.6021422441054181</v>
      </c>
      <c r="C26" s="263">
        <v>1.9431002745913659</v>
      </c>
      <c r="D26" s="263">
        <v>2.1396699529283549</v>
      </c>
      <c r="E26" s="263">
        <v>2.2831049289396179</v>
      </c>
      <c r="F26" s="263">
        <v>2.5027012198408771</v>
      </c>
      <c r="G26" s="263">
        <v>3.080564772906933</v>
      </c>
      <c r="H26" s="263">
        <v>3.0130203630024699</v>
      </c>
      <c r="I26" s="263">
        <v>3.047736008378394</v>
      </c>
      <c r="J26" s="263">
        <v>2.952765133339585</v>
      </c>
      <c r="K26" s="263">
        <v>2.847620344414421</v>
      </c>
      <c r="L26" s="263">
        <v>3.2563646565729378</v>
      </c>
      <c r="M26" s="263">
        <v>3.3375966145690779</v>
      </c>
      <c r="N26" s="263">
        <v>4.4267523259566701</v>
      </c>
      <c r="O26" s="263">
        <v>4.977291769142413</v>
      </c>
      <c r="P26" s="263">
        <v>4.9941003153901908</v>
      </c>
      <c r="Q26" s="263">
        <v>5.0362269348914994</v>
      </c>
      <c r="R26" s="263">
        <v>5.2513434101854726</v>
      </c>
      <c r="S26" s="263">
        <v>5.6554837700720109</v>
      </c>
      <c r="T26" s="263">
        <v>5.7595087067058763</v>
      </c>
      <c r="U26" s="263">
        <v>5.8207203308321844</v>
      </c>
      <c r="V26" s="263">
        <v>6.1528102473833508</v>
      </c>
      <c r="W26" s="263">
        <v>6.8829762781797426</v>
      </c>
      <c r="X26" s="263">
        <v>6.898061023881354</v>
      </c>
      <c r="Y26" s="263">
        <v>7.3200296746028934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21.761831565320303</v>
      </c>
      <c r="C27" s="261">
        <f t="shared" si="2"/>
        <v>24.406383278309733</v>
      </c>
      <c r="D27" s="261">
        <f t="shared" si="2"/>
        <v>25.057524612043444</v>
      </c>
      <c r="E27" s="261">
        <f t="shared" si="2"/>
        <v>27.282267562295804</v>
      </c>
      <c r="F27" s="261">
        <f t="shared" si="2"/>
        <v>27.66573036307161</v>
      </c>
      <c r="G27" s="261">
        <f t="shared" si="2"/>
        <v>33.96265695868243</v>
      </c>
      <c r="H27" s="261">
        <f t="shared" si="2"/>
        <v>33.083049893168422</v>
      </c>
      <c r="I27" s="261">
        <f t="shared" si="2"/>
        <v>33.148134664001127</v>
      </c>
      <c r="J27" s="261">
        <f t="shared" si="2"/>
        <v>29.900825379667879</v>
      </c>
      <c r="K27" s="261">
        <f t="shared" si="2"/>
        <v>28.319146492605672</v>
      </c>
      <c r="L27" s="261">
        <f t="shared" si="2"/>
        <v>31.441029624231799</v>
      </c>
      <c r="M27" s="261">
        <f t="shared" si="2"/>
        <v>32.4424122692865</v>
      </c>
      <c r="N27" s="261">
        <f t="shared" si="2"/>
        <v>40.156732361562874</v>
      </c>
      <c r="O27" s="261">
        <f t="shared" si="2"/>
        <v>47.356484455548838</v>
      </c>
      <c r="P27" s="261">
        <f t="shared" si="2"/>
        <v>47.185400669931425</v>
      </c>
      <c r="Q27" s="261">
        <f t="shared" si="2"/>
        <v>47.645429333241466</v>
      </c>
      <c r="R27" s="261">
        <f t="shared" si="2"/>
        <v>49.840813440941787</v>
      </c>
      <c r="S27" s="261">
        <f t="shared" si="2"/>
        <v>53.817268931887966</v>
      </c>
      <c r="T27" s="261">
        <f t="shared" si="2"/>
        <v>54.62479920049153</v>
      </c>
      <c r="U27" s="261">
        <f t="shared" si="2"/>
        <v>55.077964523467301</v>
      </c>
      <c r="V27" s="261">
        <f t="shared" si="2"/>
        <v>58.33157605583299</v>
      </c>
      <c r="W27" s="261">
        <f t="shared" si="2"/>
        <v>65.218289254356108</v>
      </c>
      <c r="X27" s="261">
        <f t="shared" si="2"/>
        <v>63.994365593009675</v>
      </c>
      <c r="Y27" s="261">
        <f t="shared" si="2"/>
        <v>67.227718138611053</v>
      </c>
      <c r="DA27" s="70"/>
    </row>
    <row r="28" spans="1:105" ht="12" customHeight="1" x14ac:dyDescent="0.25">
      <c r="A28" s="169" t="s">
        <v>2571</v>
      </c>
      <c r="B28" s="351">
        <v>19.037381970786321</v>
      </c>
      <c r="C28" s="351">
        <v>20.33705476835889</v>
      </c>
      <c r="D28" s="351">
        <v>19.681046010063319</v>
      </c>
      <c r="E28" s="351">
        <v>21.834044351578878</v>
      </c>
      <c r="F28" s="351">
        <v>20.380216432667911</v>
      </c>
      <c r="G28" s="351">
        <v>24.911024111234909</v>
      </c>
      <c r="H28" s="351">
        <v>24.014752916076709</v>
      </c>
      <c r="I28" s="351">
        <v>23.77505817166406</v>
      </c>
      <c r="J28" s="351">
        <v>18.438045905375521</v>
      </c>
      <c r="K28" s="351">
        <v>16.499721267582942</v>
      </c>
      <c r="L28" s="351">
        <v>16.184425929405929</v>
      </c>
      <c r="M28" s="351">
        <v>17.427621034916079</v>
      </c>
      <c r="N28" s="351">
        <v>8.8232973126241969</v>
      </c>
      <c r="O28" s="351">
        <v>22.777293826325621</v>
      </c>
      <c r="P28" s="351">
        <v>21.182559634356348</v>
      </c>
      <c r="Q28" s="351">
        <v>21.736444158804272</v>
      </c>
      <c r="R28" s="351">
        <v>23.088135404343632</v>
      </c>
      <c r="S28" s="351">
        <v>25.554217555112832</v>
      </c>
      <c r="T28" s="351">
        <v>25.3984429135539</v>
      </c>
      <c r="U28" s="351">
        <v>25.14388257509896</v>
      </c>
      <c r="V28" s="351">
        <v>27.096757044697611</v>
      </c>
      <c r="W28" s="351">
        <v>30.25839581234538</v>
      </c>
      <c r="X28" s="351">
        <v>24.662397186878142</v>
      </c>
      <c r="Y28" s="351">
        <v>22.465284557997641</v>
      </c>
      <c r="DA28" s="170" t="s">
        <v>2616</v>
      </c>
    </row>
    <row r="29" spans="1:105" ht="12" customHeight="1" x14ac:dyDescent="0.25">
      <c r="A29" s="59" t="s">
        <v>28</v>
      </c>
      <c r="B29" s="230">
        <v>0.5658198636848466</v>
      </c>
      <c r="C29" s="230">
        <v>0.2137100041981975</v>
      </c>
      <c r="D29" s="230">
        <v>0</v>
      </c>
      <c r="E29" s="230">
        <v>4.6608987123468067E-2</v>
      </c>
      <c r="F29" s="230">
        <v>0.24982812088949891</v>
      </c>
      <c r="G29" s="230">
        <v>0.39118452791866248</v>
      </c>
      <c r="H29" s="230">
        <v>0.33158819027575231</v>
      </c>
      <c r="I29" s="230">
        <v>0.24267732765528199</v>
      </c>
      <c r="J29" s="230">
        <v>0.21442487646136971</v>
      </c>
      <c r="K29" s="230">
        <v>0.1562947192802793</v>
      </c>
      <c r="L29" s="230">
        <v>9.9188611707106508E-2</v>
      </c>
      <c r="M29" s="230">
        <v>9.9710859251037884E-2</v>
      </c>
      <c r="N29" s="230">
        <v>7.3248399252001453E-2</v>
      </c>
      <c r="O29" s="230">
        <v>0.18790869134548069</v>
      </c>
      <c r="P29" s="230">
        <v>0.14949242732606671</v>
      </c>
      <c r="Q29" s="230">
        <v>0.23267821423648391</v>
      </c>
      <c r="R29" s="230">
        <v>0.16846921514618979</v>
      </c>
      <c r="S29" s="230">
        <v>9.6092881407896916E-2</v>
      </c>
      <c r="T29" s="230">
        <v>0.14691328735605519</v>
      </c>
      <c r="U29" s="230">
        <v>5.0297013373173591E-2</v>
      </c>
      <c r="V29" s="230">
        <v>5.0267771175330142E-2</v>
      </c>
      <c r="W29" s="230">
        <v>4.8607097345979948E-2</v>
      </c>
      <c r="X29" s="230">
        <v>8.9096600117305913E-2</v>
      </c>
      <c r="Y29" s="230">
        <v>3.9746554061583658E-2</v>
      </c>
      <c r="DA29" s="71" t="s">
        <v>2617</v>
      </c>
    </row>
    <row r="30" spans="1:105" ht="12" customHeight="1" x14ac:dyDescent="0.25">
      <c r="A30" s="59" t="s">
        <v>31</v>
      </c>
      <c r="B30" s="230">
        <v>0.2082049833735615</v>
      </c>
      <c r="C30" s="230">
        <v>0.20828494814283369</v>
      </c>
      <c r="D30" s="230">
        <v>0.20454930672272831</v>
      </c>
      <c r="E30" s="230">
        <v>0.41121069125543269</v>
      </c>
      <c r="F30" s="230">
        <v>0.1969904069235596</v>
      </c>
      <c r="G30" s="230">
        <v>0.19692382502376221</v>
      </c>
      <c r="H30" s="230">
        <v>0.19935369867712399</v>
      </c>
      <c r="I30" s="230">
        <v>0</v>
      </c>
      <c r="J30" s="230">
        <v>0</v>
      </c>
      <c r="K30" s="230">
        <v>0.18715183956812281</v>
      </c>
      <c r="L30" s="230">
        <v>0.18078555902992799</v>
      </c>
      <c r="M30" s="230">
        <v>0.54684271481766056</v>
      </c>
      <c r="N30" s="230">
        <v>0.2709776692030319</v>
      </c>
      <c r="O30" s="230">
        <v>0.70257447286758135</v>
      </c>
      <c r="P30" s="230">
        <v>0.70158466391993535</v>
      </c>
      <c r="Q30" s="230">
        <v>0.70209510708870759</v>
      </c>
      <c r="R30" s="230">
        <v>0.69634390903422949</v>
      </c>
      <c r="S30" s="230">
        <v>0.86864349453036604</v>
      </c>
      <c r="T30" s="230">
        <v>0.86407718361278307</v>
      </c>
      <c r="U30" s="230">
        <v>0.85940557897674918</v>
      </c>
      <c r="V30" s="230">
        <v>0.85930073738970569</v>
      </c>
      <c r="W30" s="230">
        <v>1.027809147169392</v>
      </c>
      <c r="X30" s="230">
        <v>0.96954843640856669</v>
      </c>
      <c r="Y30" s="230">
        <v>0.92012159565926754</v>
      </c>
      <c r="DA30" s="71" t="s">
        <v>2618</v>
      </c>
    </row>
    <row r="31" spans="1:105" ht="12" customHeight="1" x14ac:dyDescent="0.25">
      <c r="A31" s="59" t="s">
        <v>159</v>
      </c>
      <c r="B31" s="230">
        <v>0.17227031306957011</v>
      </c>
      <c r="C31" s="230">
        <v>0</v>
      </c>
      <c r="D31" s="230">
        <v>0</v>
      </c>
      <c r="E31" s="230">
        <v>0.3424148312905882</v>
      </c>
      <c r="F31" s="230">
        <v>0.1653126492137322</v>
      </c>
      <c r="G31" s="230">
        <v>0.16519173248682981</v>
      </c>
      <c r="H31" s="230">
        <v>0.16705653441912011</v>
      </c>
      <c r="I31" s="230">
        <v>0.1611474108580894</v>
      </c>
      <c r="J31" s="230">
        <v>0.1560366478135469</v>
      </c>
      <c r="K31" s="230">
        <v>0</v>
      </c>
      <c r="L31" s="230">
        <v>0</v>
      </c>
      <c r="M31" s="230">
        <v>0.74824176964774536</v>
      </c>
      <c r="N31" s="230">
        <v>0.44937608956871578</v>
      </c>
      <c r="O31" s="230">
        <v>0.5771687453555121</v>
      </c>
      <c r="P31" s="230">
        <v>0.57661525128563351</v>
      </c>
      <c r="Q31" s="230">
        <v>0.57694747932326218</v>
      </c>
      <c r="R31" s="230">
        <v>0.59479969234456365</v>
      </c>
      <c r="S31" s="230">
        <v>0.59388974113634563</v>
      </c>
      <c r="T31" s="230">
        <v>0.73844222461322673</v>
      </c>
      <c r="U31" s="230">
        <v>0.73468859058382019</v>
      </c>
      <c r="V31" s="230">
        <v>0.58792895653131916</v>
      </c>
      <c r="W31" s="230">
        <v>0.58609425622112266</v>
      </c>
      <c r="X31" s="230">
        <v>0.69344344894295828</v>
      </c>
      <c r="Y31" s="230">
        <v>0.52888003531707983</v>
      </c>
      <c r="DA31" s="71" t="s">
        <v>2619</v>
      </c>
    </row>
    <row r="32" spans="1:105" ht="12" customHeight="1" x14ac:dyDescent="0.25">
      <c r="A32" s="59" t="s">
        <v>32</v>
      </c>
      <c r="B32" s="230">
        <v>0.79232206687654927</v>
      </c>
      <c r="C32" s="230">
        <v>0.63410392283962191</v>
      </c>
      <c r="D32" s="230">
        <v>0.46705180374625921</v>
      </c>
      <c r="E32" s="230">
        <v>0.31296609042548701</v>
      </c>
      <c r="F32" s="230">
        <v>0.15087946508914951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17.298764743781788</v>
      </c>
      <c r="C33" s="230">
        <v>19.280955893178241</v>
      </c>
      <c r="D33" s="230">
        <v>19.009444899594332</v>
      </c>
      <c r="E33" s="230">
        <v>20.720843751483901</v>
      </c>
      <c r="F33" s="230">
        <v>19.617205790551971</v>
      </c>
      <c r="G33" s="230">
        <v>24.15772402580566</v>
      </c>
      <c r="H33" s="230">
        <v>23.31675449270471</v>
      </c>
      <c r="I33" s="230">
        <v>23.371233433150689</v>
      </c>
      <c r="J33" s="230">
        <v>18.067584381100609</v>
      </c>
      <c r="K33" s="230">
        <v>16.156274708734539</v>
      </c>
      <c r="L33" s="230">
        <v>15.904451758668889</v>
      </c>
      <c r="M33" s="230">
        <v>16.032825691199641</v>
      </c>
      <c r="N33" s="230">
        <v>8.0296951546004482</v>
      </c>
      <c r="O33" s="230">
        <v>21.309641916757041</v>
      </c>
      <c r="P33" s="230">
        <v>19.75486729182472</v>
      </c>
      <c r="Q33" s="230">
        <v>20.224723358155821</v>
      </c>
      <c r="R33" s="230">
        <v>21.62852258781864</v>
      </c>
      <c r="S33" s="230">
        <v>23.995591438038218</v>
      </c>
      <c r="T33" s="230">
        <v>23.649010217971831</v>
      </c>
      <c r="U33" s="230">
        <v>23.499491392165218</v>
      </c>
      <c r="V33" s="230">
        <v>25.599259579601249</v>
      </c>
      <c r="W33" s="230">
        <v>28.595885311608878</v>
      </c>
      <c r="X33" s="230">
        <v>22.91030870140931</v>
      </c>
      <c r="Y33" s="230">
        <v>20.976536372959711</v>
      </c>
      <c r="DA33" s="71" t="s">
        <v>2621</v>
      </c>
    </row>
    <row r="34" spans="1:105" ht="12" customHeight="1" x14ac:dyDescent="0.25">
      <c r="A34" s="60" t="s">
        <v>2578</v>
      </c>
      <c r="B34" s="329">
        <v>2.7244495945339828</v>
      </c>
      <c r="C34" s="329">
        <v>4.0693285099508412</v>
      </c>
      <c r="D34" s="329">
        <v>5.3764786019801258</v>
      </c>
      <c r="E34" s="329">
        <v>5.4482232107169244</v>
      </c>
      <c r="F34" s="329">
        <v>7.2855139304036971</v>
      </c>
      <c r="G34" s="329">
        <v>9.0516328474475216</v>
      </c>
      <c r="H34" s="329">
        <v>9.0682969770917108</v>
      </c>
      <c r="I34" s="329">
        <v>9.3730764923370646</v>
      </c>
      <c r="J34" s="329">
        <v>11.462779474292359</v>
      </c>
      <c r="K34" s="329">
        <v>11.81942522502273</v>
      </c>
      <c r="L34" s="329">
        <v>15.25660369482587</v>
      </c>
      <c r="M34" s="329">
        <v>15.014791234370421</v>
      </c>
      <c r="N34" s="329">
        <v>31.333435048938679</v>
      </c>
      <c r="O34" s="329">
        <v>24.57919062922322</v>
      </c>
      <c r="P34" s="329">
        <v>26.002841035575081</v>
      </c>
      <c r="Q34" s="329">
        <v>25.908985174437191</v>
      </c>
      <c r="R34" s="329">
        <v>26.752678036598152</v>
      </c>
      <c r="S34" s="329">
        <v>28.263051376775131</v>
      </c>
      <c r="T34" s="329">
        <v>29.22635628693763</v>
      </c>
      <c r="U34" s="329">
        <v>29.934081948368341</v>
      </c>
      <c r="V34" s="329">
        <v>31.234819011135379</v>
      </c>
      <c r="W34" s="329">
        <v>34.959893442010731</v>
      </c>
      <c r="X34" s="329">
        <v>39.33196840613153</v>
      </c>
      <c r="Y34" s="329">
        <v>44.762433580613411</v>
      </c>
      <c r="DA34" s="72" t="s">
        <v>2622</v>
      </c>
    </row>
    <row r="35" spans="1:105" ht="12" customHeight="1" x14ac:dyDescent="0.25">
      <c r="A35" s="39" t="s">
        <v>2580</v>
      </c>
      <c r="B35" s="228">
        <v>21.7421572835913</v>
      </c>
      <c r="C35" s="228">
        <v>25.155798648226341</v>
      </c>
      <c r="D35" s="228">
        <v>25.29498599494174</v>
      </c>
      <c r="E35" s="228">
        <v>27.534542798975181</v>
      </c>
      <c r="F35" s="228">
        <v>26.453368254419178</v>
      </c>
      <c r="G35" s="228">
        <v>32.506059948074267</v>
      </c>
      <c r="H35" s="228">
        <v>32.841711965668168</v>
      </c>
      <c r="I35" s="228">
        <v>31.984491759049991</v>
      </c>
      <c r="J35" s="228">
        <v>28.119625888698131</v>
      </c>
      <c r="K35" s="228">
        <v>26.148522689851301</v>
      </c>
      <c r="L35" s="228">
        <v>28.037511160776699</v>
      </c>
      <c r="M35" s="228">
        <v>29.024028687098099</v>
      </c>
      <c r="N35" s="228">
        <v>27.68448979949245</v>
      </c>
      <c r="O35" s="228">
        <v>40.58168022452319</v>
      </c>
      <c r="P35" s="228">
        <v>40.452330075823781</v>
      </c>
      <c r="Q35" s="228">
        <v>40.890059021912109</v>
      </c>
      <c r="R35" s="228">
        <v>43.335380320536181</v>
      </c>
      <c r="S35" s="228">
        <v>46.557864133034833</v>
      </c>
      <c r="T35" s="228">
        <v>47.089927894692551</v>
      </c>
      <c r="U35" s="228">
        <v>47.241169929916467</v>
      </c>
      <c r="V35" s="228">
        <v>49.75499345371832</v>
      </c>
      <c r="W35" s="228">
        <v>55.292191533524687</v>
      </c>
      <c r="X35" s="228">
        <v>51.36547099440007</v>
      </c>
      <c r="Y35" s="228">
        <v>51.405242896348703</v>
      </c>
      <c r="DA35" s="92" t="s">
        <v>2623</v>
      </c>
    </row>
    <row r="36" spans="1:105" ht="12" customHeight="1" x14ac:dyDescent="0.25">
      <c r="A36" s="64" t="s">
        <v>28</v>
      </c>
      <c r="B36" s="229">
        <v>0.53839409748518263</v>
      </c>
      <c r="C36" s="229">
        <v>0.20305669478902399</v>
      </c>
      <c r="D36" s="229">
        <v>0</v>
      </c>
      <c r="E36" s="229">
        <v>4.6465845145713537E-2</v>
      </c>
      <c r="F36" s="229">
        <v>0.28279800516270909</v>
      </c>
      <c r="G36" s="229">
        <v>0.44330803427413201</v>
      </c>
      <c r="H36" s="229">
        <v>0.36052413326194738</v>
      </c>
      <c r="I36" s="229">
        <v>0.27558956347522928</v>
      </c>
      <c r="J36" s="229">
        <v>0.27132226395042669</v>
      </c>
      <c r="K36" s="229">
        <v>0.2079059167958065</v>
      </c>
      <c r="L36" s="229">
        <v>0.14580686808528651</v>
      </c>
      <c r="M36" s="229">
        <v>0.1432030062678033</v>
      </c>
      <c r="N36" s="229">
        <v>0.20828574910764749</v>
      </c>
      <c r="O36" s="229">
        <v>0.29879892301905581</v>
      </c>
      <c r="P36" s="229">
        <v>0.23860411552017011</v>
      </c>
      <c r="Q36" s="229">
        <v>0.37066008682201962</v>
      </c>
      <c r="R36" s="229">
        <v>0.2614193309421653</v>
      </c>
      <c r="S36" s="229">
        <v>0.14976092103110969</v>
      </c>
      <c r="T36" s="229">
        <v>0.23222356964332699</v>
      </c>
      <c r="U36" s="229">
        <v>8.0657443434005688E-2</v>
      </c>
      <c r="V36" s="229">
        <v>8.0636571110886027E-2</v>
      </c>
      <c r="W36" s="229">
        <v>7.8646295618298542E-2</v>
      </c>
      <c r="X36" s="229">
        <v>0.16695044570742809</v>
      </c>
      <c r="Y36" s="229">
        <v>8.3842851256840337E-2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0.20008782673340711</v>
      </c>
      <c r="C38" s="229">
        <v>0.19987468540163181</v>
      </c>
      <c r="D38" s="229">
        <v>0.20983181527930919</v>
      </c>
      <c r="E38" s="229">
        <v>0.41403401285476898</v>
      </c>
      <c r="F38" s="229">
        <v>0.22520993454149779</v>
      </c>
      <c r="G38" s="229">
        <v>0.22538740463290571</v>
      </c>
      <c r="H38" s="229">
        <v>0.21891072102516421</v>
      </c>
      <c r="I38" s="229">
        <v>0</v>
      </c>
      <c r="J38" s="229">
        <v>0</v>
      </c>
      <c r="K38" s="229">
        <v>0.25143405027687687</v>
      </c>
      <c r="L38" s="229">
        <v>0.26840299216173508</v>
      </c>
      <c r="M38" s="229">
        <v>0.79319424390574889</v>
      </c>
      <c r="N38" s="229">
        <v>0.77821996454313513</v>
      </c>
      <c r="O38" s="229">
        <v>1.128319185491504</v>
      </c>
      <c r="P38" s="229">
        <v>1.1309574623313521</v>
      </c>
      <c r="Q38" s="229">
        <v>1.1295969064445941</v>
      </c>
      <c r="R38" s="229">
        <v>1.0913106014127529</v>
      </c>
      <c r="S38" s="229">
        <v>1.367276358095957</v>
      </c>
      <c r="T38" s="229">
        <v>1.3794475880809141</v>
      </c>
      <c r="U38" s="229">
        <v>1.39189947220576</v>
      </c>
      <c r="V38" s="229">
        <v>1.3921789212167019</v>
      </c>
      <c r="W38" s="229">
        <v>1.6795715492162471</v>
      </c>
      <c r="X38" s="229">
        <v>1.8348620063235821</v>
      </c>
      <c r="Y38" s="229">
        <v>1.9602850483115151</v>
      </c>
      <c r="DA38" s="73" t="s">
        <v>2626</v>
      </c>
    </row>
    <row r="39" spans="1:105" ht="12" customHeight="1" x14ac:dyDescent="0.25">
      <c r="A39" s="64" t="s">
        <v>159</v>
      </c>
      <c r="B39" s="229">
        <v>0.1687024357597596</v>
      </c>
      <c r="C39" s="229">
        <v>0</v>
      </c>
      <c r="D39" s="229">
        <v>0</v>
      </c>
      <c r="E39" s="229">
        <v>0.35132216687699053</v>
      </c>
      <c r="F39" s="229">
        <v>0.19258830719160849</v>
      </c>
      <c r="G39" s="229">
        <v>0.19266421211643961</v>
      </c>
      <c r="H39" s="229">
        <v>0.18693368383402301</v>
      </c>
      <c r="I39" s="229">
        <v>0.1883413612534863</v>
      </c>
      <c r="J39" s="229">
        <v>0.20320092714974539</v>
      </c>
      <c r="K39" s="229">
        <v>0</v>
      </c>
      <c r="L39" s="229">
        <v>0</v>
      </c>
      <c r="M39" s="229">
        <v>1.1059625846496699</v>
      </c>
      <c r="N39" s="229">
        <v>1.3151042732836069</v>
      </c>
      <c r="O39" s="229">
        <v>0.94454743920799833</v>
      </c>
      <c r="P39" s="229">
        <v>0.94718251333837389</v>
      </c>
      <c r="Q39" s="229">
        <v>0.94589992544463408</v>
      </c>
      <c r="R39" s="229">
        <v>0.94989738321202422</v>
      </c>
      <c r="S39" s="229">
        <v>0.9525810096628704</v>
      </c>
      <c r="T39" s="229">
        <v>1.2012974403189489</v>
      </c>
      <c r="U39" s="229">
        <v>1.2125352139564931</v>
      </c>
      <c r="V39" s="229">
        <v>0.9706353029269974</v>
      </c>
      <c r="W39" s="229">
        <v>0.97596638426521987</v>
      </c>
      <c r="X39" s="229">
        <v>1.3372921967579621</v>
      </c>
      <c r="Y39" s="229">
        <v>1.1481867736053299</v>
      </c>
      <c r="DA39" s="73" t="s">
        <v>2627</v>
      </c>
    </row>
    <row r="40" spans="1:105" ht="12" customHeight="1" x14ac:dyDescent="0.25">
      <c r="A40" s="64" t="s">
        <v>32</v>
      </c>
      <c r="B40" s="229">
        <v>0.75222896378639303</v>
      </c>
      <c r="C40" s="229">
        <v>0.6011448065613576</v>
      </c>
      <c r="D40" s="229">
        <v>0.47332248114134629</v>
      </c>
      <c r="E40" s="229">
        <v>0.31130612088751292</v>
      </c>
      <c r="F40" s="229">
        <v>0.1704085400031132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16.584410809956491</v>
      </c>
      <c r="C42" s="229">
        <v>18.45796743348599</v>
      </c>
      <c r="D42" s="229">
        <v>19.453518778707149</v>
      </c>
      <c r="E42" s="229">
        <v>20.812989528179031</v>
      </c>
      <c r="F42" s="229">
        <v>22.373556374137749</v>
      </c>
      <c r="G42" s="229">
        <v>27.583082790795238</v>
      </c>
      <c r="H42" s="229">
        <v>25.54266698295098</v>
      </c>
      <c r="I42" s="229">
        <v>26.741025031634489</v>
      </c>
      <c r="J42" s="229">
        <v>23.034204047306989</v>
      </c>
      <c r="K42" s="229">
        <v>21.653426374177851</v>
      </c>
      <c r="L42" s="229">
        <v>23.555792892366341</v>
      </c>
      <c r="M42" s="229">
        <v>23.199712433647051</v>
      </c>
      <c r="N42" s="229">
        <v>23.005057887621891</v>
      </c>
      <c r="O42" s="229">
        <v>34.140601319511873</v>
      </c>
      <c r="P42" s="229">
        <v>31.76842670952826</v>
      </c>
      <c r="Q42" s="229">
        <v>32.461272867171417</v>
      </c>
      <c r="R42" s="229">
        <v>33.814802482156288</v>
      </c>
      <c r="S42" s="229">
        <v>37.679193573035917</v>
      </c>
      <c r="T42" s="229">
        <v>37.663531860726422</v>
      </c>
      <c r="U42" s="229">
        <v>37.968511522008157</v>
      </c>
      <c r="V42" s="229">
        <v>41.374492631993668</v>
      </c>
      <c r="W42" s="229">
        <v>46.617071238264977</v>
      </c>
      <c r="X42" s="229">
        <v>43.253399482103028</v>
      </c>
      <c r="Y42" s="229">
        <v>44.582373970477107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0.58288819999785779</v>
      </c>
      <c r="F44" s="229">
        <v>1.388899628010638E-2</v>
      </c>
      <c r="G44" s="229">
        <v>2.7777992560221849E-2</v>
      </c>
      <c r="H44" s="229">
        <v>0</v>
      </c>
      <c r="I44" s="229">
        <v>1.3888996280127399E-2</v>
      </c>
      <c r="J44" s="229">
        <v>4.1617028421958031E-2</v>
      </c>
      <c r="K44" s="229">
        <v>5.5506024701591959E-2</v>
      </c>
      <c r="L44" s="229">
        <v>6.9395020982090896E-2</v>
      </c>
      <c r="M44" s="229">
        <v>6.9395020982018621E-2</v>
      </c>
      <c r="N44" s="229">
        <v>0.11101204940582179</v>
      </c>
      <c r="O44" s="229">
        <v>0.24980209136896281</v>
      </c>
      <c r="P44" s="229">
        <v>2.7617120013354231</v>
      </c>
      <c r="Q44" s="229">
        <v>2.1094287803542491</v>
      </c>
      <c r="R44" s="229">
        <v>2.5951439668089611</v>
      </c>
      <c r="S44" s="229">
        <v>1.929021709967305</v>
      </c>
      <c r="T44" s="229">
        <v>1.7763926321415431</v>
      </c>
      <c r="U44" s="229">
        <v>1.8041206642839871</v>
      </c>
      <c r="V44" s="229">
        <v>1.956799702529251</v>
      </c>
      <c r="W44" s="229">
        <v>2.1927127976187668</v>
      </c>
      <c r="X44" s="229">
        <v>1.84573769269837</v>
      </c>
      <c r="Y44" s="229">
        <v>1.970638738389848</v>
      </c>
      <c r="DA44" s="73" t="s">
        <v>2632</v>
      </c>
    </row>
    <row r="45" spans="1:105" ht="12" customHeight="1" x14ac:dyDescent="0.25">
      <c r="A45" s="64" t="s">
        <v>39</v>
      </c>
      <c r="B45" s="229">
        <v>3.4983331498700738</v>
      </c>
      <c r="C45" s="229">
        <v>5.6937550279883329</v>
      </c>
      <c r="D45" s="229">
        <v>5.1583129198139366</v>
      </c>
      <c r="E45" s="229">
        <v>5.0155369250333042</v>
      </c>
      <c r="F45" s="229">
        <v>3.1949180971023901</v>
      </c>
      <c r="G45" s="229">
        <v>4.0338395136953338</v>
      </c>
      <c r="H45" s="229">
        <v>6.5326764445960466</v>
      </c>
      <c r="I45" s="229">
        <v>4.7656468064066564</v>
      </c>
      <c r="J45" s="229">
        <v>4.5692816218690178</v>
      </c>
      <c r="K45" s="229">
        <v>3.98025032389917</v>
      </c>
      <c r="L45" s="229">
        <v>3.9981133871812449</v>
      </c>
      <c r="M45" s="229">
        <v>3.7125613976458061</v>
      </c>
      <c r="N45" s="229">
        <v>2.266809875530341</v>
      </c>
      <c r="O45" s="229">
        <v>3.8196112659238008</v>
      </c>
      <c r="P45" s="229">
        <v>3.6054472737702001</v>
      </c>
      <c r="Q45" s="229">
        <v>3.873200455675192</v>
      </c>
      <c r="R45" s="229">
        <v>4.6228065560039866</v>
      </c>
      <c r="S45" s="229">
        <v>4.4800305612416622</v>
      </c>
      <c r="T45" s="229">
        <v>4.8370348037813962</v>
      </c>
      <c r="U45" s="229">
        <v>4.783445614028059</v>
      </c>
      <c r="V45" s="229">
        <v>3.9802503239408131</v>
      </c>
      <c r="W45" s="229">
        <v>3.748223268541182</v>
      </c>
      <c r="X45" s="229">
        <v>2.927229170809702</v>
      </c>
      <c r="Y45" s="229">
        <v>1.6599155143080579</v>
      </c>
      <c r="DA45" s="73" t="s">
        <v>2633</v>
      </c>
    </row>
    <row r="46" spans="1:105" ht="12" customHeight="1" x14ac:dyDescent="0.25">
      <c r="A46" s="39" t="s">
        <v>2592</v>
      </c>
      <c r="B46" s="228">
        <v>8.7203033290068781</v>
      </c>
      <c r="C46" s="228">
        <v>10.576104497247339</v>
      </c>
      <c r="D46" s="228">
        <v>11.64601400540152</v>
      </c>
      <c r="E46" s="228">
        <v>12.42671653253915</v>
      </c>
      <c r="F46" s="228">
        <v>13.621957637771381</v>
      </c>
      <c r="G46" s="228">
        <v>16.767212364093989</v>
      </c>
      <c r="H46" s="228">
        <v>16.399574755939799</v>
      </c>
      <c r="I46" s="228">
        <v>16.588528613847298</v>
      </c>
      <c r="J46" s="228">
        <v>16.0716114419753</v>
      </c>
      <c r="K46" s="228">
        <v>15.499318653201231</v>
      </c>
      <c r="L46" s="228">
        <v>17.724073913941989</v>
      </c>
      <c r="M46" s="228">
        <v>18.166211505870379</v>
      </c>
      <c r="N46" s="228">
        <v>24.094379376584818</v>
      </c>
      <c r="O46" s="228">
        <v>27.090911648813162</v>
      </c>
      <c r="P46" s="228">
        <v>27.182398919896311</v>
      </c>
      <c r="Q46" s="228">
        <v>27.411689984175201</v>
      </c>
      <c r="R46" s="228">
        <v>28.582547891787321</v>
      </c>
      <c r="S46" s="228">
        <v>30.782244291199358</v>
      </c>
      <c r="T46" s="228">
        <v>31.34844183362452</v>
      </c>
      <c r="U46" s="228">
        <v>31.68161070898902</v>
      </c>
      <c r="V46" s="228">
        <v>33.48914360158043</v>
      </c>
      <c r="W46" s="228">
        <v>37.463365798459577</v>
      </c>
      <c r="X46" s="228">
        <v>37.545470591990203</v>
      </c>
      <c r="Y46" s="228">
        <v>39.842204632405071</v>
      </c>
      <c r="DA46" s="92" t="s">
        <v>2634</v>
      </c>
    </row>
    <row r="47" spans="1:105" ht="12" customHeight="1" x14ac:dyDescent="0.25">
      <c r="A47" s="39" t="s">
        <v>2594</v>
      </c>
      <c r="B47" s="228">
        <v>5.4617059252261262</v>
      </c>
      <c r="C47" s="228">
        <v>6.6240324928014802</v>
      </c>
      <c r="D47" s="228">
        <v>7.2941388961766629</v>
      </c>
      <c r="E47" s="228">
        <v>7.7831089993292766</v>
      </c>
      <c r="F47" s="228">
        <v>8.5317131682698264</v>
      </c>
      <c r="G47" s="228">
        <v>10.501651108153171</v>
      </c>
      <c r="H47" s="228">
        <v>10.271392087677061</v>
      </c>
      <c r="I47" s="228">
        <v>10.389737788094941</v>
      </c>
      <c r="J47" s="228">
        <v>10.065981896362</v>
      </c>
      <c r="K47" s="228">
        <v>9.7075431130441814</v>
      </c>
      <c r="L47" s="228">
        <v>11.1009532424083</v>
      </c>
      <c r="M47" s="228">
        <v>11.37787314008753</v>
      </c>
      <c r="N47" s="228">
        <v>15.09080700988947</v>
      </c>
      <c r="O47" s="228">
        <v>16.96759700776958</v>
      </c>
      <c r="P47" s="228">
        <v>17.02489737356025</v>
      </c>
      <c r="Q47" s="228">
        <v>17.16850709871829</v>
      </c>
      <c r="R47" s="228">
        <v>17.901839567823028</v>
      </c>
      <c r="S47" s="228">
        <v>19.27955481522779</v>
      </c>
      <c r="T47" s="228">
        <v>19.634176019977119</v>
      </c>
      <c r="U47" s="228">
        <v>19.842846561817829</v>
      </c>
      <c r="V47" s="228">
        <v>20.97494171230062</v>
      </c>
      <c r="W47" s="228">
        <v>23.46407908538465</v>
      </c>
      <c r="X47" s="228">
        <v>23.515503011869409</v>
      </c>
      <c r="Y47" s="228">
        <v>24.953994936281749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0.99999999999999956</v>
      </c>
      <c r="C51" s="232">
        <f t="shared" si="3"/>
        <v>1</v>
      </c>
      <c r="D51" s="232">
        <f t="shared" si="3"/>
        <v>0.99999999999999978</v>
      </c>
      <c r="E51" s="232">
        <f t="shared" si="3"/>
        <v>0.99999999999999978</v>
      </c>
      <c r="F51" s="232">
        <f t="shared" si="3"/>
        <v>1.0000000000000004</v>
      </c>
      <c r="G51" s="232">
        <f t="shared" si="3"/>
        <v>1.0000000000000002</v>
      </c>
      <c r="H51" s="232">
        <f t="shared" si="3"/>
        <v>0.99999999999999978</v>
      </c>
      <c r="I51" s="232">
        <f t="shared" si="3"/>
        <v>1.0000000000000002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1.0000000000000004</v>
      </c>
      <c r="N51" s="232">
        <f t="shared" si="3"/>
        <v>0.99999999999999989</v>
      </c>
      <c r="O51" s="232">
        <f t="shared" si="3"/>
        <v>1</v>
      </c>
      <c r="P51" s="232">
        <f t="shared" si="3"/>
        <v>0.99999999999999978</v>
      </c>
      <c r="Q51" s="232">
        <f t="shared" si="3"/>
        <v>1</v>
      </c>
      <c r="R51" s="232">
        <f t="shared" si="3"/>
        <v>0.99999999999999989</v>
      </c>
      <c r="S51" s="232">
        <f t="shared" si="3"/>
        <v>1</v>
      </c>
      <c r="T51" s="232">
        <f t="shared" si="3"/>
        <v>1</v>
      </c>
      <c r="U51" s="232">
        <f t="shared" si="3"/>
        <v>1.0000000000000002</v>
      </c>
      <c r="V51" s="232">
        <f t="shared" si="3"/>
        <v>1.0000000000000002</v>
      </c>
      <c r="W51" s="232">
        <f t="shared" si="3"/>
        <v>1.0000000000000002</v>
      </c>
      <c r="X51" s="232">
        <f t="shared" si="3"/>
        <v>1.0000000000000002</v>
      </c>
      <c r="Y51" s="232">
        <f t="shared" si="3"/>
        <v>0.99999999999999967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1.4954794000189446E-2</v>
      </c>
      <c r="C52" s="233">
        <f t="shared" si="4"/>
        <v>1.5751677299479131E-2</v>
      </c>
      <c r="D52" s="233">
        <f t="shared" si="4"/>
        <v>1.6677927321059972E-2</v>
      </c>
      <c r="E52" s="233">
        <f t="shared" si="4"/>
        <v>1.6371738921526002E-2</v>
      </c>
      <c r="F52" s="233">
        <f t="shared" si="4"/>
        <v>1.7553654158983058E-2</v>
      </c>
      <c r="G52" s="233">
        <f t="shared" si="4"/>
        <v>1.7595287284729502E-2</v>
      </c>
      <c r="H52" s="233">
        <f t="shared" si="4"/>
        <v>1.7518697260158197E-2</v>
      </c>
      <c r="I52" s="233">
        <f t="shared" si="4"/>
        <v>1.7760423868297494E-2</v>
      </c>
      <c r="J52" s="233">
        <f t="shared" si="4"/>
        <v>1.8810299819282391E-2</v>
      </c>
      <c r="K52" s="233">
        <f t="shared" si="4"/>
        <v>1.9140029210517325E-2</v>
      </c>
      <c r="L52" s="233">
        <f t="shared" si="4"/>
        <v>1.9698261105761866E-2</v>
      </c>
      <c r="M52" s="233">
        <f t="shared" si="4"/>
        <v>1.9588637519870705E-2</v>
      </c>
      <c r="N52" s="233">
        <f t="shared" si="4"/>
        <v>2.1731042110741356E-2</v>
      </c>
      <c r="O52" s="233">
        <f t="shared" si="4"/>
        <v>2.0086556399297802E-2</v>
      </c>
      <c r="P52" s="233">
        <f t="shared" si="4"/>
        <v>2.0187291943489491E-2</v>
      </c>
      <c r="Q52" s="233">
        <f t="shared" si="4"/>
        <v>2.0162947262209376E-2</v>
      </c>
      <c r="R52" s="233">
        <f t="shared" si="4"/>
        <v>2.0069391885721884E-2</v>
      </c>
      <c r="S52" s="233">
        <f t="shared" si="4"/>
        <v>2.0046042898660417E-2</v>
      </c>
      <c r="T52" s="233">
        <f t="shared" si="4"/>
        <v>2.0114659843092624E-2</v>
      </c>
      <c r="U52" s="233">
        <f t="shared" si="4"/>
        <v>2.0169301577014031E-2</v>
      </c>
      <c r="V52" s="233">
        <f t="shared" si="4"/>
        <v>2.0150706869901749E-2</v>
      </c>
      <c r="W52" s="233">
        <f t="shared" si="4"/>
        <v>2.0180548209257368E-2</v>
      </c>
      <c r="X52" s="233">
        <f t="shared" si="4"/>
        <v>2.0680644993203181E-2</v>
      </c>
      <c r="Y52" s="233">
        <f t="shared" si="4"/>
        <v>2.0986741678575137E-2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5.2810920022853423E-3</v>
      </c>
      <c r="C53" s="233">
        <f t="shared" si="5"/>
        <v>5.5625010286203232E-3</v>
      </c>
      <c r="D53" s="233">
        <f t="shared" si="5"/>
        <v>5.889594239066767E-3</v>
      </c>
      <c r="E53" s="233">
        <f t="shared" si="5"/>
        <v>5.7814677675185186E-3</v>
      </c>
      <c r="F53" s="233">
        <f t="shared" si="5"/>
        <v>6.1988458409199003E-3</v>
      </c>
      <c r="G53" s="233">
        <f t="shared" si="5"/>
        <v>6.213548040589577E-3</v>
      </c>
      <c r="H53" s="233">
        <f t="shared" si="5"/>
        <v>6.186501264404419E-3</v>
      </c>
      <c r="I53" s="233">
        <f t="shared" si="5"/>
        <v>6.2718638883875908E-3</v>
      </c>
      <c r="J53" s="233">
        <f t="shared" si="5"/>
        <v>6.6426139962170814E-3</v>
      </c>
      <c r="K53" s="233">
        <f t="shared" si="5"/>
        <v>6.7590536643895192E-3</v>
      </c>
      <c r="L53" s="233">
        <f t="shared" si="5"/>
        <v>6.956186035277357E-3</v>
      </c>
      <c r="M53" s="233">
        <f t="shared" si="5"/>
        <v>6.9174738843306924E-3</v>
      </c>
      <c r="N53" s="233">
        <f t="shared" si="5"/>
        <v>7.6740363451952799E-3</v>
      </c>
      <c r="O53" s="233">
        <f t="shared" si="5"/>
        <v>7.0933074940678761E-3</v>
      </c>
      <c r="P53" s="233">
        <f t="shared" si="5"/>
        <v>7.1288809480900351E-3</v>
      </c>
      <c r="Q53" s="233">
        <f t="shared" si="5"/>
        <v>7.1202839388898381E-3</v>
      </c>
      <c r="R53" s="233">
        <f t="shared" si="5"/>
        <v>7.0872460681888037E-3</v>
      </c>
      <c r="S53" s="233">
        <f t="shared" si="5"/>
        <v>7.0790006755187193E-3</v>
      </c>
      <c r="T53" s="233">
        <f t="shared" si="5"/>
        <v>7.103231861615808E-3</v>
      </c>
      <c r="U53" s="233">
        <f t="shared" si="5"/>
        <v>7.1225278829451311E-3</v>
      </c>
      <c r="V53" s="233">
        <f t="shared" si="5"/>
        <v>7.1159614027238591E-3</v>
      </c>
      <c r="W53" s="233">
        <f t="shared" si="5"/>
        <v>7.1264994856025951E-3</v>
      </c>
      <c r="X53" s="233">
        <f t="shared" si="5"/>
        <v>7.3031021941408359E-3</v>
      </c>
      <c r="Y53" s="233">
        <f t="shared" si="5"/>
        <v>7.4111962780194444E-3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3.4957604547966412E-2</v>
      </c>
      <c r="C54" s="233">
        <f t="shared" si="6"/>
        <v>3.6820360480752566E-2</v>
      </c>
      <c r="D54" s="233">
        <f t="shared" si="6"/>
        <v>3.8985517818697704E-2</v>
      </c>
      <c r="E54" s="233">
        <f t="shared" si="6"/>
        <v>3.8269786596459042E-2</v>
      </c>
      <c r="F54" s="233">
        <f t="shared" si="6"/>
        <v>4.1032574601410243E-2</v>
      </c>
      <c r="G54" s="233">
        <f t="shared" si="6"/>
        <v>4.1129894186415654E-2</v>
      </c>
      <c r="H54" s="233">
        <f t="shared" si="6"/>
        <v>4.095086104217785E-2</v>
      </c>
      <c r="I54" s="233">
        <f t="shared" si="6"/>
        <v>4.1515909492590979E-2</v>
      </c>
      <c r="J54" s="233">
        <f t="shared" si="6"/>
        <v>4.3970048835365309E-2</v>
      </c>
      <c r="K54" s="233">
        <f t="shared" si="6"/>
        <v>4.4740808343419147E-2</v>
      </c>
      <c r="L54" s="233">
        <f t="shared" si="6"/>
        <v>4.604570427443453E-2</v>
      </c>
      <c r="M54" s="233">
        <f t="shared" si="6"/>
        <v>4.5789453471871508E-2</v>
      </c>
      <c r="N54" s="233">
        <f t="shared" si="6"/>
        <v>5.0797435024038329E-2</v>
      </c>
      <c r="O54" s="233">
        <f t="shared" si="6"/>
        <v>4.6953364608578463E-2</v>
      </c>
      <c r="P54" s="233">
        <f t="shared" si="6"/>
        <v>4.7188839153913739E-2</v>
      </c>
      <c r="Q54" s="233">
        <f t="shared" si="6"/>
        <v>4.7131932202134505E-2</v>
      </c>
      <c r="R54" s="233">
        <f t="shared" si="6"/>
        <v>4.6913241670219236E-2</v>
      </c>
      <c r="S54" s="233">
        <f t="shared" si="6"/>
        <v>4.6858662205180764E-2</v>
      </c>
      <c r="T54" s="233">
        <f t="shared" si="6"/>
        <v>4.7019057862166751E-2</v>
      </c>
      <c r="U54" s="233">
        <f t="shared" si="6"/>
        <v>4.7146785741682573E-2</v>
      </c>
      <c r="V54" s="233">
        <f t="shared" si="6"/>
        <v>4.7103319651951886E-2</v>
      </c>
      <c r="W54" s="233">
        <f t="shared" si="6"/>
        <v>4.7173075326310362E-2</v>
      </c>
      <c r="X54" s="233">
        <f t="shared" si="6"/>
        <v>4.8342077427487112E-2</v>
      </c>
      <c r="Y54" s="233">
        <f t="shared" si="6"/>
        <v>4.905759426312796E-2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1.5331324195698258E-2</v>
      </c>
      <c r="C55" s="233">
        <f t="shared" si="7"/>
        <v>1.6148271337022499E-2</v>
      </c>
      <c r="D55" s="233">
        <f t="shared" si="7"/>
        <v>1.7097842382063199E-2</v>
      </c>
      <c r="E55" s="233">
        <f t="shared" si="7"/>
        <v>1.678394480392487E-2</v>
      </c>
      <c r="F55" s="233">
        <f t="shared" si="7"/>
        <v>1.7995618176159908E-2</v>
      </c>
      <c r="G55" s="233">
        <f t="shared" si="7"/>
        <v>1.803829953627031E-2</v>
      </c>
      <c r="H55" s="233">
        <f t="shared" si="7"/>
        <v>1.7959781136294733E-2</v>
      </c>
      <c r="I55" s="233">
        <f t="shared" si="7"/>
        <v>1.8207593910985122E-2</v>
      </c>
      <c r="J55" s="233">
        <f t="shared" si="7"/>
        <v>1.9283903525789084E-2</v>
      </c>
      <c r="K55" s="233">
        <f t="shared" si="7"/>
        <v>1.9621934808186477E-2</v>
      </c>
      <c r="L55" s="233">
        <f t="shared" si="7"/>
        <v>2.0194221806072558E-2</v>
      </c>
      <c r="M55" s="233">
        <f t="shared" si="7"/>
        <v>2.0081838129321732E-2</v>
      </c>
      <c r="N55" s="233">
        <f t="shared" si="7"/>
        <v>2.2278183952645966E-2</v>
      </c>
      <c r="O55" s="233">
        <f t="shared" si="7"/>
        <v>2.0592293556762523E-2</v>
      </c>
      <c r="P55" s="233">
        <f t="shared" si="7"/>
        <v>2.0695565409655538E-2</v>
      </c>
      <c r="Q55" s="233">
        <f t="shared" si="7"/>
        <v>2.0670607780607499E-2</v>
      </c>
      <c r="R55" s="233">
        <f t="shared" si="7"/>
        <v>2.0574696876909201E-2</v>
      </c>
      <c r="S55" s="233">
        <f t="shared" si="7"/>
        <v>2.0550760011561794E-2</v>
      </c>
      <c r="T55" s="233">
        <f t="shared" si="7"/>
        <v>2.0621104586043743E-2</v>
      </c>
      <c r="U55" s="233">
        <f t="shared" si="7"/>
        <v>2.0677122083667142E-2</v>
      </c>
      <c r="V55" s="233">
        <f t="shared" si="7"/>
        <v>2.0658059201018361E-2</v>
      </c>
      <c r="W55" s="233">
        <f t="shared" si="7"/>
        <v>2.0688651882407955E-2</v>
      </c>
      <c r="X55" s="233">
        <f t="shared" si="7"/>
        <v>2.1201340049413275E-2</v>
      </c>
      <c r="Y55" s="233">
        <f t="shared" si="7"/>
        <v>2.1515143604220296E-2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3.9234875721556074E-2</v>
      </c>
      <c r="C56" s="233">
        <f t="shared" si="8"/>
        <v>3.8241648211521248E-2</v>
      </c>
      <c r="D56" s="233">
        <f t="shared" si="8"/>
        <v>3.7765175771574871E-2</v>
      </c>
      <c r="E56" s="233">
        <f t="shared" si="8"/>
        <v>4.1447097828298307E-2</v>
      </c>
      <c r="F56" s="233">
        <f t="shared" si="8"/>
        <v>4.0836582281756399E-2</v>
      </c>
      <c r="G56" s="233">
        <f t="shared" si="8"/>
        <v>4.0206594921156386E-2</v>
      </c>
      <c r="H56" s="233">
        <f t="shared" si="8"/>
        <v>3.9243524888460987E-2</v>
      </c>
      <c r="I56" s="233">
        <f t="shared" si="8"/>
        <v>3.887705159830538E-2</v>
      </c>
      <c r="J56" s="233">
        <f t="shared" si="8"/>
        <v>3.8487834448243094E-2</v>
      </c>
      <c r="K56" s="233">
        <f t="shared" si="8"/>
        <v>3.8147292880563712E-2</v>
      </c>
      <c r="L56" s="233">
        <f t="shared" si="8"/>
        <v>3.8187871613537275E-2</v>
      </c>
      <c r="M56" s="233">
        <f t="shared" si="8"/>
        <v>3.8216007985411041E-2</v>
      </c>
      <c r="N56" s="233">
        <f t="shared" si="8"/>
        <v>3.9041963008034787E-2</v>
      </c>
      <c r="O56" s="233">
        <f t="shared" si="8"/>
        <v>3.7550296719328288E-2</v>
      </c>
      <c r="P56" s="233">
        <f t="shared" si="8"/>
        <v>3.7833557869736745E-2</v>
      </c>
      <c r="Q56" s="233">
        <f t="shared" si="8"/>
        <v>3.7792392556298716E-2</v>
      </c>
      <c r="R56" s="233">
        <f t="shared" si="8"/>
        <v>3.748319770845681E-2</v>
      </c>
      <c r="S56" s="233">
        <f t="shared" si="8"/>
        <v>3.7666513047731304E-2</v>
      </c>
      <c r="T56" s="233">
        <f t="shared" si="8"/>
        <v>3.7451318848932283E-2</v>
      </c>
      <c r="U56" s="233">
        <f t="shared" si="8"/>
        <v>3.7507585648886538E-2</v>
      </c>
      <c r="V56" s="233">
        <f t="shared" si="8"/>
        <v>3.8024108273302222E-2</v>
      </c>
      <c r="W56" s="233">
        <f t="shared" si="8"/>
        <v>3.813376670692805E-2</v>
      </c>
      <c r="X56" s="233">
        <f t="shared" si="8"/>
        <v>4.0363814790836589E-2</v>
      </c>
      <c r="Y56" s="233">
        <f t="shared" si="8"/>
        <v>4.2828600761345183E-2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0.19111540737871749</v>
      </c>
      <c r="C57" s="234">
        <f t="shared" si="9"/>
        <v>0.18614694476932117</v>
      </c>
      <c r="D57" s="234">
        <f t="shared" si="9"/>
        <v>0.18376142379373034</v>
      </c>
      <c r="E57" s="234">
        <f t="shared" si="9"/>
        <v>0.18406461007104993</v>
      </c>
      <c r="F57" s="234">
        <f t="shared" si="9"/>
        <v>0.18256669971828668</v>
      </c>
      <c r="G57" s="234">
        <f t="shared" si="9"/>
        <v>0.18251079984859928</v>
      </c>
      <c r="H57" s="234">
        <f t="shared" si="9"/>
        <v>0.18097816204883468</v>
      </c>
      <c r="I57" s="234">
        <f t="shared" si="9"/>
        <v>0.18174227799586479</v>
      </c>
      <c r="J57" s="234">
        <f t="shared" si="9"/>
        <v>0.17921356667107369</v>
      </c>
      <c r="K57" s="234">
        <f t="shared" si="9"/>
        <v>0.17908596929277665</v>
      </c>
      <c r="L57" s="234">
        <f t="shared" si="9"/>
        <v>0.17894209177117532</v>
      </c>
      <c r="M57" s="234">
        <f t="shared" si="9"/>
        <v>0.17914488604506398</v>
      </c>
      <c r="N57" s="234">
        <f t="shared" si="9"/>
        <v>0.18547039117009462</v>
      </c>
      <c r="O57" s="234">
        <f t="shared" si="9"/>
        <v>0.17980954247334624</v>
      </c>
      <c r="P57" s="234">
        <f t="shared" si="9"/>
        <v>0.17945242926330121</v>
      </c>
      <c r="Q57" s="234">
        <f t="shared" si="9"/>
        <v>0.1794695856350331</v>
      </c>
      <c r="R57" s="234">
        <f t="shared" si="9"/>
        <v>0.17921312293671332</v>
      </c>
      <c r="S57" s="234">
        <f t="shared" si="9"/>
        <v>0.17947395876667208</v>
      </c>
      <c r="T57" s="234">
        <f t="shared" si="9"/>
        <v>0.17948906681786314</v>
      </c>
      <c r="U57" s="234">
        <f t="shared" si="9"/>
        <v>0.1795613662071637</v>
      </c>
      <c r="V57" s="234">
        <f t="shared" si="9"/>
        <v>0.17973860517317097</v>
      </c>
      <c r="W57" s="234">
        <f t="shared" si="9"/>
        <v>0.17990655283459953</v>
      </c>
      <c r="X57" s="234">
        <f t="shared" si="9"/>
        <v>0.18050933992225229</v>
      </c>
      <c r="Y57" s="234">
        <f t="shared" si="9"/>
        <v>0.18134326820728616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0.16718891513566994</v>
      </c>
      <c r="C58" s="302">
        <f t="shared" si="10"/>
        <v>0.15511026634170519</v>
      </c>
      <c r="D58" s="302">
        <f t="shared" si="10"/>
        <v>0.14433257444835113</v>
      </c>
      <c r="E58" s="302">
        <f t="shared" si="10"/>
        <v>0.14730721523314569</v>
      </c>
      <c r="F58" s="302">
        <f t="shared" si="10"/>
        <v>0.13448944975705587</v>
      </c>
      <c r="G58" s="302">
        <f t="shared" si="10"/>
        <v>0.13386852922373974</v>
      </c>
      <c r="H58" s="302">
        <f t="shared" si="10"/>
        <v>0.13137077321598234</v>
      </c>
      <c r="I58" s="302">
        <f t="shared" si="10"/>
        <v>0.13035222872721586</v>
      </c>
      <c r="J58" s="302">
        <f t="shared" si="10"/>
        <v>0.11051025940555612</v>
      </c>
      <c r="K58" s="302">
        <f t="shared" si="10"/>
        <v>0.10434172431846665</v>
      </c>
      <c r="L58" s="302">
        <f t="shared" si="10"/>
        <v>9.2111329194242531E-2</v>
      </c>
      <c r="M58" s="302">
        <f t="shared" si="10"/>
        <v>9.6234187471080604E-2</v>
      </c>
      <c r="N58" s="302">
        <f t="shared" si="10"/>
        <v>4.0751831828548815E-2</v>
      </c>
      <c r="O58" s="302">
        <f t="shared" si="10"/>
        <v>8.6483927782622774E-2</v>
      </c>
      <c r="P58" s="302">
        <f t="shared" si="10"/>
        <v>8.0560125174953118E-2</v>
      </c>
      <c r="Q58" s="302">
        <f t="shared" si="10"/>
        <v>8.1876282383249524E-2</v>
      </c>
      <c r="R58" s="302">
        <f t="shared" si="10"/>
        <v>8.3018244746366918E-2</v>
      </c>
      <c r="S58" s="302">
        <f t="shared" si="10"/>
        <v>8.5220165921191707E-2</v>
      </c>
      <c r="T58" s="302">
        <f t="shared" si="10"/>
        <v>8.3455552860678323E-2</v>
      </c>
      <c r="U58" s="302">
        <f t="shared" si="10"/>
        <v>8.1972344947743997E-2</v>
      </c>
      <c r="V58" s="302">
        <f t="shared" si="10"/>
        <v>8.3493943507861448E-2</v>
      </c>
      <c r="W58" s="302">
        <f t="shared" si="10"/>
        <v>8.3468667257940096E-2</v>
      </c>
      <c r="X58" s="302">
        <f t="shared" si="10"/>
        <v>6.9565390575417635E-2</v>
      </c>
      <c r="Y58" s="302">
        <f t="shared" si="10"/>
        <v>6.0598935018949918E-2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2.3926492243047562E-2</v>
      </c>
      <c r="C59" s="302">
        <f t="shared" si="11"/>
        <v>3.1036678427615989E-2</v>
      </c>
      <c r="D59" s="302">
        <f t="shared" si="11"/>
        <v>3.9428849345379199E-2</v>
      </c>
      <c r="E59" s="302">
        <f t="shared" si="11"/>
        <v>3.6757394837904238E-2</v>
      </c>
      <c r="F59" s="302">
        <f t="shared" si="11"/>
        <v>4.8077249961230792E-2</v>
      </c>
      <c r="G59" s="302">
        <f t="shared" si="11"/>
        <v>4.864227062485954E-2</v>
      </c>
      <c r="H59" s="302">
        <f t="shared" si="11"/>
        <v>4.9607388832852373E-2</v>
      </c>
      <c r="I59" s="302">
        <f t="shared" si="11"/>
        <v>5.1390049268648944E-2</v>
      </c>
      <c r="J59" s="302">
        <f t="shared" si="11"/>
        <v>6.8703307265517571E-2</v>
      </c>
      <c r="K59" s="302">
        <f t="shared" si="11"/>
        <v>7.4744244974310009E-2</v>
      </c>
      <c r="L59" s="302">
        <f t="shared" si="11"/>
        <v>8.6830762576932785E-2</v>
      </c>
      <c r="M59" s="302">
        <f t="shared" si="11"/>
        <v>8.2910698573983407E-2</v>
      </c>
      <c r="N59" s="302">
        <f t="shared" si="11"/>
        <v>0.14471855934154582</v>
      </c>
      <c r="O59" s="302">
        <f t="shared" si="11"/>
        <v>9.3325614690723452E-2</v>
      </c>
      <c r="P59" s="302">
        <f t="shared" si="11"/>
        <v>9.8892304088348107E-2</v>
      </c>
      <c r="Q59" s="302">
        <f t="shared" si="11"/>
        <v>9.7593303251783545E-2</v>
      </c>
      <c r="R59" s="302">
        <f t="shared" si="11"/>
        <v>9.6194878190346403E-2</v>
      </c>
      <c r="S59" s="302">
        <f t="shared" si="11"/>
        <v>9.4253792845480355E-2</v>
      </c>
      <c r="T59" s="302">
        <f t="shared" si="11"/>
        <v>9.6033513957184832E-2</v>
      </c>
      <c r="U59" s="302">
        <f t="shared" si="11"/>
        <v>9.7589021259419706E-2</v>
      </c>
      <c r="V59" s="302">
        <f t="shared" si="11"/>
        <v>9.6244661665309511E-2</v>
      </c>
      <c r="W59" s="302">
        <f t="shared" si="11"/>
        <v>9.6437885576659443E-2</v>
      </c>
      <c r="X59" s="302">
        <f t="shared" si="11"/>
        <v>0.11094394934683464</v>
      </c>
      <c r="Y59" s="302">
        <f t="shared" si="11"/>
        <v>0.12074433318833626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7.8790541512802861E-2</v>
      </c>
      <c r="C60" s="301">
        <f t="shared" si="12"/>
        <v>7.7824848443604364E-2</v>
      </c>
      <c r="D60" s="301">
        <f t="shared" si="12"/>
        <v>7.7581542412161406E-2</v>
      </c>
      <c r="E60" s="301">
        <f t="shared" si="12"/>
        <v>7.7468647457470494E-2</v>
      </c>
      <c r="F60" s="301">
        <f t="shared" si="12"/>
        <v>7.7499076525177901E-2</v>
      </c>
      <c r="G60" s="301">
        <f t="shared" si="12"/>
        <v>7.7489308340670388E-2</v>
      </c>
      <c r="H60" s="301">
        <f t="shared" si="12"/>
        <v>7.6912494238494222E-2</v>
      </c>
      <c r="I60" s="301">
        <f t="shared" si="12"/>
        <v>7.7234057537667655E-2</v>
      </c>
      <c r="J60" s="301">
        <f t="shared" si="12"/>
        <v>7.5947325826545536E-2</v>
      </c>
      <c r="K60" s="301">
        <f t="shared" si="12"/>
        <v>7.5546219208741466E-2</v>
      </c>
      <c r="L60" s="301">
        <f t="shared" si="12"/>
        <v>7.4587452493153406E-2</v>
      </c>
      <c r="M60" s="301">
        <f t="shared" si="12"/>
        <v>7.4889224722567455E-2</v>
      </c>
      <c r="N60" s="301">
        <f t="shared" si="12"/>
        <v>6.7718557642345995E-2</v>
      </c>
      <c r="O60" s="301">
        <f t="shared" si="12"/>
        <v>7.4221260072343281E-2</v>
      </c>
      <c r="P60" s="301">
        <f t="shared" si="12"/>
        <v>7.3524395757669919E-2</v>
      </c>
      <c r="Q60" s="301">
        <f t="shared" si="12"/>
        <v>7.3672541880798109E-2</v>
      </c>
      <c r="R60" s="301">
        <f t="shared" si="12"/>
        <v>7.3746064752001933E-2</v>
      </c>
      <c r="S60" s="301">
        <f t="shared" si="12"/>
        <v>7.4012457855349614E-2</v>
      </c>
      <c r="T60" s="301">
        <f t="shared" si="12"/>
        <v>7.3824767769427896E-2</v>
      </c>
      <c r="U60" s="301">
        <f t="shared" si="12"/>
        <v>7.3672177918216009E-2</v>
      </c>
      <c r="V60" s="301">
        <f t="shared" si="12"/>
        <v>7.3897115242325881E-2</v>
      </c>
      <c r="W60" s="301">
        <f t="shared" si="12"/>
        <v>7.3931547419789301E-2</v>
      </c>
      <c r="X60" s="301">
        <f t="shared" si="12"/>
        <v>7.2255142602385677E-2</v>
      </c>
      <c r="Y60" s="301">
        <f t="shared" si="12"/>
        <v>7.0991405758540543E-2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6.1561683257188367E-2</v>
      </c>
      <c r="C61" s="302">
        <f t="shared" si="13"/>
        <v>5.9677930774429601E-2</v>
      </c>
      <c r="D61" s="302">
        <f t="shared" si="13"/>
        <v>5.8367526772203908E-2</v>
      </c>
      <c r="E61" s="302">
        <f t="shared" si="13"/>
        <v>5.8607380008829923E-2</v>
      </c>
      <c r="F61" s="302">
        <f t="shared" si="13"/>
        <v>5.7276168782726497E-2</v>
      </c>
      <c r="G61" s="302">
        <f t="shared" si="13"/>
        <v>5.72184366328033E-2</v>
      </c>
      <c r="H61" s="302">
        <f t="shared" si="13"/>
        <v>5.6729859030382086E-2</v>
      </c>
      <c r="I61" s="302">
        <f t="shared" si="13"/>
        <v>5.6772938154635445E-2</v>
      </c>
      <c r="J61" s="302">
        <f t="shared" si="13"/>
        <v>5.4276683668056304E-2</v>
      </c>
      <c r="K61" s="302">
        <f t="shared" si="13"/>
        <v>5.3495708163778452E-2</v>
      </c>
      <c r="L61" s="302">
        <f t="shared" si="13"/>
        <v>5.1893823382049897E-2</v>
      </c>
      <c r="M61" s="302">
        <f t="shared" si="13"/>
        <v>5.2321888840429008E-2</v>
      </c>
      <c r="N61" s="302">
        <f t="shared" si="13"/>
        <v>4.268303764334036E-2</v>
      </c>
      <c r="O61" s="302">
        <f t="shared" si="13"/>
        <v>5.1080290491450082E-2</v>
      </c>
      <c r="P61" s="302">
        <f t="shared" si="13"/>
        <v>5.0267372527882666E-2</v>
      </c>
      <c r="Q61" s="302">
        <f t="shared" si="13"/>
        <v>5.0443565246841474E-2</v>
      </c>
      <c r="R61" s="302">
        <f t="shared" si="13"/>
        <v>5.0624869764554978E-2</v>
      </c>
      <c r="S61" s="302">
        <f t="shared" si="13"/>
        <v>5.0918162361703059E-2</v>
      </c>
      <c r="T61" s="302">
        <f t="shared" si="13"/>
        <v>5.0651421263140102E-2</v>
      </c>
      <c r="U61" s="302">
        <f t="shared" si="13"/>
        <v>5.0435880716080385E-2</v>
      </c>
      <c r="V61" s="302">
        <f t="shared" si="13"/>
        <v>5.0682240306062845E-2</v>
      </c>
      <c r="W61" s="302">
        <f t="shared" si="13"/>
        <v>5.0682293393723446E-2</v>
      </c>
      <c r="X61" s="302">
        <f t="shared" si="13"/>
        <v>4.842974579531046E-2</v>
      </c>
      <c r="Y61" s="302">
        <f t="shared" si="13"/>
        <v>4.6813366420600647E-2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1.7228858255614495E-2</v>
      </c>
      <c r="C62" s="302">
        <f t="shared" si="14"/>
        <v>1.8146917669174759E-2</v>
      </c>
      <c r="D62" s="302">
        <f t="shared" si="14"/>
        <v>1.9214015639957498E-2</v>
      </c>
      <c r="E62" s="302">
        <f t="shared" si="14"/>
        <v>1.886126744864056E-2</v>
      </c>
      <c r="F62" s="302">
        <f t="shared" si="14"/>
        <v>2.0222907742451401E-2</v>
      </c>
      <c r="G62" s="302">
        <f t="shared" si="14"/>
        <v>2.0270871707867077E-2</v>
      </c>
      <c r="H62" s="302">
        <f t="shared" si="14"/>
        <v>2.0182635208112133E-2</v>
      </c>
      <c r="I62" s="302">
        <f t="shared" si="14"/>
        <v>2.0461119383032206E-2</v>
      </c>
      <c r="J62" s="302">
        <f t="shared" si="14"/>
        <v>2.1670642158489236E-2</v>
      </c>
      <c r="K62" s="302">
        <f t="shared" si="14"/>
        <v>2.2050511044963018E-2</v>
      </c>
      <c r="L62" s="302">
        <f t="shared" si="14"/>
        <v>2.2693629111103515E-2</v>
      </c>
      <c r="M62" s="302">
        <f t="shared" si="14"/>
        <v>2.256733588213846E-2</v>
      </c>
      <c r="N62" s="302">
        <f t="shared" si="14"/>
        <v>2.5035519999005634E-2</v>
      </c>
      <c r="O62" s="302">
        <f t="shared" si="14"/>
        <v>2.3140969580893199E-2</v>
      </c>
      <c r="P62" s="302">
        <f t="shared" si="14"/>
        <v>2.325702322978725E-2</v>
      </c>
      <c r="Q62" s="302">
        <f t="shared" si="14"/>
        <v>2.3228976633956629E-2</v>
      </c>
      <c r="R62" s="302">
        <f t="shared" si="14"/>
        <v>2.3121194987446959E-2</v>
      </c>
      <c r="S62" s="302">
        <f t="shared" si="14"/>
        <v>2.3094295493646562E-2</v>
      </c>
      <c r="T62" s="302">
        <f t="shared" si="14"/>
        <v>2.3173346506287787E-2</v>
      </c>
      <c r="U62" s="302">
        <f t="shared" si="14"/>
        <v>2.323629720213562E-2</v>
      </c>
      <c r="V62" s="302">
        <f t="shared" si="14"/>
        <v>2.3214874936263022E-2</v>
      </c>
      <c r="W62" s="302">
        <f t="shared" si="14"/>
        <v>2.3249254026065865E-2</v>
      </c>
      <c r="X62" s="302">
        <f t="shared" si="14"/>
        <v>2.3825396807075218E-2</v>
      </c>
      <c r="Y62" s="302">
        <f t="shared" si="14"/>
        <v>2.41780393379399E-2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0.23401886617802148</v>
      </c>
      <c r="C63" s="301">
        <f t="shared" si="15"/>
        <v>0.22793503441141363</v>
      </c>
      <c r="D63" s="301">
        <f t="shared" si="15"/>
        <v>0.2250139883188535</v>
      </c>
      <c r="E63" s="301">
        <f t="shared" si="15"/>
        <v>0.22538523682169373</v>
      </c>
      <c r="F63" s="301">
        <f t="shared" si="15"/>
        <v>0.22355106087953469</v>
      </c>
      <c r="G63" s="301">
        <f t="shared" si="15"/>
        <v>0.22348261205950934</v>
      </c>
      <c r="H63" s="301">
        <f t="shared" si="15"/>
        <v>0.22160591271285873</v>
      </c>
      <c r="I63" s="301">
        <f t="shared" si="15"/>
        <v>0.2225415648928957</v>
      </c>
      <c r="J63" s="301">
        <f t="shared" si="15"/>
        <v>0.21944518367886573</v>
      </c>
      <c r="K63" s="301">
        <f t="shared" si="15"/>
        <v>0.21928894199115509</v>
      </c>
      <c r="L63" s="301">
        <f t="shared" si="15"/>
        <v>0.21911276543409233</v>
      </c>
      <c r="M63" s="301">
        <f t="shared" si="15"/>
        <v>0.21936108495313947</v>
      </c>
      <c r="N63" s="301">
        <f t="shared" si="15"/>
        <v>0.2271066014327689</v>
      </c>
      <c r="O63" s="301">
        <f t="shared" si="15"/>
        <v>0.22017494996736275</v>
      </c>
      <c r="P63" s="301">
        <f t="shared" si="15"/>
        <v>0.21973766848567489</v>
      </c>
      <c r="Q63" s="301">
        <f t="shared" si="15"/>
        <v>0.21975867628779555</v>
      </c>
      <c r="R63" s="301">
        <f t="shared" si="15"/>
        <v>0.21944464033066946</v>
      </c>
      <c r="S63" s="301">
        <f t="shared" si="15"/>
        <v>0.21976403114286366</v>
      </c>
      <c r="T63" s="301">
        <f t="shared" si="15"/>
        <v>0.21978253079738344</v>
      </c>
      <c r="U63" s="301">
        <f t="shared" si="15"/>
        <v>0.21987106066183307</v>
      </c>
      <c r="V63" s="301">
        <f t="shared" si="15"/>
        <v>0.22008808796714815</v>
      </c>
      <c r="W63" s="301">
        <f t="shared" si="15"/>
        <v>0.22029373816481584</v>
      </c>
      <c r="X63" s="301">
        <f t="shared" si="15"/>
        <v>0.22103184480275792</v>
      </c>
      <c r="Y63" s="301">
        <f t="shared" si="15"/>
        <v>0.22205298147830971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0.20472112057428976</v>
      </c>
      <c r="C64" s="302">
        <f t="shared" si="16"/>
        <v>0.18993093837759814</v>
      </c>
      <c r="D64" s="302">
        <f t="shared" si="16"/>
        <v>0.17673376463063406</v>
      </c>
      <c r="E64" s="302">
        <f t="shared" si="16"/>
        <v>0.18037618191813751</v>
      </c>
      <c r="F64" s="302">
        <f t="shared" si="16"/>
        <v>0.16468095888619086</v>
      </c>
      <c r="G64" s="302">
        <f t="shared" si="16"/>
        <v>0.16392064802906903</v>
      </c>
      <c r="H64" s="302">
        <f t="shared" si="16"/>
        <v>0.16086217128487623</v>
      </c>
      <c r="I64" s="302">
        <f t="shared" si="16"/>
        <v>0.15961497395169288</v>
      </c>
      <c r="J64" s="302">
        <f t="shared" si="16"/>
        <v>0.13531868498639524</v>
      </c>
      <c r="K64" s="302">
        <f t="shared" si="16"/>
        <v>0.12776537671648977</v>
      </c>
      <c r="L64" s="302">
        <f t="shared" si="16"/>
        <v>0.11278938268682757</v>
      </c>
      <c r="M64" s="302">
        <f t="shared" si="16"/>
        <v>0.11783778057683329</v>
      </c>
      <c r="N64" s="302">
        <f t="shared" si="16"/>
        <v>4.9900202239039369E-2</v>
      </c>
      <c r="O64" s="302">
        <f t="shared" si="16"/>
        <v>0.1058986870807626</v>
      </c>
      <c r="P64" s="302">
        <f t="shared" si="16"/>
        <v>9.8645051234636433E-2</v>
      </c>
      <c r="Q64" s="302">
        <f t="shared" si="16"/>
        <v>0.10025667230601978</v>
      </c>
      <c r="R64" s="302">
        <f t="shared" si="16"/>
        <v>0.10165499356697993</v>
      </c>
      <c r="S64" s="302">
        <f t="shared" si="16"/>
        <v>0.1043512235769694</v>
      </c>
      <c r="T64" s="302">
        <f t="shared" si="16"/>
        <v>0.10219047289062648</v>
      </c>
      <c r="U64" s="302">
        <f t="shared" si="16"/>
        <v>0.10037429993601302</v>
      </c>
      <c r="V64" s="302">
        <f t="shared" si="16"/>
        <v>0.10223748184636097</v>
      </c>
      <c r="W64" s="302">
        <f t="shared" si="16"/>
        <v>0.10220653133625321</v>
      </c>
      <c r="X64" s="302">
        <f t="shared" si="16"/>
        <v>8.5182110908674655E-2</v>
      </c>
      <c r="Y64" s="302">
        <f t="shared" si="16"/>
        <v>7.4202777574224402E-2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2.9297745603731714E-2</v>
      </c>
      <c r="C65" s="302">
        <f t="shared" si="17"/>
        <v>3.8004096033815486E-2</v>
      </c>
      <c r="D65" s="302">
        <f t="shared" si="17"/>
        <v>4.8280223688219451E-2</v>
      </c>
      <c r="E65" s="302">
        <f t="shared" si="17"/>
        <v>4.5009054903556216E-2</v>
      </c>
      <c r="F65" s="302">
        <f t="shared" si="17"/>
        <v>5.8870101993343832E-2</v>
      </c>
      <c r="G65" s="302">
        <f t="shared" si="17"/>
        <v>5.9561964030440312E-2</v>
      </c>
      <c r="H65" s="302">
        <f t="shared" si="17"/>
        <v>6.0743741427982494E-2</v>
      </c>
      <c r="I65" s="302">
        <f t="shared" si="17"/>
        <v>6.2926590941202801E-2</v>
      </c>
      <c r="J65" s="302">
        <f t="shared" si="17"/>
        <v>8.4126498692470505E-2</v>
      </c>
      <c r="K65" s="302">
        <f t="shared" si="17"/>
        <v>9.1523565274665319E-2</v>
      </c>
      <c r="L65" s="302">
        <f t="shared" si="17"/>
        <v>0.10632338274726474</v>
      </c>
      <c r="M65" s="302">
        <f t="shared" si="17"/>
        <v>0.10152330437630619</v>
      </c>
      <c r="N65" s="302">
        <f t="shared" si="17"/>
        <v>0.17720639919372955</v>
      </c>
      <c r="O65" s="302">
        <f t="shared" si="17"/>
        <v>0.11427626288660017</v>
      </c>
      <c r="P65" s="302">
        <f t="shared" si="17"/>
        <v>0.12109261725103847</v>
      </c>
      <c r="Q65" s="302">
        <f t="shared" si="17"/>
        <v>0.11950200398177575</v>
      </c>
      <c r="R65" s="302">
        <f t="shared" si="17"/>
        <v>0.11778964676368953</v>
      </c>
      <c r="S65" s="302">
        <f t="shared" si="17"/>
        <v>0.11541280756589427</v>
      </c>
      <c r="T65" s="302">
        <f t="shared" si="17"/>
        <v>0.11759205790675695</v>
      </c>
      <c r="U65" s="302">
        <f t="shared" si="17"/>
        <v>0.11949676072582005</v>
      </c>
      <c r="V65" s="302">
        <f t="shared" si="17"/>
        <v>0.1178506061207872</v>
      </c>
      <c r="W65" s="302">
        <f t="shared" si="17"/>
        <v>0.11808720682856264</v>
      </c>
      <c r="X65" s="302">
        <f t="shared" si="17"/>
        <v>0.13584973389408325</v>
      </c>
      <c r="Y65" s="302">
        <f t="shared" si="17"/>
        <v>0.14785020390408529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0.23380729606779116</v>
      </c>
      <c r="C66" s="301">
        <f t="shared" si="18"/>
        <v>0.23493394187683039</v>
      </c>
      <c r="D66" s="301">
        <f t="shared" si="18"/>
        <v>0.22714636706196265</v>
      </c>
      <c r="E66" s="301">
        <f t="shared" si="18"/>
        <v>0.22746934195824073</v>
      </c>
      <c r="F66" s="301">
        <f t="shared" si="18"/>
        <v>0.21375465095279131</v>
      </c>
      <c r="G66" s="301">
        <f t="shared" si="18"/>
        <v>0.21389784650230326</v>
      </c>
      <c r="H66" s="301">
        <f t="shared" si="18"/>
        <v>0.21998931714900877</v>
      </c>
      <c r="I66" s="301">
        <f t="shared" si="18"/>
        <v>0.21472939338854949</v>
      </c>
      <c r="J66" s="301">
        <f t="shared" si="18"/>
        <v>0.20637278034212211</v>
      </c>
      <c r="K66" s="301">
        <f t="shared" si="18"/>
        <v>0.20248074484823947</v>
      </c>
      <c r="L66" s="301">
        <f t="shared" si="18"/>
        <v>0.19539362036643582</v>
      </c>
      <c r="M66" s="301">
        <f t="shared" si="18"/>
        <v>0.19624750372031771</v>
      </c>
      <c r="N66" s="301">
        <f t="shared" si="18"/>
        <v>0.15656977102003897</v>
      </c>
      <c r="O66" s="301">
        <f t="shared" si="18"/>
        <v>0.18867678873867444</v>
      </c>
      <c r="P66" s="301">
        <f t="shared" si="18"/>
        <v>0.1883824354455223</v>
      </c>
      <c r="Q66" s="301">
        <f t="shared" si="18"/>
        <v>0.18860036250561993</v>
      </c>
      <c r="R66" s="301">
        <f t="shared" si="18"/>
        <v>0.19080180060265764</v>
      </c>
      <c r="S66" s="301">
        <f t="shared" si="18"/>
        <v>0.19012008796334404</v>
      </c>
      <c r="T66" s="301">
        <f t="shared" si="18"/>
        <v>0.18946602420954442</v>
      </c>
      <c r="U66" s="301">
        <f t="shared" si="18"/>
        <v>0.18858660136162092</v>
      </c>
      <c r="V66" s="301">
        <f t="shared" si="18"/>
        <v>0.18772819314131703</v>
      </c>
      <c r="W66" s="301">
        <f t="shared" si="18"/>
        <v>0.18676545649242959</v>
      </c>
      <c r="X66" s="301">
        <f t="shared" si="18"/>
        <v>0.17741256918241832</v>
      </c>
      <c r="Y66" s="301">
        <f t="shared" si="18"/>
        <v>0.1697913861246334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9.3774988178600915E-2</v>
      </c>
      <c r="C67" s="301">
        <f t="shared" si="19"/>
        <v>9.877189565654193E-2</v>
      </c>
      <c r="D67" s="301">
        <f t="shared" si="19"/>
        <v>0.10458000540536708</v>
      </c>
      <c r="E67" s="301">
        <f t="shared" si="19"/>
        <v>0.10266003154639196</v>
      </c>
      <c r="F67" s="301">
        <f t="shared" si="19"/>
        <v>0.11007130631348265</v>
      </c>
      <c r="G67" s="301">
        <f t="shared" si="19"/>
        <v>0.11033236947989349</v>
      </c>
      <c r="H67" s="301">
        <f t="shared" si="19"/>
        <v>0.10985210685316109</v>
      </c>
      <c r="I67" s="301">
        <f t="shared" si="19"/>
        <v>0.11136786894392804</v>
      </c>
      <c r="J67" s="301">
        <f t="shared" si="19"/>
        <v>0.11795118295623462</v>
      </c>
      <c r="K67" s="301">
        <f t="shared" si="19"/>
        <v>0.12001877210288561</v>
      </c>
      <c r="L67" s="301">
        <f t="shared" si="19"/>
        <v>0.1235192007531774</v>
      </c>
      <c r="M67" s="301">
        <f t="shared" si="19"/>
        <v>0.12283179907643695</v>
      </c>
      <c r="N67" s="301">
        <f t="shared" si="19"/>
        <v>0.13626588350315186</v>
      </c>
      <c r="O67" s="301">
        <f t="shared" si="19"/>
        <v>0.1259540311199934</v>
      </c>
      <c r="P67" s="301">
        <f t="shared" si="19"/>
        <v>0.12658569976521983</v>
      </c>
      <c r="Q67" s="301">
        <f t="shared" si="19"/>
        <v>0.12643304489085475</v>
      </c>
      <c r="R67" s="301">
        <f t="shared" si="19"/>
        <v>0.1258463999444886</v>
      </c>
      <c r="S67" s="301">
        <f t="shared" si="19"/>
        <v>0.12569998863413256</v>
      </c>
      <c r="T67" s="301">
        <f t="shared" si="19"/>
        <v>0.1261302555540848</v>
      </c>
      <c r="U67" s="301">
        <f t="shared" si="19"/>
        <v>0.12647289002651374</v>
      </c>
      <c r="V67" s="301">
        <f t="shared" si="19"/>
        <v>0.1263562907313569</v>
      </c>
      <c r="W67" s="301">
        <f t="shared" si="19"/>
        <v>0.12654341275024067</v>
      </c>
      <c r="X67" s="301">
        <f t="shared" si="19"/>
        <v>0.12967930148278226</v>
      </c>
      <c r="Y67" s="301">
        <f t="shared" si="19"/>
        <v>0.13159870024226367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5.8733210216370284E-2</v>
      </c>
      <c r="C68" s="235">
        <f t="shared" si="20"/>
        <v>6.1862876484892776E-2</v>
      </c>
      <c r="D68" s="235">
        <f t="shared" si="20"/>
        <v>6.5500615475462307E-2</v>
      </c>
      <c r="E68" s="235">
        <f t="shared" si="20"/>
        <v>6.429809622742623E-2</v>
      </c>
      <c r="F68" s="235">
        <f t="shared" si="20"/>
        <v>6.8939930551497622E-2</v>
      </c>
      <c r="G68" s="235">
        <f t="shared" si="20"/>
        <v>6.9103439799863053E-2</v>
      </c>
      <c r="H68" s="235">
        <f t="shared" si="20"/>
        <v>6.8802641406146212E-2</v>
      </c>
      <c r="I68" s="235">
        <f t="shared" si="20"/>
        <v>6.9751994482527974E-2</v>
      </c>
      <c r="J68" s="235">
        <f t="shared" si="20"/>
        <v>7.3875259900261378E-2</v>
      </c>
      <c r="K68" s="235">
        <f t="shared" si="20"/>
        <v>7.5170233649125548E-2</v>
      </c>
      <c r="L68" s="235">
        <f t="shared" si="20"/>
        <v>7.7362624346882111E-2</v>
      </c>
      <c r="M68" s="235">
        <f t="shared" si="20"/>
        <v>7.6932090491669089E-2</v>
      </c>
      <c r="N68" s="235">
        <f t="shared" si="20"/>
        <v>8.534613479094387E-2</v>
      </c>
      <c r="O68" s="235">
        <f t="shared" si="20"/>
        <v>7.8887608850244928E-2</v>
      </c>
      <c r="P68" s="235">
        <f t="shared" si="20"/>
        <v>7.9283235957726073E-2</v>
      </c>
      <c r="Q68" s="235">
        <f t="shared" si="20"/>
        <v>7.9187625059758668E-2</v>
      </c>
      <c r="R68" s="235">
        <f t="shared" si="20"/>
        <v>7.8820197223972918E-2</v>
      </c>
      <c r="S68" s="235">
        <f t="shared" si="20"/>
        <v>7.8728496798985192E-2</v>
      </c>
      <c r="T68" s="235">
        <f t="shared" si="20"/>
        <v>7.8997981849845203E-2</v>
      </c>
      <c r="U68" s="235">
        <f t="shared" si="20"/>
        <v>7.9212580890457351E-2</v>
      </c>
      <c r="V68" s="235">
        <f t="shared" si="20"/>
        <v>7.9139552345783126E-2</v>
      </c>
      <c r="W68" s="235">
        <f t="shared" si="20"/>
        <v>7.9256750727619035E-2</v>
      </c>
      <c r="X68" s="235">
        <f t="shared" si="20"/>
        <v>8.1220822552322727E-2</v>
      </c>
      <c r="Y68" s="235">
        <f t="shared" si="20"/>
        <v>8.2422981603678253E-2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0.53736691019960237</v>
      </c>
      <c r="C72" s="322">
        <f>IF(C$5=0,0,C$5/MAE_fec!C$5)</f>
        <v>0.54331366020698935</v>
      </c>
      <c r="D72" s="322">
        <f>IF(D$5=0,0,D$5/MAE_fec!D$5)</f>
        <v>0.54632743990560062</v>
      </c>
      <c r="E72" s="322">
        <f>IF(E$5=0,0,E$5/MAE_fec!E$5)</f>
        <v>0.54549566203079669</v>
      </c>
      <c r="F72" s="322">
        <f>IF(F$5=0,0,F$5/MAE_fec!F$5)</f>
        <v>0.54760829634066455</v>
      </c>
      <c r="G72" s="322">
        <f>IF(G$5=0,0,G$5/MAE_fec!G$5)</f>
        <v>0.54789911739126917</v>
      </c>
      <c r="H72" s="322">
        <f>IF(H$5=0,0,H$5/MAE_fec!H$5)</f>
        <v>0.54979143997853874</v>
      </c>
      <c r="I72" s="322">
        <f>IF(I$5=0,0,I$5/MAE_fec!I$5)</f>
        <v>0.5493477736566954</v>
      </c>
      <c r="J72" s="322">
        <f>IF(J$5=0,0,J$5/MAE_fec!J$5)</f>
        <v>0.55440741302010599</v>
      </c>
      <c r="K72" s="322">
        <f>IF(K$5=0,0,K$5/MAE_fec!K$5)</f>
        <v>0.55595558810994461</v>
      </c>
      <c r="L72" s="322">
        <f>IF(L$5=0,0,L$5/MAE_fec!L$5)</f>
        <v>0.5591545034323373</v>
      </c>
      <c r="M72" s="322">
        <f>IF(M$5=0,0,M$5/MAE_fec!M$5)</f>
        <v>0.55699396750452246</v>
      </c>
      <c r="N72" s="322">
        <f>IF(N$5=0,0,N$5/MAE_fec!N$5)</f>
        <v>0.57159836973642808</v>
      </c>
      <c r="O72" s="322">
        <f>IF(O$5=0,0,O$5/MAE_fec!O$5)</f>
        <v>0.55915407239098114</v>
      </c>
      <c r="P72" s="322">
        <f>IF(P$5=0,0,P$5/MAE_fec!P$5)</f>
        <v>0.56010548391276571</v>
      </c>
      <c r="Q72" s="322">
        <f>IF(Q$5=0,0,Q$5/MAE_fec!Q$5)</f>
        <v>0.55986106784023526</v>
      </c>
      <c r="R72" s="322">
        <f>IF(R$5=0,0,R$5/MAE_fec!R$5)</f>
        <v>0.55975820034375479</v>
      </c>
      <c r="S72" s="322">
        <f>IF(S$5=0,0,S$5/MAE_fec!S$5)</f>
        <v>0.55942635625467541</v>
      </c>
      <c r="T72" s="322">
        <f>IF(T$5=0,0,T$5/MAE_fec!T$5)</f>
        <v>0.55981680821776281</v>
      </c>
      <c r="U72" s="322">
        <f>IF(U$5=0,0,U$5/MAE_fec!U$5)</f>
        <v>0.56036108273856955</v>
      </c>
      <c r="V72" s="322">
        <f>IF(V$5=0,0,V$5/MAE_fec!V$5)</f>
        <v>0.55987931033476601</v>
      </c>
      <c r="W72" s="322">
        <f>IF(W$5=0,0,W$5/MAE_fec!W$5)</f>
        <v>0.55976768807151589</v>
      </c>
      <c r="X72" s="322">
        <f>IF(X$5=0,0,X$5/MAE_fec!X$5)</f>
        <v>0.56385679440267367</v>
      </c>
      <c r="Y72" s="322">
        <f>IF(Y$5=0,0,Y$5/MAE_fec!Y$5)</f>
        <v>0.5667710545365291</v>
      </c>
      <c r="DA72" s="95"/>
    </row>
    <row r="73" spans="1:105" ht="12" customHeight="1" x14ac:dyDescent="0.25">
      <c r="A73" s="173" t="s">
        <v>91</v>
      </c>
      <c r="B73" s="335">
        <f>IF(B$6=0,0,B$6/MAE_fec!B$6)</f>
        <v>0.4849417414415676</v>
      </c>
      <c r="C73" s="335">
        <f>IF(C$6=0,0,C$6/MAE_fec!C$6)</f>
        <v>0.4849417414415676</v>
      </c>
      <c r="D73" s="335">
        <f>IF(D$6=0,0,D$6/MAE_fec!D$6)</f>
        <v>0.48494174144156776</v>
      </c>
      <c r="E73" s="335">
        <f>IF(E$6=0,0,E$6/MAE_fec!E$6)</f>
        <v>0.4849417414415676</v>
      </c>
      <c r="F73" s="335">
        <f>IF(F$6=0,0,F$6/MAE_fec!F$6)</f>
        <v>0.48494174144156749</v>
      </c>
      <c r="G73" s="335">
        <f>IF(G$6=0,0,G$6/MAE_fec!G$6)</f>
        <v>0.4849417414415676</v>
      </c>
      <c r="H73" s="335">
        <f>IF(H$6=0,0,H$6/MAE_fec!H$6)</f>
        <v>0.48494174144156754</v>
      </c>
      <c r="I73" s="335">
        <f>IF(I$6=0,0,I$6/MAE_fec!I$6)</f>
        <v>0.48494174144156749</v>
      </c>
      <c r="J73" s="335">
        <f>IF(J$6=0,0,J$6/MAE_fec!J$6)</f>
        <v>0.48494174144156743</v>
      </c>
      <c r="K73" s="335">
        <f>IF(K$6=0,0,K$6/MAE_fec!K$6)</f>
        <v>0.4849417414415676</v>
      </c>
      <c r="L73" s="335">
        <f>IF(L$6=0,0,L$6/MAE_fec!L$6)</f>
        <v>0.48494174144156749</v>
      </c>
      <c r="M73" s="335">
        <f>IF(M$6=0,0,M$6/MAE_fec!M$6)</f>
        <v>0.48494174144156749</v>
      </c>
      <c r="N73" s="335">
        <f>IF(N$6=0,0,N$6/MAE_fec!N$6)</f>
        <v>0.48494174144156749</v>
      </c>
      <c r="O73" s="335">
        <f>IF(O$6=0,0,O$6/MAE_fec!O$6)</f>
        <v>0.48494174144156749</v>
      </c>
      <c r="P73" s="335">
        <f>IF(P$6=0,0,P$6/MAE_fec!P$6)</f>
        <v>0.4849417414415676</v>
      </c>
      <c r="Q73" s="335">
        <f>IF(Q$6=0,0,Q$6/MAE_fec!Q$6)</f>
        <v>0.48494174144156771</v>
      </c>
      <c r="R73" s="335">
        <f>IF(R$6=0,0,R$6/MAE_fec!R$6)</f>
        <v>0.48494174144156749</v>
      </c>
      <c r="S73" s="335">
        <f>IF(S$6=0,0,S$6/MAE_fec!S$6)</f>
        <v>0.48494174144156771</v>
      </c>
      <c r="T73" s="335">
        <f>IF(T$6=0,0,T$6/MAE_fec!T$6)</f>
        <v>0.4849417414415676</v>
      </c>
      <c r="U73" s="335">
        <f>IF(U$6=0,0,U$6/MAE_fec!U$6)</f>
        <v>0.48494174144156749</v>
      </c>
      <c r="V73" s="335">
        <f>IF(V$6=0,0,V$6/MAE_fec!V$6)</f>
        <v>0.48494174144156743</v>
      </c>
      <c r="W73" s="335">
        <f>IF(W$6=0,0,W$6/MAE_fec!W$6)</f>
        <v>0.48494174144156754</v>
      </c>
      <c r="X73" s="335">
        <f>IF(X$6=0,0,X$6/MAE_fec!X$6)</f>
        <v>0.48494174144156754</v>
      </c>
      <c r="Y73" s="335">
        <f>IF(Y$6=0,0,Y$6/MAE_fec!Y$6)</f>
        <v>0.48494174144156771</v>
      </c>
      <c r="DA73" s="177"/>
    </row>
    <row r="74" spans="1:105" ht="12" customHeight="1" x14ac:dyDescent="0.25">
      <c r="A74" s="173" t="s">
        <v>92</v>
      </c>
      <c r="B74" s="335">
        <f>IF(B$7=0,0,B$7/MAE_fec!B$7)</f>
        <v>0.12591978041745963</v>
      </c>
      <c r="C74" s="335">
        <f>IF(C$7=0,0,C$7/MAE_fec!C$7)</f>
        <v>0.1259197804174596</v>
      </c>
      <c r="D74" s="335">
        <f>IF(D$7=0,0,D$7/MAE_fec!D$7)</f>
        <v>0.1259197804174596</v>
      </c>
      <c r="E74" s="335">
        <f>IF(E$7=0,0,E$7/MAE_fec!E$7)</f>
        <v>0.1259197804174596</v>
      </c>
      <c r="F74" s="335">
        <f>IF(F$7=0,0,F$7/MAE_fec!F$7)</f>
        <v>0.1259197804174596</v>
      </c>
      <c r="G74" s="335">
        <f>IF(G$7=0,0,G$7/MAE_fec!G$7)</f>
        <v>0.1259197804174596</v>
      </c>
      <c r="H74" s="335">
        <f>IF(H$7=0,0,H$7/MAE_fec!H$7)</f>
        <v>0.12591978041745966</v>
      </c>
      <c r="I74" s="335">
        <f>IF(I$7=0,0,I$7/MAE_fec!I$7)</f>
        <v>0.1259197804174596</v>
      </c>
      <c r="J74" s="335">
        <f>IF(J$7=0,0,J$7/MAE_fec!J$7)</f>
        <v>0.1259197804174596</v>
      </c>
      <c r="K74" s="335">
        <f>IF(K$7=0,0,K$7/MAE_fec!K$7)</f>
        <v>0.1259197804174596</v>
      </c>
      <c r="L74" s="335">
        <f>IF(L$7=0,0,L$7/MAE_fec!L$7)</f>
        <v>0.1259197804174596</v>
      </c>
      <c r="M74" s="335">
        <f>IF(M$7=0,0,M$7/MAE_fec!M$7)</f>
        <v>0.12591978041745963</v>
      </c>
      <c r="N74" s="335">
        <f>IF(N$7=0,0,N$7/MAE_fec!N$7)</f>
        <v>0.12591978041745955</v>
      </c>
      <c r="O74" s="335">
        <f>IF(O$7=0,0,O$7/MAE_fec!O$7)</f>
        <v>0.12591978041745971</v>
      </c>
      <c r="P74" s="335">
        <f>IF(P$7=0,0,P$7/MAE_fec!P$7)</f>
        <v>0.1259197804174596</v>
      </c>
      <c r="Q74" s="335">
        <f>IF(Q$7=0,0,Q$7/MAE_fec!Q$7)</f>
        <v>0.1259197804174596</v>
      </c>
      <c r="R74" s="335">
        <f>IF(R$7=0,0,R$7/MAE_fec!R$7)</f>
        <v>0.12591978041745952</v>
      </c>
      <c r="S74" s="335">
        <f>IF(S$7=0,0,S$7/MAE_fec!S$7)</f>
        <v>0.12591978041745963</v>
      </c>
      <c r="T74" s="335">
        <f>IF(T$7=0,0,T$7/MAE_fec!T$7)</f>
        <v>0.12591978041745963</v>
      </c>
      <c r="U74" s="335">
        <f>IF(U$7=0,0,U$7/MAE_fec!U$7)</f>
        <v>0.1259197804174596</v>
      </c>
      <c r="V74" s="335">
        <f>IF(V$7=0,0,V$7/MAE_fec!V$7)</f>
        <v>0.1259197804174596</v>
      </c>
      <c r="W74" s="335">
        <f>IF(W$7=0,0,W$7/MAE_fec!W$7)</f>
        <v>0.1259197804174596</v>
      </c>
      <c r="X74" s="335">
        <f>IF(X$7=0,0,X$7/MAE_fec!X$7)</f>
        <v>0.12591978041745969</v>
      </c>
      <c r="Y74" s="335">
        <f>IF(Y$7=0,0,Y$7/MAE_fec!Y$7)</f>
        <v>0.12591978041745958</v>
      </c>
      <c r="DA74" s="177"/>
    </row>
    <row r="75" spans="1:105" ht="12" customHeight="1" x14ac:dyDescent="0.25">
      <c r="A75" s="173" t="s">
        <v>93</v>
      </c>
      <c r="B75" s="335">
        <f>IF(B$8=0,0,B$8/MAE_fec!B$8)</f>
        <v>0.67474786035253598</v>
      </c>
      <c r="C75" s="335">
        <f>IF(C$8=0,0,C$8/MAE_fec!C$8)</f>
        <v>0.67474786035253587</v>
      </c>
      <c r="D75" s="335">
        <f>IF(D$8=0,0,D$8/MAE_fec!D$8)</f>
        <v>0.67474786035253587</v>
      </c>
      <c r="E75" s="335">
        <f>IF(E$8=0,0,E$8/MAE_fec!E$8)</f>
        <v>0.67474786035253598</v>
      </c>
      <c r="F75" s="335">
        <f>IF(F$8=0,0,F$8/MAE_fec!F$8)</f>
        <v>0.67474786035253598</v>
      </c>
      <c r="G75" s="335">
        <f>IF(G$8=0,0,G$8/MAE_fec!G$8)</f>
        <v>0.67474786035253598</v>
      </c>
      <c r="H75" s="335">
        <f>IF(H$8=0,0,H$8/MAE_fec!H$8)</f>
        <v>0.67474786035253598</v>
      </c>
      <c r="I75" s="335">
        <f>IF(I$8=0,0,I$8/MAE_fec!I$8)</f>
        <v>0.67474786035253598</v>
      </c>
      <c r="J75" s="335">
        <f>IF(J$8=0,0,J$8/MAE_fec!J$8)</f>
        <v>0.67474786035253609</v>
      </c>
      <c r="K75" s="335">
        <f>IF(K$8=0,0,K$8/MAE_fec!K$8)</f>
        <v>0.67474786035253598</v>
      </c>
      <c r="L75" s="335">
        <f>IF(L$8=0,0,L$8/MAE_fec!L$8)</f>
        <v>0.67474786035253598</v>
      </c>
      <c r="M75" s="335">
        <f>IF(M$8=0,0,M$8/MAE_fec!M$8)</f>
        <v>0.67474786035253576</v>
      </c>
      <c r="N75" s="335">
        <f>IF(N$8=0,0,N$8/MAE_fec!N$8)</f>
        <v>0.67474786035253587</v>
      </c>
      <c r="O75" s="335">
        <f>IF(O$8=0,0,O$8/MAE_fec!O$8)</f>
        <v>0.67474786035253598</v>
      </c>
      <c r="P75" s="335">
        <f>IF(P$8=0,0,P$8/MAE_fec!P$8)</f>
        <v>0.67474786035253598</v>
      </c>
      <c r="Q75" s="335">
        <f>IF(Q$8=0,0,Q$8/MAE_fec!Q$8)</f>
        <v>0.6747478603525362</v>
      </c>
      <c r="R75" s="335">
        <f>IF(R$8=0,0,R$8/MAE_fec!R$8)</f>
        <v>0.6747478603525362</v>
      </c>
      <c r="S75" s="335">
        <f>IF(S$8=0,0,S$8/MAE_fec!S$8)</f>
        <v>0.6747478603525362</v>
      </c>
      <c r="T75" s="335">
        <f>IF(T$8=0,0,T$8/MAE_fec!T$8)</f>
        <v>0.67474786035253564</v>
      </c>
      <c r="U75" s="335">
        <f>IF(U$8=0,0,U$8/MAE_fec!U$8)</f>
        <v>0.67474786035253598</v>
      </c>
      <c r="V75" s="335">
        <f>IF(V$8=0,0,V$8/MAE_fec!V$8)</f>
        <v>0.67474786035253609</v>
      </c>
      <c r="W75" s="335">
        <f>IF(W$8=0,0,W$8/MAE_fec!W$8)</f>
        <v>0.67474786035253598</v>
      </c>
      <c r="X75" s="335">
        <f>IF(X$8=0,0,X$8/MAE_fec!X$8)</f>
        <v>0.67474786035253564</v>
      </c>
      <c r="Y75" s="335">
        <f>IF(Y$8=0,0,Y$8/MAE_fec!Y$8)</f>
        <v>0.67474786035253587</v>
      </c>
      <c r="DA75" s="177"/>
    </row>
    <row r="76" spans="1:105" ht="12" customHeight="1" x14ac:dyDescent="0.25">
      <c r="A76" s="173" t="s">
        <v>94</v>
      </c>
      <c r="B76" s="335">
        <f>IF(B$9=0,0,B$9/MAE_fec!B$9)</f>
        <v>0.47803033891371416</v>
      </c>
      <c r="C76" s="335">
        <f>IF(C$9=0,0,C$9/MAE_fec!C$9)</f>
        <v>0.47803033891371388</v>
      </c>
      <c r="D76" s="335">
        <f>IF(D$9=0,0,D$9/MAE_fec!D$9)</f>
        <v>0.47803033891371399</v>
      </c>
      <c r="E76" s="335">
        <f>IF(E$9=0,0,E$9/MAE_fec!E$9)</f>
        <v>0.4780303389137141</v>
      </c>
      <c r="F76" s="335">
        <f>IF(F$9=0,0,F$9/MAE_fec!F$9)</f>
        <v>0.47803033891371433</v>
      </c>
      <c r="G76" s="335">
        <f>IF(G$9=0,0,G$9/MAE_fec!G$9)</f>
        <v>0.47803033891371433</v>
      </c>
      <c r="H76" s="335">
        <f>IF(H$9=0,0,H$9/MAE_fec!H$9)</f>
        <v>0.47803033891371405</v>
      </c>
      <c r="I76" s="335">
        <f>IF(I$9=0,0,I$9/MAE_fec!I$9)</f>
        <v>0.47803033891371394</v>
      </c>
      <c r="J76" s="335">
        <f>IF(J$9=0,0,J$9/MAE_fec!J$9)</f>
        <v>0.4780303389137141</v>
      </c>
      <c r="K76" s="335">
        <f>IF(K$9=0,0,K$9/MAE_fec!K$9)</f>
        <v>0.4780303389137141</v>
      </c>
      <c r="L76" s="335">
        <f>IF(L$9=0,0,L$9/MAE_fec!L$9)</f>
        <v>0.47803033891371405</v>
      </c>
      <c r="M76" s="335">
        <f>IF(M$9=0,0,M$9/MAE_fec!M$9)</f>
        <v>0.47803033891371399</v>
      </c>
      <c r="N76" s="335">
        <f>IF(N$9=0,0,N$9/MAE_fec!N$9)</f>
        <v>0.4780303389137141</v>
      </c>
      <c r="O76" s="335">
        <f>IF(O$9=0,0,O$9/MAE_fec!O$9)</f>
        <v>0.47803033891371405</v>
      </c>
      <c r="P76" s="335">
        <f>IF(P$9=0,0,P$9/MAE_fec!P$9)</f>
        <v>0.47803033891371405</v>
      </c>
      <c r="Q76" s="335">
        <f>IF(Q$9=0,0,Q$9/MAE_fec!Q$9)</f>
        <v>0.4780303389137141</v>
      </c>
      <c r="R76" s="335">
        <f>IF(R$9=0,0,R$9/MAE_fec!R$9)</f>
        <v>0.47803033891371421</v>
      </c>
      <c r="S76" s="335">
        <f>IF(S$9=0,0,S$9/MAE_fec!S$9)</f>
        <v>0.47803033891371405</v>
      </c>
      <c r="T76" s="335">
        <f>IF(T$9=0,0,T$9/MAE_fec!T$9)</f>
        <v>0.4780303389137141</v>
      </c>
      <c r="U76" s="335">
        <f>IF(U$9=0,0,U$9/MAE_fec!U$9)</f>
        <v>0.47803033891371427</v>
      </c>
      <c r="V76" s="335">
        <f>IF(V$9=0,0,V$9/MAE_fec!V$9)</f>
        <v>0.47803033891371405</v>
      </c>
      <c r="W76" s="335">
        <f>IF(W$9=0,0,W$9/MAE_fec!W$9)</f>
        <v>0.47803033891371421</v>
      </c>
      <c r="X76" s="335">
        <f>IF(X$9=0,0,X$9/MAE_fec!X$9)</f>
        <v>0.47803033891371394</v>
      </c>
      <c r="Y76" s="335">
        <f>IF(Y$9=0,0,Y$9/MAE_fec!Y$9)</f>
        <v>0.4780303389137141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0.70393076040217128</v>
      </c>
      <c r="C77" s="335">
        <f>IF(C$10=0,0,C$10/MAE_fec!C$10)</f>
        <v>0.71027267726232224</v>
      </c>
      <c r="D77" s="335">
        <f>IF(D$10=0,0,D$10/MAE_fec!D$10)</f>
        <v>0.71706283246005542</v>
      </c>
      <c r="E77" s="335">
        <f>IF(E$10=0,0,E$10/MAE_fec!E$10)</f>
        <v>0.72441251535428308</v>
      </c>
      <c r="F77" s="335">
        <f>IF(F$10=0,0,F$10/MAE_fec!F$10)</f>
        <v>0.73235351732841814</v>
      </c>
      <c r="G77" s="335">
        <f>IF(G$10=0,0,G$10/MAE_fec!G$10)</f>
        <v>0.73123331206738795</v>
      </c>
      <c r="H77" s="335">
        <f>IF(H$10=0,0,H$10/MAE_fec!H$10)</f>
        <v>0.73071530526684014</v>
      </c>
      <c r="I77" s="335">
        <f>IF(I$10=0,0,I$10/MAE_fec!I$10)</f>
        <v>0.73024078547678883</v>
      </c>
      <c r="J77" s="335">
        <f>IF(J$10=0,0,J$10/MAE_fec!J$10)</f>
        <v>0.74527117752591721</v>
      </c>
      <c r="K77" s="335">
        <f>IF(K$10=0,0,K$10/MAE_fec!K$10)</f>
        <v>0.75059448936733308</v>
      </c>
      <c r="L77" s="335">
        <f>IF(L$10=0,0,L$10/MAE_fec!L$10)</f>
        <v>0.76101422955618736</v>
      </c>
      <c r="M77" s="335">
        <f>IF(M$10=0,0,M$10/MAE_fec!M$10)</f>
        <v>0.7564451479937121</v>
      </c>
      <c r="N77" s="335">
        <f>IF(N$10=0,0,N$10/MAE_fec!N$10)</f>
        <v>0.80984463584806299</v>
      </c>
      <c r="O77" s="335">
        <f>IF(O$10=0,0,O$10/MAE_fec!O$10)</f>
        <v>0.76533693339869069</v>
      </c>
      <c r="P77" s="335">
        <f>IF(P$10=0,0,P$10/MAE_fec!P$10)</f>
        <v>0.77092391420350614</v>
      </c>
      <c r="Q77" s="335">
        <f>IF(Q$10=0,0,Q$10/MAE_fec!Q$10)</f>
        <v>0.76982536915402888</v>
      </c>
      <c r="R77" s="335">
        <f>IF(R$10=0,0,R$10/MAE_fec!R$10)</f>
        <v>0.76825372352539789</v>
      </c>
      <c r="S77" s="335">
        <f>IF(S$10=0,0,S$10/MAE_fec!S$10)</f>
        <v>0.76868371291682336</v>
      </c>
      <c r="T77" s="335">
        <f>IF(T$10=0,0,T$10/MAE_fec!T$10)</f>
        <v>0.76908432408088589</v>
      </c>
      <c r="U77" s="335">
        <f>IF(U$10=0,0,U$10/MAE_fec!U$10)</f>
        <v>0.77070082909986481</v>
      </c>
      <c r="V77" s="335">
        <f>IF(V$10=0,0,V$10/MAE_fec!V$10)</f>
        <v>0.77214910026811578</v>
      </c>
      <c r="W77" s="335">
        <f>IF(W$10=0,0,W$10/MAE_fec!W$10)</f>
        <v>0.77302260958519331</v>
      </c>
      <c r="X77" s="335">
        <f>IF(X$10=0,0,X$10/MAE_fec!X$10)</f>
        <v>0.80034876631074969</v>
      </c>
      <c r="Y77" s="335">
        <f>IF(Y$10=0,0,Y$10/MAE_fec!Y$10)</f>
        <v>0.82145120181108477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0.52113702699621289</v>
      </c>
      <c r="C78" s="353">
        <f>IF(C$16=0,0,C$16/MAE_fec!C$16)</f>
        <v>0.52859017712730372</v>
      </c>
      <c r="D78" s="353">
        <f>IF(D$16=0,0,D$16/MAE_fec!D$16)</f>
        <v>0.53533194037117826</v>
      </c>
      <c r="E78" s="353">
        <f>IF(E$16=0,0,E$16/MAE_fec!E$16)</f>
        <v>0.53346844498935131</v>
      </c>
      <c r="F78" s="353">
        <f>IF(F$16=0,0,F$16/MAE_fec!F$16)</f>
        <v>0.54058154937555536</v>
      </c>
      <c r="G78" s="353">
        <f>IF(G$16=0,0,G$16/MAE_fec!G$16)</f>
        <v>0.54122751836172023</v>
      </c>
      <c r="H78" s="353">
        <f>IF(H$16=0,0,H$16/MAE_fec!H$16)</f>
        <v>0.5422272329556479</v>
      </c>
      <c r="I78" s="353">
        <f>IF(I$16=0,0,I$16/MAE_fec!I$16)</f>
        <v>0.54363281332901614</v>
      </c>
      <c r="J78" s="353">
        <f>IF(J$16=0,0,J$16/MAE_fec!J$16)</f>
        <v>0.55510011832725603</v>
      </c>
      <c r="K78" s="353">
        <f>IF(K$16=0,0,K$16/MAE_fec!K$16)</f>
        <v>0.55941040434190192</v>
      </c>
      <c r="L78" s="353">
        <f>IF(L$16=0,0,L$16/MAE_fec!L$16)</f>
        <v>0.56786818330786837</v>
      </c>
      <c r="M78" s="353">
        <f>IF(M$16=0,0,M$16/MAE_fec!M$16)</f>
        <v>0.5637349639210093</v>
      </c>
      <c r="N78" s="353">
        <f>IF(N$16=0,0,N$16/MAE_fec!N$16)</f>
        <v>0.60573900558743587</v>
      </c>
      <c r="O78" s="353">
        <f>IF(O$16=0,0,O$16/MAE_fec!O$16)</f>
        <v>0.57106571800611827</v>
      </c>
      <c r="P78" s="353">
        <f>IF(P$16=0,0,P$16/MAE_fec!P$16)</f>
        <v>0.57514273896960921</v>
      </c>
      <c r="Q78" s="353">
        <f>IF(Q$16=0,0,Q$16/MAE_fec!Q$16)</f>
        <v>0.57402084957098454</v>
      </c>
      <c r="R78" s="353">
        <f>IF(R$16=0,0,R$16/MAE_fec!R$16)</f>
        <v>0.57336754135113754</v>
      </c>
      <c r="S78" s="353">
        <f>IF(S$16=0,0,S$16/MAE_fec!S$16)</f>
        <v>0.57213427613178147</v>
      </c>
      <c r="T78" s="353">
        <f>IF(T$16=0,0,T$16/MAE_fec!T$16)</f>
        <v>0.57311710780011216</v>
      </c>
      <c r="U78" s="353">
        <f>IF(U$16=0,0,U$16/MAE_fec!U$16)</f>
        <v>0.57441069474903816</v>
      </c>
      <c r="V78" s="353">
        <f>IF(V$16=0,0,V$16/MAE_fec!V$16)</f>
        <v>0.57361221373120885</v>
      </c>
      <c r="W78" s="353">
        <f>IF(W$16=0,0,W$16/MAE_fec!W$16)</f>
        <v>0.57373336399761721</v>
      </c>
      <c r="X78" s="353">
        <f>IF(X$16=0,0,X$16/MAE_fec!X$16)</f>
        <v>0.58349871959512989</v>
      </c>
      <c r="Y78" s="353">
        <f>IF(Y$16=0,0,Y$16/MAE_fec!Y$16)</f>
        <v>0.59047136877218043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0.46081919960854623</v>
      </c>
      <c r="C79" s="349">
        <f>IF(C$24=0,0,C$24/MAE_fec!C$24)</f>
        <v>0.46218108076560921</v>
      </c>
      <c r="D79" s="349">
        <f>IF(D$24=0,0,D$24/MAE_fec!D$24)</f>
        <v>0.46354876186582183</v>
      </c>
      <c r="E79" s="349">
        <f>IF(E$24=0,0,E$24/MAE_fec!E$24)</f>
        <v>0.46315209297053567</v>
      </c>
      <c r="F79" s="349">
        <f>IF(F$24=0,0,F$24/MAE_fec!F$24)</f>
        <v>0.46480988493409708</v>
      </c>
      <c r="G79" s="349">
        <f>IF(G$24=0,0,G$24/MAE_fec!G$24)</f>
        <v>0.46487195810329979</v>
      </c>
      <c r="H79" s="349">
        <f>IF(H$24=0,0,H$24/MAE_fec!H$24)</f>
        <v>0.46494955364785601</v>
      </c>
      <c r="I79" s="349">
        <f>IF(I$24=0,0,I$24/MAE_fec!I$24)</f>
        <v>0.46518910163610577</v>
      </c>
      <c r="J79" s="349">
        <f>IF(J$24=0,0,J$24/MAE_fec!J$24)</f>
        <v>0.46714410984985111</v>
      </c>
      <c r="K79" s="349">
        <f>IF(K$24=0,0,K$24/MAE_fec!K$24)</f>
        <v>0.46777422073721048</v>
      </c>
      <c r="L79" s="349">
        <f>IF(L$24=0,0,L$24/MAE_fec!L$24)</f>
        <v>0.46897050763988535</v>
      </c>
      <c r="M79" s="349">
        <f>IF(M$24=0,0,M$24/MAE_fec!M$24)</f>
        <v>0.46868839753731706</v>
      </c>
      <c r="N79" s="349">
        <f>IF(N$24=0,0,N$24/MAE_fec!N$24)</f>
        <v>0.47540050955589219</v>
      </c>
      <c r="O79" s="349">
        <f>IF(O$24=0,0,O$24/MAE_fec!O$24)</f>
        <v>0.46970130356273632</v>
      </c>
      <c r="P79" s="349">
        <f>IF(P$24=0,0,P$24/MAE_fec!P$24)</f>
        <v>0.47014248945430798</v>
      </c>
      <c r="Q79" s="349">
        <f>IF(Q$24=0,0,Q$24/MAE_fec!Q$24)</f>
        <v>0.47004346939322511</v>
      </c>
      <c r="R79" s="349">
        <f>IF(R$24=0,0,R$24/MAE_fec!R$24)</f>
        <v>0.4698706222938534</v>
      </c>
      <c r="S79" s="349">
        <f>IF(S$24=0,0,S$24/MAE_fec!S$24)</f>
        <v>0.46972551110120658</v>
      </c>
      <c r="T79" s="349">
        <f>IF(T$24=0,0,T$24/MAE_fec!T$24)</f>
        <v>0.46990683651808446</v>
      </c>
      <c r="U79" s="349">
        <f>IF(U$24=0,0,U$24/MAE_fec!U$24)</f>
        <v>0.47005329628555137</v>
      </c>
      <c r="V79" s="349">
        <f>IF(V$24=0,0,V$24/MAE_fec!V$24)</f>
        <v>0.46993161903933328</v>
      </c>
      <c r="W79" s="349">
        <f>IF(W$24=0,0,W$24/MAE_fec!W$24)</f>
        <v>0.4699626373534902</v>
      </c>
      <c r="X79" s="349">
        <f>IF(X$24=0,0,X$24/MAE_fec!X$24)</f>
        <v>0.47145361222581239</v>
      </c>
      <c r="Y79" s="349">
        <f>IF(Y$24=0,0,Y$24/MAE_fec!Y$24)</f>
        <v>0.4725175295805612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0.44668888028246823</v>
      </c>
      <c r="C80" s="349">
        <f>IF(C$27=0,0,C$27/MAE_fec!C$27)</f>
        <v>0.45307729468054608</v>
      </c>
      <c r="D80" s="349">
        <f>IF(D$27=0,0,D$27/MAE_fec!D$27)</f>
        <v>0.45885594888958114</v>
      </c>
      <c r="E80" s="349">
        <f>IF(E$27=0,0,E$27/MAE_fec!E$27)</f>
        <v>0.4572586671337297</v>
      </c>
      <c r="F80" s="349">
        <f>IF(F$27=0,0,F$27/MAE_fec!F$27)</f>
        <v>0.46335561375047613</v>
      </c>
      <c r="G80" s="349">
        <f>IF(G$27=0,0,G$27/MAE_fec!G$27)</f>
        <v>0.46390930145290277</v>
      </c>
      <c r="H80" s="349">
        <f>IF(H$27=0,0,H$27/MAE_fec!H$27)</f>
        <v>0.46476619967626959</v>
      </c>
      <c r="I80" s="349">
        <f>IF(I$27=0,0,I$27/MAE_fec!I$27)</f>
        <v>0.46597098285344257</v>
      </c>
      <c r="J80" s="349">
        <f>IF(J$27=0,0,J$27/MAE_fec!J$27)</f>
        <v>0.4758001014233621</v>
      </c>
      <c r="K80" s="349">
        <f>IF(K$27=0,0,K$27/MAE_fec!K$27)</f>
        <v>0.47949463229305866</v>
      </c>
      <c r="L80" s="349">
        <f>IF(L$27=0,0,L$27/MAE_fec!L$27)</f>
        <v>0.48674415712103025</v>
      </c>
      <c r="M80" s="349">
        <f>IF(M$27=0,0,M$27/MAE_fec!M$27)</f>
        <v>0.48320139764657938</v>
      </c>
      <c r="N80" s="349">
        <f>IF(N$27=0,0,N$27/MAE_fec!N$27)</f>
        <v>0.5192048619320877</v>
      </c>
      <c r="O80" s="349">
        <f>IF(O$27=0,0,O$27/MAE_fec!O$27)</f>
        <v>0.48948490114810145</v>
      </c>
      <c r="P80" s="349">
        <f>IF(P$27=0,0,P$27/MAE_fec!P$27)</f>
        <v>0.49297949054537926</v>
      </c>
      <c r="Q80" s="349">
        <f>IF(Q$27=0,0,Q$27/MAE_fec!Q$27)</f>
        <v>0.49201787106084383</v>
      </c>
      <c r="R80" s="349">
        <f>IF(R$27=0,0,R$27/MAE_fec!R$27)</f>
        <v>0.49145789258668954</v>
      </c>
      <c r="S80" s="349">
        <f>IF(S$27=0,0,S$27/MAE_fec!S$27)</f>
        <v>0.4904008081129555</v>
      </c>
      <c r="T80" s="349">
        <f>IF(T$27=0,0,T$27/MAE_fec!T$27)</f>
        <v>0.4912432352572389</v>
      </c>
      <c r="U80" s="349">
        <f>IF(U$27=0,0,U$27/MAE_fec!U$27)</f>
        <v>0.49235202407060402</v>
      </c>
      <c r="V80" s="349">
        <f>IF(V$27=0,0,V$27/MAE_fec!V$27)</f>
        <v>0.49166761176960766</v>
      </c>
      <c r="W80" s="349">
        <f>IF(W$27=0,0,W$27/MAE_fec!W$27)</f>
        <v>0.49177145485510049</v>
      </c>
      <c r="X80" s="349">
        <f>IF(X$27=0,0,X$27/MAE_fec!X$27)</f>
        <v>0.50014175965296859</v>
      </c>
      <c r="Y80" s="349">
        <f>IF(Y$27=0,0,Y$27/MAE_fec!Y$27)</f>
        <v>0.50611831609044067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0.69037470295572945</v>
      </c>
      <c r="C81" s="349">
        <f>IF(C$35=0,0,C$35/MAE_fec!C$35)</f>
        <v>0.69796872131844612</v>
      </c>
      <c r="D81" s="349">
        <f>IF(D$35=0,0,D$35/MAE_fec!D$35)</f>
        <v>0.6985836105529778</v>
      </c>
      <c r="E81" s="349">
        <f>IF(E$35=0,0,E$35/MAE_fec!E$35)</f>
        <v>0.69457566861757503</v>
      </c>
      <c r="F81" s="349">
        <f>IF(F$35=0,0,F$35/MAE_fec!F$35)</f>
        <v>0.69364770702654766</v>
      </c>
      <c r="G81" s="349">
        <f>IF(G$35=0,0,G$35/MAE_fec!G$35)</f>
        <v>0.69421921451082413</v>
      </c>
      <c r="H81" s="349">
        <f>IF(H$35=0,0,H$35/MAE_fec!H$35)</f>
        <v>0.6987637652371248</v>
      </c>
      <c r="I81" s="349">
        <f>IF(I$35=0,0,I$35/MAE_fec!I$35)</f>
        <v>0.69650958382715533</v>
      </c>
      <c r="J81" s="349">
        <f>IF(J$35=0,0,J$35/MAE_fec!J$35)</f>
        <v>0.69688804975252372</v>
      </c>
      <c r="K81" s="349">
        <f>IF(K$35=0,0,K$35/MAE_fec!K$35)</f>
        <v>0.69658637000395118</v>
      </c>
      <c r="L81" s="349">
        <f>IF(L$35=0,0,L$35/MAE_fec!L$35)</f>
        <v>0.69643068460897672</v>
      </c>
      <c r="M81" s="349">
        <f>IF(M$35=0,0,M$35/MAE_fec!M$35)</f>
        <v>0.69368629896660583</v>
      </c>
      <c r="N81" s="349">
        <f>IF(N$35=0,0,N$35/MAE_fec!N$35)</f>
        <v>0.6902451039278964</v>
      </c>
      <c r="O81" s="349">
        <f>IF(O$35=0,0,O$35/MAE_fec!O$35)</f>
        <v>0.69165151249575429</v>
      </c>
      <c r="P81" s="349">
        <f>IF(P$35=0,0,P$35/MAE_fec!P$35)</f>
        <v>0.68360147826647966</v>
      </c>
      <c r="Q81" s="349">
        <f>IF(Q$35=0,0,Q$35/MAE_fec!Q$35)</f>
        <v>0.68558556628202216</v>
      </c>
      <c r="R81" s="349">
        <f>IF(R$35=0,0,R$35/MAE_fec!R$35)</f>
        <v>0.68568572591705057</v>
      </c>
      <c r="S81" s="349">
        <f>IF(S$35=0,0,S$35/MAE_fec!S$35)</f>
        <v>0.68787907664988035</v>
      </c>
      <c r="T81" s="349">
        <f>IF(T$35=0,0,T$35/MAE_fec!T$35)</f>
        <v>0.68824343461744353</v>
      </c>
      <c r="U81" s="349">
        <f>IF(U$35=0,0,U$35/MAE_fec!U$35)</f>
        <v>0.68856220329150786</v>
      </c>
      <c r="V81" s="349">
        <f>IF(V$35=0,0,V$35/MAE_fec!V$35)</f>
        <v>0.68759965063351425</v>
      </c>
      <c r="W81" s="349">
        <f>IF(W$35=0,0,W$35/MAE_fec!W$35)</f>
        <v>0.68696989464727776</v>
      </c>
      <c r="X81" s="349">
        <f>IF(X$35=0,0,X$35/MAE_fec!X$35)</f>
        <v>0.68615718029828066</v>
      </c>
      <c r="Y81" s="349">
        <f>IF(Y$35=0,0,Y$35/MAE_fec!Y$35)</f>
        <v>0.68489366150487574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0.63351209861780056</v>
      </c>
      <c r="C82" s="349">
        <f>IF(C$46=0,0,C$46/MAE_fec!C$46)</f>
        <v>0.63351209861780022</v>
      </c>
      <c r="D82" s="349">
        <f>IF(D$46=0,0,D$46/MAE_fec!D$46)</f>
        <v>0.63351209861780022</v>
      </c>
      <c r="E82" s="349">
        <f>IF(E$46=0,0,E$46/MAE_fec!E$46)</f>
        <v>0.63351209861780033</v>
      </c>
      <c r="F82" s="349">
        <f>IF(F$46=0,0,F$46/MAE_fec!F$46)</f>
        <v>0.63351209861780045</v>
      </c>
      <c r="G82" s="349">
        <f>IF(G$46=0,0,G$46/MAE_fec!G$46)</f>
        <v>0.63351209861780045</v>
      </c>
      <c r="H82" s="349">
        <f>IF(H$46=0,0,H$46/MAE_fec!H$46)</f>
        <v>0.63351209861780011</v>
      </c>
      <c r="I82" s="349">
        <f>IF(I$46=0,0,I$46/MAE_fec!I$46)</f>
        <v>0.63351209861780045</v>
      </c>
      <c r="J82" s="349">
        <f>IF(J$46=0,0,J$46/MAE_fec!J$46)</f>
        <v>0.63351209861780022</v>
      </c>
      <c r="K82" s="349">
        <f>IF(K$46=0,0,K$46/MAE_fec!K$46)</f>
        <v>0.63351209861780033</v>
      </c>
      <c r="L82" s="349">
        <f>IF(L$46=0,0,L$46/MAE_fec!L$46)</f>
        <v>0.63351209861780022</v>
      </c>
      <c r="M82" s="349">
        <f>IF(M$46=0,0,M$46/MAE_fec!M$46)</f>
        <v>0.63351209861780056</v>
      </c>
      <c r="N82" s="349">
        <f>IF(N$46=0,0,N$46/MAE_fec!N$46)</f>
        <v>0.63351209861780045</v>
      </c>
      <c r="O82" s="349">
        <f>IF(O$46=0,0,O$46/MAE_fec!O$46)</f>
        <v>0.63351209861780022</v>
      </c>
      <c r="P82" s="349">
        <f>IF(P$46=0,0,P$46/MAE_fec!P$46)</f>
        <v>0.63351209861780033</v>
      </c>
      <c r="Q82" s="349">
        <f>IF(Q$46=0,0,Q$46/MAE_fec!Q$46)</f>
        <v>0.63351209861780045</v>
      </c>
      <c r="R82" s="349">
        <f>IF(R$46=0,0,R$46/MAE_fec!R$46)</f>
        <v>0.63351209861780045</v>
      </c>
      <c r="S82" s="349">
        <f>IF(S$46=0,0,S$46/MAE_fec!S$46)</f>
        <v>0.63351209861780022</v>
      </c>
      <c r="T82" s="349">
        <f>IF(T$46=0,0,T$46/MAE_fec!T$46)</f>
        <v>0.63351209861780033</v>
      </c>
      <c r="U82" s="349">
        <f>IF(U$46=0,0,U$46/MAE_fec!U$46)</f>
        <v>0.63351209861780033</v>
      </c>
      <c r="V82" s="349">
        <f>IF(V$46=0,0,V$46/MAE_fec!V$46)</f>
        <v>0.63351209861780033</v>
      </c>
      <c r="W82" s="349">
        <f>IF(W$46=0,0,W$46/MAE_fec!W$46)</f>
        <v>0.63351209861780033</v>
      </c>
      <c r="X82" s="349">
        <f>IF(X$46=0,0,X$46/MAE_fec!X$46)</f>
        <v>0.63351209861780045</v>
      </c>
      <c r="Y82" s="349">
        <f>IF(Y$46=0,0,Y$46/MAE_fec!Y$46)</f>
        <v>0.63351209861780045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0.58595344006425698</v>
      </c>
      <c r="C83" s="337">
        <f>IF(C$47=0,0,C$47/MAE_fec!C$47)</f>
        <v>0.58595344006425709</v>
      </c>
      <c r="D83" s="337">
        <f>IF(D$47=0,0,D$47/MAE_fec!D$47)</f>
        <v>0.58595344006425676</v>
      </c>
      <c r="E83" s="337">
        <f>IF(E$47=0,0,E$47/MAE_fec!E$47)</f>
        <v>0.58595344006425698</v>
      </c>
      <c r="F83" s="337">
        <f>IF(F$47=0,0,F$47/MAE_fec!F$47)</f>
        <v>0.58595344006425687</v>
      </c>
      <c r="G83" s="337">
        <f>IF(G$47=0,0,G$47/MAE_fec!G$47)</f>
        <v>0.58595344006425731</v>
      </c>
      <c r="H83" s="337">
        <f>IF(H$47=0,0,H$47/MAE_fec!H$47)</f>
        <v>0.58595344006425676</v>
      </c>
      <c r="I83" s="337">
        <f>IF(I$47=0,0,I$47/MAE_fec!I$47)</f>
        <v>0.58595344006425698</v>
      </c>
      <c r="J83" s="337">
        <f>IF(J$47=0,0,J$47/MAE_fec!J$47)</f>
        <v>0.5859534400642572</v>
      </c>
      <c r="K83" s="337">
        <f>IF(K$47=0,0,K$47/MAE_fec!K$47)</f>
        <v>0.58595344006425687</v>
      </c>
      <c r="L83" s="337">
        <f>IF(L$47=0,0,L$47/MAE_fec!L$47)</f>
        <v>0.58595344006425709</v>
      </c>
      <c r="M83" s="337">
        <f>IF(M$47=0,0,M$47/MAE_fec!M$47)</f>
        <v>0.58595344006425687</v>
      </c>
      <c r="N83" s="337">
        <f>IF(N$47=0,0,N$47/MAE_fec!N$47)</f>
        <v>0.58595344006425698</v>
      </c>
      <c r="O83" s="337">
        <f>IF(O$47=0,0,O$47/MAE_fec!O$47)</f>
        <v>0.58595344006425687</v>
      </c>
      <c r="P83" s="337">
        <f>IF(P$47=0,0,P$47/MAE_fec!P$47)</f>
        <v>0.5859534400642572</v>
      </c>
      <c r="Q83" s="337">
        <f>IF(Q$47=0,0,Q$47/MAE_fec!Q$47)</f>
        <v>0.58595344006425709</v>
      </c>
      <c r="R83" s="337">
        <f>IF(R$47=0,0,R$47/MAE_fec!R$47)</f>
        <v>0.58595344006425676</v>
      </c>
      <c r="S83" s="337">
        <f>IF(S$47=0,0,S$47/MAE_fec!S$47)</f>
        <v>0.58595344006425665</v>
      </c>
      <c r="T83" s="337">
        <f>IF(T$47=0,0,T$47/MAE_fec!T$47)</f>
        <v>0.58595344006425676</v>
      </c>
      <c r="U83" s="337">
        <f>IF(U$47=0,0,U$47/MAE_fec!U$47)</f>
        <v>0.58595344006425698</v>
      </c>
      <c r="V83" s="337">
        <f>IF(V$47=0,0,V$47/MAE_fec!V$47)</f>
        <v>0.58595344006425687</v>
      </c>
      <c r="W83" s="337">
        <f>IF(W$47=0,0,W$47/MAE_fec!W$47)</f>
        <v>0.58595344006425698</v>
      </c>
      <c r="X83" s="337">
        <f>IF(X$47=0,0,X$47/MAE_fec!X$47)</f>
        <v>0.58595344006425698</v>
      </c>
      <c r="Y83" s="337">
        <f>IF(Y$47=0,0,Y$47/MAE_fec!Y$47)</f>
        <v>0.58595344006425687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HU: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291.640293323089</v>
      </c>
      <c r="C5" s="223">
        <v>304.29318662361197</v>
      </c>
      <c r="D5" s="223">
        <v>296.42236811895532</v>
      </c>
      <c r="E5" s="223">
        <v>333.12804879225081</v>
      </c>
      <c r="F5" s="223">
        <v>318.74566130255602</v>
      </c>
      <c r="G5" s="223">
        <v>389.77031480326082</v>
      </c>
      <c r="H5" s="223">
        <v>371.85582415325018</v>
      </c>
      <c r="I5" s="223">
        <v>370.90888194352232</v>
      </c>
      <c r="J5" s="223">
        <v>300.67012883889828</v>
      </c>
      <c r="K5" s="223">
        <v>273.44692175790271</v>
      </c>
      <c r="L5" s="223">
        <v>278.81634911898709</v>
      </c>
      <c r="M5" s="223">
        <v>301.96516895871741</v>
      </c>
      <c r="N5" s="223">
        <v>217.23702816106439</v>
      </c>
      <c r="O5" s="223">
        <v>410.39627627909442</v>
      </c>
      <c r="P5" s="223">
        <v>384.75420443898872</v>
      </c>
      <c r="Q5" s="223">
        <v>394.90940531900929</v>
      </c>
      <c r="R5" s="223">
        <v>414.15870143877828</v>
      </c>
      <c r="S5" s="223">
        <v>455.79018656617438</v>
      </c>
      <c r="T5" s="223">
        <v>457.9954358370203</v>
      </c>
      <c r="U5" s="223">
        <v>454.56686212984761</v>
      </c>
      <c r="V5" s="223">
        <v>487.26439189470108</v>
      </c>
      <c r="W5" s="223">
        <v>545.15972105969138</v>
      </c>
      <c r="X5" s="223">
        <v>477.99766836086059</v>
      </c>
      <c r="Y5" s="223">
        <v>459.14599041013139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10.853359464085591</v>
      </c>
      <c r="C10" s="260">
        <v>11.573297824471281</v>
      </c>
      <c r="D10" s="260">
        <v>11.219341219127569</v>
      </c>
      <c r="E10" s="260">
        <v>11.53310480294483</v>
      </c>
      <c r="F10" s="260">
        <v>10.802372924496019</v>
      </c>
      <c r="G10" s="260">
        <v>13.40673405266786</v>
      </c>
      <c r="H10" s="260">
        <v>13.11414467547082</v>
      </c>
      <c r="I10" s="260">
        <v>13.20022224940428</v>
      </c>
      <c r="J10" s="260">
        <v>10.182919843769911</v>
      </c>
      <c r="K10" s="260">
        <v>9.0996021875413966</v>
      </c>
      <c r="L10" s="260">
        <v>8.9073141834852958</v>
      </c>
      <c r="M10" s="260">
        <v>9.6758557996917478</v>
      </c>
      <c r="N10" s="260">
        <v>4.9275375849904322</v>
      </c>
      <c r="O10" s="260">
        <v>12.789311681655979</v>
      </c>
      <c r="P10" s="260">
        <v>11.767369627297469</v>
      </c>
      <c r="Q10" s="260">
        <v>12.07559255154573</v>
      </c>
      <c r="R10" s="260">
        <v>12.948104358132699</v>
      </c>
      <c r="S10" s="260">
        <v>14.29555652283425</v>
      </c>
      <c r="T10" s="260">
        <v>14.29420036275682</v>
      </c>
      <c r="U10" s="260">
        <v>14.16054614925765</v>
      </c>
      <c r="V10" s="260">
        <v>15.08797782493774</v>
      </c>
      <c r="W10" s="260">
        <v>16.791974164332451</v>
      </c>
      <c r="X10" s="260">
        <v>13.14578808863155</v>
      </c>
      <c r="Y10" s="260">
        <v>11.430029205173</v>
      </c>
      <c r="DA10" s="68" t="s">
        <v>2641</v>
      </c>
    </row>
    <row r="11" spans="1:105" ht="12" customHeight="1" x14ac:dyDescent="0.25">
      <c r="A11" s="37" t="s">
        <v>159</v>
      </c>
      <c r="B11" s="226">
        <v>0.15242001500070501</v>
      </c>
      <c r="C11" s="226">
        <v>0</v>
      </c>
      <c r="D11" s="226">
        <v>0</v>
      </c>
      <c r="E11" s="226">
        <v>0.26629968744014387</v>
      </c>
      <c r="F11" s="226">
        <v>0.12864994585646281</v>
      </c>
      <c r="G11" s="226">
        <v>0.12985332928818749</v>
      </c>
      <c r="H11" s="226">
        <v>0.13302469586867141</v>
      </c>
      <c r="I11" s="226">
        <v>0.1289097127545375</v>
      </c>
      <c r="J11" s="226">
        <v>0.1242487053922703</v>
      </c>
      <c r="K11" s="226">
        <v>0</v>
      </c>
      <c r="L11" s="226">
        <v>0</v>
      </c>
      <c r="M11" s="226">
        <v>0.60545660528447265</v>
      </c>
      <c r="N11" s="226">
        <v>0.36519400056523038</v>
      </c>
      <c r="O11" s="226">
        <v>0.47697104815674329</v>
      </c>
      <c r="P11" s="226">
        <v>0.47157788291515712</v>
      </c>
      <c r="Q11" s="226">
        <v>0.47338978728413611</v>
      </c>
      <c r="R11" s="226">
        <v>0.49002660603181541</v>
      </c>
      <c r="S11" s="226">
        <v>0.48901593258784071</v>
      </c>
      <c r="T11" s="226">
        <v>0.61143162051770505</v>
      </c>
      <c r="U11" s="226">
        <v>0.60646397837377697</v>
      </c>
      <c r="V11" s="226">
        <v>0.48013289599536768</v>
      </c>
      <c r="W11" s="226">
        <v>0.47847546348403908</v>
      </c>
      <c r="X11" s="226">
        <v>0.54579993929364989</v>
      </c>
      <c r="Y11" s="226">
        <v>0.39832376329914748</v>
      </c>
      <c r="DA11" s="69" t="s">
        <v>2642</v>
      </c>
    </row>
    <row r="12" spans="1:105" ht="12" customHeight="1" x14ac:dyDescent="0.25">
      <c r="A12" s="37" t="s">
        <v>35</v>
      </c>
      <c r="B12" s="226">
        <v>10.700939449084879</v>
      </c>
      <c r="C12" s="226">
        <v>11.573297824471281</v>
      </c>
      <c r="D12" s="226">
        <v>11.219341219127569</v>
      </c>
      <c r="E12" s="226">
        <v>11.26680511550469</v>
      </c>
      <c r="F12" s="226">
        <v>10.67372297863956</v>
      </c>
      <c r="G12" s="226">
        <v>13.276880723379669</v>
      </c>
      <c r="H12" s="226">
        <v>12.98111997960215</v>
      </c>
      <c r="I12" s="226">
        <v>13.07131253664974</v>
      </c>
      <c r="J12" s="226">
        <v>10.05867113837764</v>
      </c>
      <c r="K12" s="226">
        <v>9.0996021875413966</v>
      </c>
      <c r="L12" s="226">
        <v>8.9073141834852958</v>
      </c>
      <c r="M12" s="226">
        <v>9.0703991944072744</v>
      </c>
      <c r="N12" s="226">
        <v>4.5623435844252018</v>
      </c>
      <c r="O12" s="226">
        <v>12.31234063349924</v>
      </c>
      <c r="P12" s="226">
        <v>11.29579174438231</v>
      </c>
      <c r="Q12" s="226">
        <v>11.6022027642616</v>
      </c>
      <c r="R12" s="226">
        <v>12.458077752100881</v>
      </c>
      <c r="S12" s="226">
        <v>13.80654059024641</v>
      </c>
      <c r="T12" s="226">
        <v>13.68276874223911</v>
      </c>
      <c r="U12" s="226">
        <v>13.55408217088387</v>
      </c>
      <c r="V12" s="226">
        <v>14.60784492894237</v>
      </c>
      <c r="W12" s="226">
        <v>16.31349870084841</v>
      </c>
      <c r="X12" s="226">
        <v>12.5999881493379</v>
      </c>
      <c r="Y12" s="226">
        <v>11.03170544187385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75.756173368998247</v>
      </c>
      <c r="C16" s="261">
        <f t="shared" si="0"/>
        <v>78.325779844544627</v>
      </c>
      <c r="D16" s="261">
        <f t="shared" si="0"/>
        <v>74.512309869566067</v>
      </c>
      <c r="E16" s="261">
        <f t="shared" si="0"/>
        <v>83.075316289385611</v>
      </c>
      <c r="F16" s="261">
        <f t="shared" si="0"/>
        <v>77.865240788752914</v>
      </c>
      <c r="G16" s="261">
        <f t="shared" si="0"/>
        <v>95.083965091746165</v>
      </c>
      <c r="H16" s="261">
        <f t="shared" si="0"/>
        <v>91.469760827947624</v>
      </c>
      <c r="I16" s="261">
        <f t="shared" si="0"/>
        <v>90.01989900335245</v>
      </c>
      <c r="J16" s="261">
        <f t="shared" si="0"/>
        <v>69.891644085888643</v>
      </c>
      <c r="K16" s="261">
        <f t="shared" si="0"/>
        <v>62.302902264621963</v>
      </c>
      <c r="L16" s="261">
        <f t="shared" si="0"/>
        <v>60.897164636692303</v>
      </c>
      <c r="M16" s="261">
        <f t="shared" si="0"/>
        <v>66.956070183845839</v>
      </c>
      <c r="N16" s="261">
        <f t="shared" si="0"/>
        <v>34.117890602453201</v>
      </c>
      <c r="O16" s="261">
        <f t="shared" si="0"/>
        <v>87.136701861042241</v>
      </c>
      <c r="P16" s="261">
        <f t="shared" si="0"/>
        <v>80.959641780658245</v>
      </c>
      <c r="Q16" s="261">
        <f t="shared" si="0"/>
        <v>83.352346036424294</v>
      </c>
      <c r="R16" s="261">
        <f t="shared" si="0"/>
        <v>88.163515511542855</v>
      </c>
      <c r="S16" s="261">
        <f t="shared" si="0"/>
        <v>97.12138231935576</v>
      </c>
      <c r="T16" s="261">
        <f t="shared" si="0"/>
        <v>97.015287508256719</v>
      </c>
      <c r="U16" s="261">
        <f t="shared" si="0"/>
        <v>95.585851734107749</v>
      </c>
      <c r="V16" s="261">
        <f t="shared" si="0"/>
        <v>102.6221418105269</v>
      </c>
      <c r="W16" s="261">
        <f t="shared" si="0"/>
        <v>114.4956843198129</v>
      </c>
      <c r="X16" s="261">
        <f t="shared" si="0"/>
        <v>93.971895836380185</v>
      </c>
      <c r="Y16" s="261">
        <f t="shared" si="0"/>
        <v>85.214635246257117</v>
      </c>
      <c r="DA16" s="70"/>
    </row>
    <row r="17" spans="1:105" ht="12" customHeight="1" x14ac:dyDescent="0.25">
      <c r="A17" s="60" t="s">
        <v>2556</v>
      </c>
      <c r="B17" s="329">
        <v>75.756173368998247</v>
      </c>
      <c r="C17" s="329">
        <v>78.325779844544627</v>
      </c>
      <c r="D17" s="329">
        <v>74.512309869566067</v>
      </c>
      <c r="E17" s="329">
        <v>83.075316289385611</v>
      </c>
      <c r="F17" s="329">
        <v>77.865240788752914</v>
      </c>
      <c r="G17" s="329">
        <v>95.083965091746165</v>
      </c>
      <c r="H17" s="329">
        <v>91.469760827947624</v>
      </c>
      <c r="I17" s="329">
        <v>90.01989900335245</v>
      </c>
      <c r="J17" s="329">
        <v>69.891644085888643</v>
      </c>
      <c r="K17" s="329">
        <v>62.302902264621963</v>
      </c>
      <c r="L17" s="329">
        <v>60.897164636692303</v>
      </c>
      <c r="M17" s="329">
        <v>66.956070183845839</v>
      </c>
      <c r="N17" s="329">
        <v>34.117890602453201</v>
      </c>
      <c r="O17" s="329">
        <v>87.136701861042241</v>
      </c>
      <c r="P17" s="329">
        <v>80.959641780658245</v>
      </c>
      <c r="Q17" s="329">
        <v>83.352346036424294</v>
      </c>
      <c r="R17" s="329">
        <v>88.163515511542855</v>
      </c>
      <c r="S17" s="329">
        <v>97.12138231935576</v>
      </c>
      <c r="T17" s="329">
        <v>97.015287508256719</v>
      </c>
      <c r="U17" s="329">
        <v>95.585851734107749</v>
      </c>
      <c r="V17" s="329">
        <v>102.6221418105269</v>
      </c>
      <c r="W17" s="329">
        <v>114.4956843198129</v>
      </c>
      <c r="X17" s="329">
        <v>93.971895836380185</v>
      </c>
      <c r="Y17" s="329">
        <v>85.214635246257117</v>
      </c>
      <c r="DA17" s="72" t="s">
        <v>2647</v>
      </c>
    </row>
    <row r="18" spans="1:105" ht="12" customHeight="1" x14ac:dyDescent="0.25">
      <c r="A18" s="59" t="s">
        <v>28</v>
      </c>
      <c r="B18" s="230">
        <v>4.7418766206138176</v>
      </c>
      <c r="C18" s="230">
        <v>1.787872708691336</v>
      </c>
      <c r="D18" s="230">
        <v>0</v>
      </c>
      <c r="E18" s="230">
        <v>0.38438449985808848</v>
      </c>
      <c r="F18" s="230">
        <v>2.1281344745277981</v>
      </c>
      <c r="G18" s="230">
        <v>3.3293540379265321</v>
      </c>
      <c r="H18" s="230">
        <v>2.8284049708311421</v>
      </c>
      <c r="I18" s="230">
        <v>2.0719251679364201</v>
      </c>
      <c r="J18" s="230">
        <v>1.734094497436113</v>
      </c>
      <c r="K18" s="230">
        <v>1.2872165175407519</v>
      </c>
      <c r="L18" s="230">
        <v>0.84747620322500217</v>
      </c>
      <c r="M18" s="230">
        <v>0.85193833207283309</v>
      </c>
      <c r="N18" s="230">
        <v>0.62584075149372964</v>
      </c>
      <c r="O18" s="230">
        <v>1.605508349735651</v>
      </c>
      <c r="P18" s="230">
        <v>1.2293071730628109</v>
      </c>
      <c r="Q18" s="230">
        <v>1.8671840080706601</v>
      </c>
      <c r="R18" s="230">
        <v>1.377127777806253</v>
      </c>
      <c r="S18" s="230">
        <v>0.82102601186704871</v>
      </c>
      <c r="T18" s="230">
        <v>1.2564166154419769</v>
      </c>
      <c r="U18" s="230">
        <v>0.42806862802074191</v>
      </c>
      <c r="V18" s="230">
        <v>0.42466250747318612</v>
      </c>
      <c r="W18" s="230">
        <v>0.40981214007301942</v>
      </c>
      <c r="X18" s="230">
        <v>0.74889652260900674</v>
      </c>
      <c r="Y18" s="230">
        <v>0.33635051345998679</v>
      </c>
      <c r="DA18" s="71" t="s">
        <v>2648</v>
      </c>
    </row>
    <row r="19" spans="1:105" ht="12" customHeight="1" x14ac:dyDescent="0.25">
      <c r="A19" s="59" t="s">
        <v>31</v>
      </c>
      <c r="B19" s="230">
        <v>0.90329601528894321</v>
      </c>
      <c r="C19" s="230">
        <v>0.90364294193919292</v>
      </c>
      <c r="D19" s="230">
        <v>0.88743588505393445</v>
      </c>
      <c r="E19" s="230">
        <v>1.7840350064474559</v>
      </c>
      <c r="F19" s="230">
        <v>0.85464164565618317</v>
      </c>
      <c r="G19" s="230">
        <v>0.85435278050126262</v>
      </c>
      <c r="H19" s="230">
        <v>0.86489477211536003</v>
      </c>
      <c r="I19" s="230">
        <v>0</v>
      </c>
      <c r="J19" s="230">
        <v>0</v>
      </c>
      <c r="K19" s="230">
        <v>0.81195708285504842</v>
      </c>
      <c r="L19" s="230">
        <v>0.78433701464541772</v>
      </c>
      <c r="M19" s="230">
        <v>2.3724736904991182</v>
      </c>
      <c r="N19" s="230">
        <v>1.175634919286308</v>
      </c>
      <c r="O19" s="230">
        <v>3.0481149466358239</v>
      </c>
      <c r="P19" s="230">
        <v>3.0438206667208139</v>
      </c>
      <c r="Q19" s="230">
        <v>3.0460352212089572</v>
      </c>
      <c r="R19" s="230">
        <v>3.02108368449945</v>
      </c>
      <c r="S19" s="230">
        <v>3.7686043561605711</v>
      </c>
      <c r="T19" s="230">
        <v>3.7487934448673328</v>
      </c>
      <c r="U19" s="230">
        <v>3.7285257174366029</v>
      </c>
      <c r="V19" s="230">
        <v>3.728070862868389</v>
      </c>
      <c r="W19" s="230">
        <v>4.4591435424476602</v>
      </c>
      <c r="X19" s="230">
        <v>4.2063798140035011</v>
      </c>
      <c r="Y19" s="230">
        <v>3.9919417752316</v>
      </c>
      <c r="DA19" s="71" t="s">
        <v>2649</v>
      </c>
    </row>
    <row r="20" spans="1:105" ht="12" customHeight="1" x14ac:dyDescent="0.25">
      <c r="A20" s="59" t="s">
        <v>159</v>
      </c>
      <c r="B20" s="230">
        <v>0.91815783940875151</v>
      </c>
      <c r="C20" s="230">
        <v>0</v>
      </c>
      <c r="D20" s="230">
        <v>0</v>
      </c>
      <c r="E20" s="230">
        <v>1.824985722016504</v>
      </c>
      <c r="F20" s="230">
        <v>0.88107522488637202</v>
      </c>
      <c r="G20" s="230">
        <v>0.88043076886407201</v>
      </c>
      <c r="H20" s="230">
        <v>0.89036969846005842</v>
      </c>
      <c r="I20" s="230">
        <v>0.85887554241586439</v>
      </c>
      <c r="J20" s="230">
        <v>0.83163644897547406</v>
      </c>
      <c r="K20" s="230">
        <v>0</v>
      </c>
      <c r="L20" s="230">
        <v>0</v>
      </c>
      <c r="M20" s="230">
        <v>3.9879421725884581</v>
      </c>
      <c r="N20" s="230">
        <v>2.39506257420999</v>
      </c>
      <c r="O20" s="230">
        <v>3.0761655840020898</v>
      </c>
      <c r="P20" s="230">
        <v>3.0732155985387202</v>
      </c>
      <c r="Q20" s="230">
        <v>3.0749862911890391</v>
      </c>
      <c r="R20" s="230">
        <v>3.1701341378739358</v>
      </c>
      <c r="S20" s="230">
        <v>3.165284324691283</v>
      </c>
      <c r="T20" s="230">
        <v>3.935713039572085</v>
      </c>
      <c r="U20" s="230">
        <v>3.9157071055898358</v>
      </c>
      <c r="V20" s="230">
        <v>3.1335148281563692</v>
      </c>
      <c r="W20" s="230">
        <v>3.1237363327049068</v>
      </c>
      <c r="X20" s="230">
        <v>3.6958807788112442</v>
      </c>
      <c r="Y20" s="230">
        <v>2.8187987929008411</v>
      </c>
      <c r="DA20" s="71" t="s">
        <v>2650</v>
      </c>
    </row>
    <row r="21" spans="1:105" ht="12" customHeight="1" x14ac:dyDescent="0.25">
      <c r="A21" s="59" t="s">
        <v>32</v>
      </c>
      <c r="B21" s="230">
        <v>4.7318110261186943</v>
      </c>
      <c r="C21" s="230">
        <v>3.786919561165194</v>
      </c>
      <c r="D21" s="230">
        <v>2.7892708875916128</v>
      </c>
      <c r="E21" s="230">
        <v>1.869058630809681</v>
      </c>
      <c r="F21" s="230">
        <v>0.90106428480296963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64.461031867568039</v>
      </c>
      <c r="C22" s="230">
        <v>71.8473446327489</v>
      </c>
      <c r="D22" s="230">
        <v>70.835603096920522</v>
      </c>
      <c r="E22" s="230">
        <v>77.212852430253889</v>
      </c>
      <c r="F22" s="230">
        <v>73.100325158879585</v>
      </c>
      <c r="G22" s="230">
        <v>90.019827504454298</v>
      </c>
      <c r="H22" s="230">
        <v>86.886091386541068</v>
      </c>
      <c r="I22" s="230">
        <v>87.089098293000163</v>
      </c>
      <c r="J22" s="230">
        <v>67.325913139477052</v>
      </c>
      <c r="K22" s="230">
        <v>60.203728664226148</v>
      </c>
      <c r="L22" s="230">
        <v>59.265351418821879</v>
      </c>
      <c r="M22" s="230">
        <v>59.743715988685423</v>
      </c>
      <c r="N22" s="230">
        <v>29.921352357463171</v>
      </c>
      <c r="O22" s="230">
        <v>79.406912980668679</v>
      </c>
      <c r="P22" s="230">
        <v>73.613298342335895</v>
      </c>
      <c r="Q22" s="230">
        <v>75.36414051595564</v>
      </c>
      <c r="R22" s="230">
        <v>80.595169911363215</v>
      </c>
      <c r="S22" s="230">
        <v>89.366467626636862</v>
      </c>
      <c r="T22" s="230">
        <v>88.074364408375331</v>
      </c>
      <c r="U22" s="230">
        <v>87.513550283060567</v>
      </c>
      <c r="V22" s="230">
        <v>95.335893612028954</v>
      </c>
      <c r="W22" s="230">
        <v>106.50299230458729</v>
      </c>
      <c r="X22" s="230">
        <v>85.320738720956427</v>
      </c>
      <c r="Y22" s="230">
        <v>78.067544164664696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30.474681862334869</v>
      </c>
      <c r="C24" s="261">
        <f t="shared" si="1"/>
        <v>34.016546594829578</v>
      </c>
      <c r="D24" s="261">
        <f t="shared" si="1"/>
        <v>34.60063427465056</v>
      </c>
      <c r="E24" s="261">
        <f t="shared" si="1"/>
        <v>37.765168445381128</v>
      </c>
      <c r="F24" s="261">
        <f t="shared" si="1"/>
        <v>37.733186805073913</v>
      </c>
      <c r="G24" s="261">
        <f t="shared" si="1"/>
        <v>46.289024449022357</v>
      </c>
      <c r="H24" s="261">
        <f t="shared" si="1"/>
        <v>45.083748802208369</v>
      </c>
      <c r="I24" s="261">
        <f t="shared" si="1"/>
        <v>45.016678538153037</v>
      </c>
      <c r="J24" s="261">
        <f t="shared" si="1"/>
        <v>39.36901492096451</v>
      </c>
      <c r="K24" s="261">
        <f t="shared" si="1"/>
        <v>36.776169262528818</v>
      </c>
      <c r="L24" s="261">
        <f t="shared" si="1"/>
        <v>39.639564073103628</v>
      </c>
      <c r="M24" s="261">
        <f t="shared" si="1"/>
        <v>41.192778630657827</v>
      </c>
      <c r="N24" s="261">
        <f t="shared" si="1"/>
        <v>40.176125136790112</v>
      </c>
      <c r="O24" s="261">
        <f t="shared" si="1"/>
        <v>58.485610491254732</v>
      </c>
      <c r="P24" s="261">
        <f t="shared" si="1"/>
        <v>57.461034566268843</v>
      </c>
      <c r="Q24" s="261">
        <f t="shared" si="1"/>
        <v>58.219049271779788</v>
      </c>
      <c r="R24" s="261">
        <f t="shared" si="1"/>
        <v>61.207999198203026</v>
      </c>
      <c r="S24" s="261">
        <f t="shared" si="1"/>
        <v>66.341128797634624</v>
      </c>
      <c r="T24" s="261">
        <f t="shared" si="1"/>
        <v>66.977175419831013</v>
      </c>
      <c r="U24" s="261">
        <f t="shared" si="1"/>
        <v>67.21531208931674</v>
      </c>
      <c r="V24" s="261">
        <f t="shared" si="1"/>
        <v>71.465094865116782</v>
      </c>
      <c r="W24" s="261">
        <f t="shared" si="1"/>
        <v>79.833235716507232</v>
      </c>
      <c r="X24" s="261">
        <f t="shared" si="1"/>
        <v>74.59757417662756</v>
      </c>
      <c r="Y24" s="261">
        <f t="shared" si="1"/>
        <v>75.352962796261451</v>
      </c>
      <c r="DA24" s="70"/>
    </row>
    <row r="25" spans="1:105" ht="12" customHeight="1" x14ac:dyDescent="0.25">
      <c r="A25" s="60" t="s">
        <v>2566</v>
      </c>
      <c r="B25" s="262">
        <v>30.474681862334869</v>
      </c>
      <c r="C25" s="262">
        <v>34.016546594829578</v>
      </c>
      <c r="D25" s="262">
        <v>34.60063427465056</v>
      </c>
      <c r="E25" s="262">
        <v>37.765168445381128</v>
      </c>
      <c r="F25" s="262">
        <v>37.733186805073913</v>
      </c>
      <c r="G25" s="262">
        <v>46.289024449022357</v>
      </c>
      <c r="H25" s="262">
        <v>45.083748802208369</v>
      </c>
      <c r="I25" s="262">
        <v>45.016678538153037</v>
      </c>
      <c r="J25" s="262">
        <v>39.36901492096451</v>
      </c>
      <c r="K25" s="262">
        <v>36.776169262528818</v>
      </c>
      <c r="L25" s="262">
        <v>39.639564073103628</v>
      </c>
      <c r="M25" s="262">
        <v>41.192778630657827</v>
      </c>
      <c r="N25" s="262">
        <v>40.176125136790112</v>
      </c>
      <c r="O25" s="262">
        <v>58.485610491254732</v>
      </c>
      <c r="P25" s="262">
        <v>57.461034566268843</v>
      </c>
      <c r="Q25" s="262">
        <v>58.219049271779788</v>
      </c>
      <c r="R25" s="262">
        <v>61.207999198203026</v>
      </c>
      <c r="S25" s="262">
        <v>66.341128797634624</v>
      </c>
      <c r="T25" s="262">
        <v>66.977175419831013</v>
      </c>
      <c r="U25" s="262">
        <v>67.21531208931674</v>
      </c>
      <c r="V25" s="262">
        <v>71.465094865116782</v>
      </c>
      <c r="W25" s="262">
        <v>79.833235716507232</v>
      </c>
      <c r="X25" s="262">
        <v>74.59757417662756</v>
      </c>
      <c r="Y25" s="262">
        <v>75.352962796261451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108.2231048128547</v>
      </c>
      <c r="C27" s="261">
        <f t="shared" si="2"/>
        <v>111.8939712064923</v>
      </c>
      <c r="D27" s="261">
        <f t="shared" si="2"/>
        <v>106.446156956523</v>
      </c>
      <c r="E27" s="261">
        <f t="shared" si="2"/>
        <v>118.6790232705509</v>
      </c>
      <c r="F27" s="261">
        <f t="shared" si="2"/>
        <v>111.236058269647</v>
      </c>
      <c r="G27" s="261">
        <f t="shared" si="2"/>
        <v>135.83423584535171</v>
      </c>
      <c r="H27" s="261">
        <f t="shared" si="2"/>
        <v>130.67108689706799</v>
      </c>
      <c r="I27" s="261">
        <f t="shared" si="2"/>
        <v>128.5998557190749</v>
      </c>
      <c r="J27" s="261">
        <f t="shared" si="2"/>
        <v>99.845205836983794</v>
      </c>
      <c r="K27" s="261">
        <f t="shared" si="2"/>
        <v>89.004146092317086</v>
      </c>
      <c r="L27" s="261">
        <f t="shared" si="2"/>
        <v>86.995949480989012</v>
      </c>
      <c r="M27" s="261">
        <f t="shared" si="2"/>
        <v>95.651528834065445</v>
      </c>
      <c r="N27" s="261">
        <f t="shared" si="2"/>
        <v>48.739843717790293</v>
      </c>
      <c r="O27" s="261">
        <f t="shared" si="2"/>
        <v>124.48100265863179</v>
      </c>
      <c r="P27" s="261">
        <f t="shared" si="2"/>
        <v>115.65663111522601</v>
      </c>
      <c r="Q27" s="261">
        <f t="shared" si="2"/>
        <v>119.0747800520347</v>
      </c>
      <c r="R27" s="261">
        <f t="shared" si="2"/>
        <v>125.9478793022041</v>
      </c>
      <c r="S27" s="261">
        <f t="shared" si="2"/>
        <v>138.74483188479391</v>
      </c>
      <c r="T27" s="261">
        <f t="shared" si="2"/>
        <v>138.5932678689382</v>
      </c>
      <c r="U27" s="261">
        <f t="shared" si="2"/>
        <v>136.5512167630111</v>
      </c>
      <c r="V27" s="261">
        <f t="shared" si="2"/>
        <v>146.60305972932409</v>
      </c>
      <c r="W27" s="261">
        <f t="shared" si="2"/>
        <v>163.56526331401849</v>
      </c>
      <c r="X27" s="261">
        <f t="shared" si="2"/>
        <v>134.24556548054309</v>
      </c>
      <c r="Y27" s="261">
        <f t="shared" si="2"/>
        <v>121.7351932089388</v>
      </c>
      <c r="DA27" s="70"/>
    </row>
    <row r="28" spans="1:105" ht="12" customHeight="1" x14ac:dyDescent="0.25">
      <c r="A28" s="60" t="s">
        <v>2571</v>
      </c>
      <c r="B28" s="329">
        <v>108.2231048128547</v>
      </c>
      <c r="C28" s="329">
        <v>111.8939712064923</v>
      </c>
      <c r="D28" s="329">
        <v>106.446156956523</v>
      </c>
      <c r="E28" s="329">
        <v>118.6790232705509</v>
      </c>
      <c r="F28" s="329">
        <v>111.236058269647</v>
      </c>
      <c r="G28" s="329">
        <v>135.83423584535171</v>
      </c>
      <c r="H28" s="329">
        <v>130.67108689706799</v>
      </c>
      <c r="I28" s="329">
        <v>128.5998557190749</v>
      </c>
      <c r="J28" s="329">
        <v>99.845205836983794</v>
      </c>
      <c r="K28" s="329">
        <v>89.004146092317086</v>
      </c>
      <c r="L28" s="329">
        <v>86.995949480989012</v>
      </c>
      <c r="M28" s="329">
        <v>95.651528834065445</v>
      </c>
      <c r="N28" s="329">
        <v>48.739843717790293</v>
      </c>
      <c r="O28" s="329">
        <v>124.48100265863179</v>
      </c>
      <c r="P28" s="329">
        <v>115.65663111522601</v>
      </c>
      <c r="Q28" s="329">
        <v>119.0747800520347</v>
      </c>
      <c r="R28" s="329">
        <v>125.9478793022041</v>
      </c>
      <c r="S28" s="329">
        <v>138.74483188479391</v>
      </c>
      <c r="T28" s="329">
        <v>138.5932678689382</v>
      </c>
      <c r="U28" s="329">
        <v>136.5512167630111</v>
      </c>
      <c r="V28" s="329">
        <v>146.60305972932409</v>
      </c>
      <c r="W28" s="329">
        <v>163.56526331401849</v>
      </c>
      <c r="X28" s="329">
        <v>134.24556548054309</v>
      </c>
      <c r="Y28" s="329">
        <v>121.7351932089388</v>
      </c>
      <c r="DA28" s="72" t="s">
        <v>2656</v>
      </c>
    </row>
    <row r="29" spans="1:105" ht="12" customHeight="1" x14ac:dyDescent="0.25">
      <c r="A29" s="59" t="s">
        <v>28</v>
      </c>
      <c r="B29" s="230">
        <v>6.7741094580197396</v>
      </c>
      <c r="C29" s="230">
        <v>2.5541038695590519</v>
      </c>
      <c r="D29" s="230">
        <v>0</v>
      </c>
      <c r="E29" s="230">
        <v>0.54912071408298369</v>
      </c>
      <c r="F29" s="230">
        <v>3.0401921064682829</v>
      </c>
      <c r="G29" s="230">
        <v>4.7562200541807611</v>
      </c>
      <c r="H29" s="230">
        <v>4.0405785297587729</v>
      </c>
      <c r="I29" s="230">
        <v>2.9598930970520279</v>
      </c>
      <c r="J29" s="230">
        <v>2.4772778534801621</v>
      </c>
      <c r="K29" s="230">
        <v>1.8388807393439319</v>
      </c>
      <c r="L29" s="230">
        <v>1.210680290321432</v>
      </c>
      <c r="M29" s="230">
        <v>1.2170547601040469</v>
      </c>
      <c r="N29" s="230">
        <v>0.89405821641961392</v>
      </c>
      <c r="O29" s="230">
        <v>2.293583356765216</v>
      </c>
      <c r="P29" s="230">
        <v>1.756153104375445</v>
      </c>
      <c r="Q29" s="230">
        <v>2.6674057258152279</v>
      </c>
      <c r="R29" s="230">
        <v>1.967325396866076</v>
      </c>
      <c r="S29" s="230">
        <v>1.1728943026672121</v>
      </c>
      <c r="T29" s="230">
        <v>1.794880879202823</v>
      </c>
      <c r="U29" s="230">
        <v>0.61152661145820264</v>
      </c>
      <c r="V29" s="230">
        <v>0.60666072496169454</v>
      </c>
      <c r="W29" s="230">
        <v>0.5854459143900278</v>
      </c>
      <c r="X29" s="230">
        <v>1.069852175155724</v>
      </c>
      <c r="Y29" s="230">
        <v>0.48050073351426698</v>
      </c>
      <c r="DA29" s="71" t="s">
        <v>2657</v>
      </c>
    </row>
    <row r="30" spans="1:105" ht="12" customHeight="1" x14ac:dyDescent="0.25">
      <c r="A30" s="59" t="s">
        <v>31</v>
      </c>
      <c r="B30" s="230">
        <v>1.2904228789842049</v>
      </c>
      <c r="C30" s="230">
        <v>1.290918488484561</v>
      </c>
      <c r="D30" s="230">
        <v>1.2677655500770499</v>
      </c>
      <c r="E30" s="230">
        <v>2.5486214377820811</v>
      </c>
      <c r="F30" s="230">
        <v>1.2209166366516899</v>
      </c>
      <c r="G30" s="230">
        <v>1.2205039721446611</v>
      </c>
      <c r="H30" s="230">
        <v>1.2355639601648001</v>
      </c>
      <c r="I30" s="230">
        <v>0</v>
      </c>
      <c r="J30" s="230">
        <v>0</v>
      </c>
      <c r="K30" s="230">
        <v>1.159938689792926</v>
      </c>
      <c r="L30" s="230">
        <v>1.1204814494934541</v>
      </c>
      <c r="M30" s="230">
        <v>3.3892481292844532</v>
      </c>
      <c r="N30" s="230">
        <v>1.6794784561232969</v>
      </c>
      <c r="O30" s="230">
        <v>4.3544499237654621</v>
      </c>
      <c r="P30" s="230">
        <v>4.3483152381725922</v>
      </c>
      <c r="Q30" s="230">
        <v>4.3514788874413659</v>
      </c>
      <c r="R30" s="230">
        <v>4.3158338349992134</v>
      </c>
      <c r="S30" s="230">
        <v>5.3837205088008124</v>
      </c>
      <c r="T30" s="230">
        <v>5.355419206953334</v>
      </c>
      <c r="U30" s="230">
        <v>5.3264653106237212</v>
      </c>
      <c r="V30" s="230">
        <v>5.3258155183834113</v>
      </c>
      <c r="W30" s="230">
        <v>6.3702050606395142</v>
      </c>
      <c r="X30" s="230">
        <v>6.0091140200050006</v>
      </c>
      <c r="Y30" s="230">
        <v>5.7027739646165712</v>
      </c>
      <c r="DA30" s="71" t="s">
        <v>2658</v>
      </c>
    </row>
    <row r="31" spans="1:105" ht="12" customHeight="1" x14ac:dyDescent="0.25">
      <c r="A31" s="59" t="s">
        <v>159</v>
      </c>
      <c r="B31" s="230">
        <v>1.3116540562982171</v>
      </c>
      <c r="C31" s="230">
        <v>0</v>
      </c>
      <c r="D31" s="230">
        <v>0</v>
      </c>
      <c r="E31" s="230">
        <v>2.6071224600235778</v>
      </c>
      <c r="F31" s="230">
        <v>1.2586788926948169</v>
      </c>
      <c r="G31" s="230">
        <v>1.2577582412343891</v>
      </c>
      <c r="H31" s="230">
        <v>1.271956712085798</v>
      </c>
      <c r="I31" s="230">
        <v>1.226965060594092</v>
      </c>
      <c r="J31" s="230">
        <v>1.188052069964963</v>
      </c>
      <c r="K31" s="230">
        <v>0</v>
      </c>
      <c r="L31" s="230">
        <v>0</v>
      </c>
      <c r="M31" s="230">
        <v>5.6970602465549369</v>
      </c>
      <c r="N31" s="230">
        <v>3.4215179631571311</v>
      </c>
      <c r="O31" s="230">
        <v>4.3945222628601277</v>
      </c>
      <c r="P31" s="230">
        <v>4.3903079979124584</v>
      </c>
      <c r="Q31" s="230">
        <v>4.3928375588414834</v>
      </c>
      <c r="R31" s="230">
        <v>4.5287630541056227</v>
      </c>
      <c r="S31" s="230">
        <v>4.5218347495589741</v>
      </c>
      <c r="T31" s="230">
        <v>5.6224471993886924</v>
      </c>
      <c r="U31" s="230">
        <v>5.5938672936997653</v>
      </c>
      <c r="V31" s="230">
        <v>4.4764497545090984</v>
      </c>
      <c r="W31" s="230">
        <v>4.4624804752927254</v>
      </c>
      <c r="X31" s="230">
        <v>5.2798296840160619</v>
      </c>
      <c r="Y31" s="230">
        <v>4.0268554184297738</v>
      </c>
      <c r="DA31" s="71" t="s">
        <v>2659</v>
      </c>
    </row>
    <row r="32" spans="1:105" ht="12" customHeight="1" x14ac:dyDescent="0.25">
      <c r="A32" s="59" t="s">
        <v>32</v>
      </c>
      <c r="B32" s="230">
        <v>6.7597300373124218</v>
      </c>
      <c r="C32" s="230">
        <v>5.4098850873788482</v>
      </c>
      <c r="D32" s="230">
        <v>3.9846726965594481</v>
      </c>
      <c r="E32" s="230">
        <v>2.670083758299544</v>
      </c>
      <c r="F32" s="230">
        <v>1.287234692575671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92.087188382240072</v>
      </c>
      <c r="C33" s="230">
        <v>102.63906376106981</v>
      </c>
      <c r="D33" s="230">
        <v>101.1937187098865</v>
      </c>
      <c r="E33" s="230">
        <v>110.30407490036271</v>
      </c>
      <c r="F33" s="230">
        <v>104.4290359412565</v>
      </c>
      <c r="G33" s="230">
        <v>128.59975357779189</v>
      </c>
      <c r="H33" s="230">
        <v>124.1229876950586</v>
      </c>
      <c r="I33" s="230">
        <v>124.4129975614288</v>
      </c>
      <c r="J33" s="230">
        <v>96.179875913538666</v>
      </c>
      <c r="K33" s="230">
        <v>86.005326663180227</v>
      </c>
      <c r="L33" s="230">
        <v>84.664787741174123</v>
      </c>
      <c r="M33" s="230">
        <v>85.348165698122003</v>
      </c>
      <c r="N33" s="230">
        <v>42.74478908209025</v>
      </c>
      <c r="O33" s="230">
        <v>113.438447115241</v>
      </c>
      <c r="P33" s="230">
        <v>105.1618547747656</v>
      </c>
      <c r="Q33" s="230">
        <v>107.6630578799366</v>
      </c>
      <c r="R33" s="230">
        <v>115.13595701623311</v>
      </c>
      <c r="S33" s="230">
        <v>127.6663823237669</v>
      </c>
      <c r="T33" s="230">
        <v>125.8205205833933</v>
      </c>
      <c r="U33" s="230">
        <v>125.0193575472294</v>
      </c>
      <c r="V33" s="230">
        <v>136.19413373146989</v>
      </c>
      <c r="W33" s="230">
        <v>152.14713186369619</v>
      </c>
      <c r="X33" s="230">
        <v>121.8867696013663</v>
      </c>
      <c r="Y33" s="230">
        <v>111.5250630923781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66.332973814815617</v>
      </c>
      <c r="C35" s="261">
        <v>68.483591153274162</v>
      </c>
      <c r="D35" s="261">
        <v>69.643925799088109</v>
      </c>
      <c r="E35" s="261">
        <v>82.075435983988356</v>
      </c>
      <c r="F35" s="261">
        <v>81.108802514586145</v>
      </c>
      <c r="G35" s="261">
        <v>99.156355364472731</v>
      </c>
      <c r="H35" s="261">
        <v>91.51708295055542</v>
      </c>
      <c r="I35" s="261">
        <v>94.07222643353758</v>
      </c>
      <c r="J35" s="261">
        <v>81.381344151291415</v>
      </c>
      <c r="K35" s="261">
        <v>76.264101950893405</v>
      </c>
      <c r="L35" s="261">
        <v>82.376356744716858</v>
      </c>
      <c r="M35" s="261">
        <v>88.488935510456571</v>
      </c>
      <c r="N35" s="261">
        <v>89.275631119040355</v>
      </c>
      <c r="O35" s="261">
        <v>127.5036495865096</v>
      </c>
      <c r="P35" s="261">
        <v>118.9095273495381</v>
      </c>
      <c r="Q35" s="261">
        <v>122.1876374072248</v>
      </c>
      <c r="R35" s="261">
        <v>125.8912030686956</v>
      </c>
      <c r="S35" s="261">
        <v>139.28728704155591</v>
      </c>
      <c r="T35" s="261">
        <v>141.1155046772376</v>
      </c>
      <c r="U35" s="261">
        <v>141.05393539415431</v>
      </c>
      <c r="V35" s="261">
        <v>151.48611766479559</v>
      </c>
      <c r="W35" s="261">
        <v>170.4735635450204</v>
      </c>
      <c r="X35" s="261">
        <v>162.0368447786783</v>
      </c>
      <c r="Y35" s="261">
        <v>165.4131699535011</v>
      </c>
      <c r="DA35" s="70" t="s">
        <v>2663</v>
      </c>
    </row>
    <row r="36" spans="1:105" ht="12" customHeight="1" x14ac:dyDescent="0.25">
      <c r="A36" s="46" t="s">
        <v>28</v>
      </c>
      <c r="B36" s="229">
        <v>4.1520415263871184</v>
      </c>
      <c r="C36" s="229">
        <v>1.563213846821881</v>
      </c>
      <c r="D36" s="229">
        <v>0</v>
      </c>
      <c r="E36" s="229">
        <v>0.35263010013530249</v>
      </c>
      <c r="F36" s="229">
        <v>2.2167842424997688</v>
      </c>
      <c r="G36" s="229">
        <v>3.4719483122127648</v>
      </c>
      <c r="H36" s="229">
        <v>2.829868253621024</v>
      </c>
      <c r="I36" s="229">
        <v>2.1651947592631888</v>
      </c>
      <c r="J36" s="229">
        <v>2.0191675690628399</v>
      </c>
      <c r="K36" s="229">
        <v>1.5756635430825801</v>
      </c>
      <c r="L36" s="229">
        <v>1.1463916664431559</v>
      </c>
      <c r="M36" s="229">
        <v>1.125919067810929</v>
      </c>
      <c r="N36" s="229">
        <v>1.637625512100088</v>
      </c>
      <c r="O36" s="229">
        <v>2.3492761334868968</v>
      </c>
      <c r="P36" s="229">
        <v>1.805545722550592</v>
      </c>
      <c r="Q36" s="229">
        <v>2.7371371460979428</v>
      </c>
      <c r="R36" s="229">
        <v>1.9664401053137479</v>
      </c>
      <c r="S36" s="229">
        <v>1.177480005458267</v>
      </c>
      <c r="T36" s="229">
        <v>1.827545630454084</v>
      </c>
      <c r="U36" s="229">
        <v>0.63169144288282175</v>
      </c>
      <c r="V36" s="229">
        <v>0.62686739372176359</v>
      </c>
      <c r="W36" s="229">
        <v>0.61017265687602318</v>
      </c>
      <c r="X36" s="229">
        <v>1.291331078395767</v>
      </c>
      <c r="Y36" s="229">
        <v>0.65290198668482702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0.79093634570656879</v>
      </c>
      <c r="C38" s="229">
        <v>0.79009380956218855</v>
      </c>
      <c r="D38" s="229">
        <v>0.82945380485899867</v>
      </c>
      <c r="E38" s="229">
        <v>1.636654035739505</v>
      </c>
      <c r="F38" s="229">
        <v>0.89024267768373622</v>
      </c>
      <c r="G38" s="229">
        <v>0.89094420734629509</v>
      </c>
      <c r="H38" s="229">
        <v>0.86534222771247138</v>
      </c>
      <c r="I38" s="229">
        <v>0</v>
      </c>
      <c r="J38" s="229">
        <v>0</v>
      </c>
      <c r="K38" s="229">
        <v>0.99390518733137512</v>
      </c>
      <c r="L38" s="229">
        <v>1.060982495851494</v>
      </c>
      <c r="M38" s="229">
        <v>3.1354539001824819</v>
      </c>
      <c r="N38" s="229">
        <v>3.0762613846156279</v>
      </c>
      <c r="O38" s="229">
        <v>4.4601846495754867</v>
      </c>
      <c r="P38" s="229">
        <v>4.4706136150789817</v>
      </c>
      <c r="Q38" s="229">
        <v>4.4652354113233086</v>
      </c>
      <c r="R38" s="229">
        <v>4.3138917204707976</v>
      </c>
      <c r="S38" s="229">
        <v>5.4047694150043188</v>
      </c>
      <c r="T38" s="229">
        <v>5.4528816281470149</v>
      </c>
      <c r="U38" s="229">
        <v>5.5021032519092072</v>
      </c>
      <c r="V38" s="229">
        <v>5.503207898719233</v>
      </c>
      <c r="W38" s="229">
        <v>6.6392553968802774</v>
      </c>
      <c r="X38" s="229">
        <v>7.2531101659224104</v>
      </c>
      <c r="Y38" s="229">
        <v>7.7489006601113024</v>
      </c>
      <c r="DA38" s="73" t="s">
        <v>2666</v>
      </c>
    </row>
    <row r="39" spans="1:105" ht="12" customHeight="1" x14ac:dyDescent="0.25">
      <c r="A39" s="46" t="s">
        <v>159</v>
      </c>
      <c r="B39" s="229">
        <v>0.8039495292708676</v>
      </c>
      <c r="C39" s="229">
        <v>0</v>
      </c>
      <c r="D39" s="229">
        <v>0</v>
      </c>
      <c r="E39" s="229">
        <v>1.6742217704870219</v>
      </c>
      <c r="F39" s="229">
        <v>0.91777737655343683</v>
      </c>
      <c r="G39" s="229">
        <v>0.91813910060509318</v>
      </c>
      <c r="H39" s="229">
        <v>0.89083033357766928</v>
      </c>
      <c r="I39" s="229">
        <v>0.89753860422975629</v>
      </c>
      <c r="J39" s="229">
        <v>0.96835169565707335</v>
      </c>
      <c r="K39" s="229">
        <v>0</v>
      </c>
      <c r="L39" s="229">
        <v>0</v>
      </c>
      <c r="M39" s="229">
        <v>5.2704520555143031</v>
      </c>
      <c r="N39" s="229">
        <v>6.2671143821188027</v>
      </c>
      <c r="O39" s="229">
        <v>4.5012300249573816</v>
      </c>
      <c r="P39" s="229">
        <v>4.5137874406056424</v>
      </c>
      <c r="Q39" s="229">
        <v>4.5076752826585622</v>
      </c>
      <c r="R39" s="229">
        <v>4.5267251219563782</v>
      </c>
      <c r="S39" s="229">
        <v>4.5395139131328666</v>
      </c>
      <c r="T39" s="229">
        <v>5.7247692204873557</v>
      </c>
      <c r="U39" s="229">
        <v>5.7783227023044281</v>
      </c>
      <c r="V39" s="229">
        <v>4.6255514413146344</v>
      </c>
      <c r="W39" s="229">
        <v>4.6509566484953533</v>
      </c>
      <c r="X39" s="229">
        <v>6.3728506778182163</v>
      </c>
      <c r="Y39" s="229">
        <v>5.4716709453416401</v>
      </c>
      <c r="DA39" s="73" t="s">
        <v>2667</v>
      </c>
    </row>
    <row r="40" spans="1:105" ht="12" customHeight="1" x14ac:dyDescent="0.25">
      <c r="A40" s="46" t="s">
        <v>32</v>
      </c>
      <c r="B40" s="229">
        <v>4.1432279764626347</v>
      </c>
      <c r="C40" s="229">
        <v>3.311066311397048</v>
      </c>
      <c r="D40" s="229">
        <v>2.6070292958174539</v>
      </c>
      <c r="E40" s="229">
        <v>1.714653770858342</v>
      </c>
      <c r="F40" s="229">
        <v>0.93859910261251522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56.442818436988432</v>
      </c>
      <c r="C42" s="229">
        <v>62.819217185493038</v>
      </c>
      <c r="D42" s="229">
        <v>66.207442698411654</v>
      </c>
      <c r="E42" s="229">
        <v>70.834219106818722</v>
      </c>
      <c r="F42" s="229">
        <v>76.145399115236685</v>
      </c>
      <c r="G42" s="229">
        <v>93.875323744308574</v>
      </c>
      <c r="H42" s="229">
        <v>86.931042135644262</v>
      </c>
      <c r="I42" s="229">
        <v>91.009493070044641</v>
      </c>
      <c r="J42" s="229">
        <v>78.393824886571508</v>
      </c>
      <c r="K42" s="229">
        <v>73.694533220479457</v>
      </c>
      <c r="L42" s="229">
        <v>80.168982582422203</v>
      </c>
      <c r="M42" s="229">
        <v>78.957110486948849</v>
      </c>
      <c r="N42" s="229">
        <v>78.294629840205829</v>
      </c>
      <c r="O42" s="229">
        <v>116.1929587784899</v>
      </c>
      <c r="P42" s="229">
        <v>108.1195805713029</v>
      </c>
      <c r="Q42" s="229">
        <v>110.477589567145</v>
      </c>
      <c r="R42" s="229">
        <v>115.0841461209547</v>
      </c>
      <c r="S42" s="229">
        <v>128.1655237079604</v>
      </c>
      <c r="T42" s="229">
        <v>128.11030819814911</v>
      </c>
      <c r="U42" s="229">
        <v>129.14181799705781</v>
      </c>
      <c r="V42" s="229">
        <v>140.73049093104001</v>
      </c>
      <c r="W42" s="229">
        <v>158.5731788427687</v>
      </c>
      <c r="X42" s="229">
        <v>147.1195528565419</v>
      </c>
      <c r="Y42" s="229">
        <v>151.5396963613633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5.8630571999494512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</v>
      </c>
      <c r="D51" s="232">
        <f t="shared" si="3"/>
        <v>1</v>
      </c>
      <c r="E51" s="232">
        <f t="shared" si="3"/>
        <v>1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0.99999999999999978</v>
      </c>
      <c r="J51" s="232">
        <f t="shared" si="3"/>
        <v>0.99999999999999989</v>
      </c>
      <c r="K51" s="232">
        <f t="shared" si="3"/>
        <v>0.99999999999999978</v>
      </c>
      <c r="L51" s="232">
        <f t="shared" si="3"/>
        <v>1</v>
      </c>
      <c r="M51" s="232">
        <f t="shared" si="3"/>
        <v>1</v>
      </c>
      <c r="N51" s="232">
        <f t="shared" si="3"/>
        <v>1</v>
      </c>
      <c r="O51" s="232">
        <f t="shared" si="3"/>
        <v>0.99999999999999978</v>
      </c>
      <c r="P51" s="232">
        <f t="shared" si="3"/>
        <v>0.99999999999999978</v>
      </c>
      <c r="Q51" s="232">
        <f t="shared" si="3"/>
        <v>1</v>
      </c>
      <c r="R51" s="232">
        <f t="shared" si="3"/>
        <v>1</v>
      </c>
      <c r="S51" s="232">
        <f t="shared" si="3"/>
        <v>1.0000000000000002</v>
      </c>
      <c r="T51" s="232">
        <f t="shared" si="3"/>
        <v>1</v>
      </c>
      <c r="U51" s="232">
        <f t="shared" si="3"/>
        <v>0.99999999999999989</v>
      </c>
      <c r="V51" s="232">
        <f t="shared" si="3"/>
        <v>1</v>
      </c>
      <c r="W51" s="232">
        <f t="shared" si="3"/>
        <v>1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3.7214883239957079E-2</v>
      </c>
      <c r="C56" s="300">
        <f t="shared" si="8"/>
        <v>3.8033378114333494E-2</v>
      </c>
      <c r="D56" s="300">
        <f t="shared" si="8"/>
        <v>3.7849172079433661E-2</v>
      </c>
      <c r="E56" s="300">
        <f t="shared" si="8"/>
        <v>3.4620635652740366E-2</v>
      </c>
      <c r="F56" s="300">
        <f t="shared" si="8"/>
        <v>3.3890258710823101E-2</v>
      </c>
      <c r="G56" s="300">
        <f t="shared" si="8"/>
        <v>3.4396498510757545E-2</v>
      </c>
      <c r="H56" s="300">
        <f t="shared" si="8"/>
        <v>3.5266745398792473E-2</v>
      </c>
      <c r="I56" s="300">
        <f t="shared" si="8"/>
        <v>3.5588854546260922E-2</v>
      </c>
      <c r="J56" s="300">
        <f t="shared" si="8"/>
        <v>3.3867414375659544E-2</v>
      </c>
      <c r="K56" s="300">
        <f t="shared" si="8"/>
        <v>3.3277398513184814E-2</v>
      </c>
      <c r="L56" s="300">
        <f t="shared" si="8"/>
        <v>3.1946886226833233E-2</v>
      </c>
      <c r="M56" s="300">
        <f t="shared" si="8"/>
        <v>3.20429532752321E-2</v>
      </c>
      <c r="N56" s="300">
        <f t="shared" si="8"/>
        <v>2.2682770182885423E-2</v>
      </c>
      <c r="O56" s="300">
        <f t="shared" si="8"/>
        <v>3.1163322917088239E-2</v>
      </c>
      <c r="P56" s="300">
        <f t="shared" si="8"/>
        <v>3.0584122256585883E-2</v>
      </c>
      <c r="Q56" s="300">
        <f t="shared" si="8"/>
        <v>3.057813358937608E-2</v>
      </c>
      <c r="R56" s="300">
        <f t="shared" si="8"/>
        <v>3.1263629891515661E-2</v>
      </c>
      <c r="S56" s="300">
        <f t="shared" si="8"/>
        <v>3.1364335925119211E-2</v>
      </c>
      <c r="T56" s="300">
        <f t="shared" si="8"/>
        <v>3.1210355484510711E-2</v>
      </c>
      <c r="U56" s="300">
        <f t="shared" si="8"/>
        <v>3.1151734384924593E-2</v>
      </c>
      <c r="V56" s="300">
        <f t="shared" si="8"/>
        <v>3.096466328325154E-2</v>
      </c>
      <c r="W56" s="300">
        <f t="shared" si="8"/>
        <v>3.0801934764534522E-2</v>
      </c>
      <c r="X56" s="300">
        <f t="shared" si="8"/>
        <v>2.7501782872102296E-2</v>
      </c>
      <c r="Y56" s="300">
        <f t="shared" si="8"/>
        <v>2.4894106545421742E-2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0.25975893970547131</v>
      </c>
      <c r="C57" s="301">
        <f t="shared" si="9"/>
        <v>0.25740234513179483</v>
      </c>
      <c r="D57" s="301">
        <f t="shared" si="9"/>
        <v>0.25137208889601753</v>
      </c>
      <c r="E57" s="301">
        <f t="shared" si="9"/>
        <v>0.24937953015536679</v>
      </c>
      <c r="F57" s="301">
        <f t="shared" si="9"/>
        <v>0.24428643348604701</v>
      </c>
      <c r="G57" s="301">
        <f t="shared" si="9"/>
        <v>0.24394870897169385</v>
      </c>
      <c r="H57" s="301">
        <f t="shared" si="9"/>
        <v>0.24598178887269725</v>
      </c>
      <c r="I57" s="301">
        <f t="shared" si="9"/>
        <v>0.24270084483191112</v>
      </c>
      <c r="J57" s="301">
        <f t="shared" si="9"/>
        <v>0.2324529023078884</v>
      </c>
      <c r="K57" s="301">
        <f t="shared" si="9"/>
        <v>0.22784276328326006</v>
      </c>
      <c r="L57" s="301">
        <f t="shared" si="9"/>
        <v>0.21841317709351382</v>
      </c>
      <c r="M57" s="301">
        <f t="shared" si="9"/>
        <v>0.2217344153126469</v>
      </c>
      <c r="N57" s="301">
        <f t="shared" si="9"/>
        <v>0.15705375318040823</v>
      </c>
      <c r="O57" s="301">
        <f t="shared" si="9"/>
        <v>0.21232332479007188</v>
      </c>
      <c r="P57" s="301">
        <f t="shared" si="9"/>
        <v>0.21041912173177094</v>
      </c>
      <c r="Q57" s="301">
        <f t="shared" si="9"/>
        <v>0.21106700654316388</v>
      </c>
      <c r="R57" s="301">
        <f t="shared" si="9"/>
        <v>0.21287374913351989</v>
      </c>
      <c r="S57" s="301">
        <f t="shared" si="9"/>
        <v>0.21308353093568655</v>
      </c>
      <c r="T57" s="301">
        <f t="shared" si="9"/>
        <v>0.21182588278626435</v>
      </c>
      <c r="U57" s="301">
        <f t="shared" si="9"/>
        <v>0.21027897037246751</v>
      </c>
      <c r="V57" s="301">
        <f t="shared" si="9"/>
        <v>0.21060874448774367</v>
      </c>
      <c r="W57" s="301">
        <f t="shared" si="9"/>
        <v>0.21002227401770274</v>
      </c>
      <c r="X57" s="301">
        <f t="shared" si="9"/>
        <v>0.19659488331528185</v>
      </c>
      <c r="Y57" s="301">
        <f t="shared" si="9"/>
        <v>0.18559376979452502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0.25975893970547131</v>
      </c>
      <c r="C58" s="302">
        <f t="shared" si="10"/>
        <v>0.25740234513179483</v>
      </c>
      <c r="D58" s="302">
        <f t="shared" si="10"/>
        <v>0.25137208889601753</v>
      </c>
      <c r="E58" s="302">
        <f t="shared" si="10"/>
        <v>0.24937953015536679</v>
      </c>
      <c r="F58" s="302">
        <f t="shared" si="10"/>
        <v>0.24428643348604701</v>
      </c>
      <c r="G58" s="302">
        <f t="shared" si="10"/>
        <v>0.24394870897169385</v>
      </c>
      <c r="H58" s="302">
        <f t="shared" si="10"/>
        <v>0.24598178887269725</v>
      </c>
      <c r="I58" s="302">
        <f t="shared" si="10"/>
        <v>0.24270084483191112</v>
      </c>
      <c r="J58" s="302">
        <f t="shared" si="10"/>
        <v>0.2324529023078884</v>
      </c>
      <c r="K58" s="302">
        <f t="shared" si="10"/>
        <v>0.22784276328326006</v>
      </c>
      <c r="L58" s="302">
        <f t="shared" si="10"/>
        <v>0.21841317709351382</v>
      </c>
      <c r="M58" s="302">
        <f t="shared" si="10"/>
        <v>0.2217344153126469</v>
      </c>
      <c r="N58" s="302">
        <f t="shared" si="10"/>
        <v>0.15705375318040823</v>
      </c>
      <c r="O58" s="302">
        <f t="shared" si="10"/>
        <v>0.21232332479007188</v>
      </c>
      <c r="P58" s="302">
        <f t="shared" si="10"/>
        <v>0.21041912173177094</v>
      </c>
      <c r="Q58" s="302">
        <f t="shared" si="10"/>
        <v>0.21106700654316388</v>
      </c>
      <c r="R58" s="302">
        <f t="shared" si="10"/>
        <v>0.21287374913351989</v>
      </c>
      <c r="S58" s="302">
        <f t="shared" si="10"/>
        <v>0.21308353093568655</v>
      </c>
      <c r="T58" s="302">
        <f t="shared" si="10"/>
        <v>0.21182588278626435</v>
      </c>
      <c r="U58" s="302">
        <f t="shared" si="10"/>
        <v>0.21027897037246751</v>
      </c>
      <c r="V58" s="302">
        <f t="shared" si="10"/>
        <v>0.21060874448774367</v>
      </c>
      <c r="W58" s="302">
        <f t="shared" si="10"/>
        <v>0.21002227401770274</v>
      </c>
      <c r="X58" s="302">
        <f t="shared" si="10"/>
        <v>0.19659488331528185</v>
      </c>
      <c r="Y58" s="302">
        <f t="shared" si="10"/>
        <v>0.18559376979452502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0.10449407218423684</v>
      </c>
      <c r="C60" s="301">
        <f t="shared" si="12"/>
        <v>0.11178872248922719</v>
      </c>
      <c r="D60" s="301">
        <f t="shared" si="12"/>
        <v>0.11672747402370527</v>
      </c>
      <c r="E60" s="301">
        <f t="shared" si="12"/>
        <v>0.11336532178031242</v>
      </c>
      <c r="F60" s="301">
        <f t="shared" si="12"/>
        <v>0.11838023661522802</v>
      </c>
      <c r="G60" s="301">
        <f t="shared" si="12"/>
        <v>0.11875974821835021</v>
      </c>
      <c r="H60" s="301">
        <f t="shared" si="12"/>
        <v>0.12123986199454641</v>
      </c>
      <c r="I60" s="301">
        <f t="shared" si="12"/>
        <v>0.1213685644362856</v>
      </c>
      <c r="J60" s="301">
        <f t="shared" si="12"/>
        <v>0.13093756627236747</v>
      </c>
      <c r="K60" s="301">
        <f t="shared" si="12"/>
        <v>0.13449107061109555</v>
      </c>
      <c r="L60" s="301">
        <f t="shared" si="12"/>
        <v>0.14217087411967771</v>
      </c>
      <c r="M60" s="301">
        <f t="shared" si="12"/>
        <v>0.13641566268290176</v>
      </c>
      <c r="N60" s="301">
        <f t="shared" si="12"/>
        <v>0.18494142309386885</v>
      </c>
      <c r="O60" s="301">
        <f t="shared" si="12"/>
        <v>0.14251009054351399</v>
      </c>
      <c r="P60" s="301">
        <f t="shared" si="12"/>
        <v>0.14934478662826559</v>
      </c>
      <c r="Q60" s="301">
        <f t="shared" si="12"/>
        <v>0.1474238103413876</v>
      </c>
      <c r="R60" s="301">
        <f t="shared" si="12"/>
        <v>0.14778875582130177</v>
      </c>
      <c r="S60" s="301">
        <f t="shared" si="12"/>
        <v>0.14555190250460301</v>
      </c>
      <c r="T60" s="301">
        <f t="shared" si="12"/>
        <v>0.14623983162064771</v>
      </c>
      <c r="U60" s="301">
        <f t="shared" si="12"/>
        <v>0.14786672256394395</v>
      </c>
      <c r="V60" s="301">
        <f t="shared" si="12"/>
        <v>0.14666594984958506</v>
      </c>
      <c r="W60" s="301">
        <f t="shared" si="12"/>
        <v>0.14644008468073527</v>
      </c>
      <c r="X60" s="301">
        <f t="shared" si="12"/>
        <v>0.1560626319212727</v>
      </c>
      <c r="Y60" s="301">
        <f t="shared" si="12"/>
        <v>0.16411547605795826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0.10449407218423684</v>
      </c>
      <c r="C61" s="302">
        <f t="shared" si="13"/>
        <v>0.11178872248922719</v>
      </c>
      <c r="D61" s="302">
        <f t="shared" si="13"/>
        <v>0.11672747402370527</v>
      </c>
      <c r="E61" s="302">
        <f t="shared" si="13"/>
        <v>0.11336532178031242</v>
      </c>
      <c r="F61" s="302">
        <f t="shared" si="13"/>
        <v>0.11838023661522802</v>
      </c>
      <c r="G61" s="302">
        <f t="shared" si="13"/>
        <v>0.11875974821835021</v>
      </c>
      <c r="H61" s="302">
        <f t="shared" si="13"/>
        <v>0.12123986199454641</v>
      </c>
      <c r="I61" s="302">
        <f t="shared" si="13"/>
        <v>0.1213685644362856</v>
      </c>
      <c r="J61" s="302">
        <f t="shared" si="13"/>
        <v>0.13093756627236747</v>
      </c>
      <c r="K61" s="302">
        <f t="shared" si="13"/>
        <v>0.13449107061109555</v>
      </c>
      <c r="L61" s="302">
        <f t="shared" si="13"/>
        <v>0.14217087411967771</v>
      </c>
      <c r="M61" s="302">
        <f t="shared" si="13"/>
        <v>0.13641566268290176</v>
      </c>
      <c r="N61" s="302">
        <f t="shared" si="13"/>
        <v>0.18494142309386885</v>
      </c>
      <c r="O61" s="302">
        <f t="shared" si="13"/>
        <v>0.14251009054351399</v>
      </c>
      <c r="P61" s="302">
        <f t="shared" si="13"/>
        <v>0.14934478662826559</v>
      </c>
      <c r="Q61" s="302">
        <f t="shared" si="13"/>
        <v>0.1474238103413876</v>
      </c>
      <c r="R61" s="302">
        <f t="shared" si="13"/>
        <v>0.14778875582130177</v>
      </c>
      <c r="S61" s="302">
        <f t="shared" si="13"/>
        <v>0.14555190250460301</v>
      </c>
      <c r="T61" s="302">
        <f t="shared" si="13"/>
        <v>0.14623983162064771</v>
      </c>
      <c r="U61" s="302">
        <f t="shared" si="13"/>
        <v>0.14786672256394395</v>
      </c>
      <c r="V61" s="302">
        <f t="shared" si="13"/>
        <v>0.14666594984958506</v>
      </c>
      <c r="W61" s="302">
        <f t="shared" si="13"/>
        <v>0.14644008468073527</v>
      </c>
      <c r="X61" s="302">
        <f t="shared" si="13"/>
        <v>0.1560626319212727</v>
      </c>
      <c r="Y61" s="302">
        <f t="shared" si="13"/>
        <v>0.16411547605795826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0.37108419957924499</v>
      </c>
      <c r="C63" s="301">
        <f t="shared" si="15"/>
        <v>0.36771763590256396</v>
      </c>
      <c r="D63" s="301">
        <f t="shared" si="15"/>
        <v>0.35910298413716807</v>
      </c>
      <c r="E63" s="301">
        <f t="shared" si="15"/>
        <v>0.3562564716505241</v>
      </c>
      <c r="F63" s="301">
        <f t="shared" si="15"/>
        <v>0.34898061926578139</v>
      </c>
      <c r="G63" s="301">
        <f t="shared" si="15"/>
        <v>0.34849815567384845</v>
      </c>
      <c r="H63" s="301">
        <f t="shared" si="15"/>
        <v>0.35140255553242455</v>
      </c>
      <c r="I63" s="301">
        <f t="shared" si="15"/>
        <v>0.34671549261701579</v>
      </c>
      <c r="J63" s="301">
        <f t="shared" si="15"/>
        <v>0.33207557472555493</v>
      </c>
      <c r="K63" s="301">
        <f t="shared" si="15"/>
        <v>0.32548966183322864</v>
      </c>
      <c r="L63" s="301">
        <f t="shared" si="15"/>
        <v>0.31201882441930551</v>
      </c>
      <c r="M63" s="301">
        <f t="shared" si="15"/>
        <v>0.31676345044663828</v>
      </c>
      <c r="N63" s="301">
        <f t="shared" si="15"/>
        <v>0.22436250454344037</v>
      </c>
      <c r="O63" s="301">
        <f t="shared" si="15"/>
        <v>0.30331903541438848</v>
      </c>
      <c r="P63" s="301">
        <f t="shared" si="15"/>
        <v>0.30059874533110115</v>
      </c>
      <c r="Q63" s="301">
        <f t="shared" si="15"/>
        <v>0.30152429506166267</v>
      </c>
      <c r="R63" s="301">
        <f t="shared" si="15"/>
        <v>0.30410535590502846</v>
      </c>
      <c r="S63" s="301">
        <f t="shared" si="15"/>
        <v>0.30440504419383785</v>
      </c>
      <c r="T63" s="301">
        <f t="shared" si="15"/>
        <v>0.30260840398037769</v>
      </c>
      <c r="U63" s="301">
        <f t="shared" si="15"/>
        <v>0.3003985291035251</v>
      </c>
      <c r="V63" s="301">
        <f t="shared" si="15"/>
        <v>0.30086963498249086</v>
      </c>
      <c r="W63" s="301">
        <f t="shared" si="15"/>
        <v>0.30003182002528977</v>
      </c>
      <c r="X63" s="301">
        <f t="shared" si="15"/>
        <v>0.28084983330754548</v>
      </c>
      <c r="Y63" s="301">
        <f t="shared" si="15"/>
        <v>0.26513395684932156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0.37108419957924499</v>
      </c>
      <c r="C64" s="302">
        <f t="shared" si="16"/>
        <v>0.36771763590256396</v>
      </c>
      <c r="D64" s="302">
        <f t="shared" si="16"/>
        <v>0.35910298413716807</v>
      </c>
      <c r="E64" s="302">
        <f t="shared" si="16"/>
        <v>0.3562564716505241</v>
      </c>
      <c r="F64" s="302">
        <f t="shared" si="16"/>
        <v>0.34898061926578139</v>
      </c>
      <c r="G64" s="302">
        <f t="shared" si="16"/>
        <v>0.34849815567384845</v>
      </c>
      <c r="H64" s="302">
        <f t="shared" si="16"/>
        <v>0.35140255553242455</v>
      </c>
      <c r="I64" s="302">
        <f t="shared" si="16"/>
        <v>0.34671549261701579</v>
      </c>
      <c r="J64" s="302">
        <f t="shared" si="16"/>
        <v>0.33207557472555493</v>
      </c>
      <c r="K64" s="302">
        <f t="shared" si="16"/>
        <v>0.32548966183322864</v>
      </c>
      <c r="L64" s="302">
        <f t="shared" si="16"/>
        <v>0.31201882441930551</v>
      </c>
      <c r="M64" s="302">
        <f t="shared" si="16"/>
        <v>0.31676345044663828</v>
      </c>
      <c r="N64" s="302">
        <f t="shared" si="16"/>
        <v>0.22436250454344037</v>
      </c>
      <c r="O64" s="302">
        <f t="shared" si="16"/>
        <v>0.30331903541438848</v>
      </c>
      <c r="P64" s="302">
        <f t="shared" si="16"/>
        <v>0.30059874533110115</v>
      </c>
      <c r="Q64" s="302">
        <f t="shared" si="16"/>
        <v>0.30152429506166267</v>
      </c>
      <c r="R64" s="302">
        <f t="shared" si="16"/>
        <v>0.30410535590502846</v>
      </c>
      <c r="S64" s="302">
        <f t="shared" si="16"/>
        <v>0.30440504419383785</v>
      </c>
      <c r="T64" s="302">
        <f t="shared" si="16"/>
        <v>0.30260840398037769</v>
      </c>
      <c r="U64" s="302">
        <f t="shared" si="16"/>
        <v>0.3003985291035251</v>
      </c>
      <c r="V64" s="302">
        <f t="shared" si="16"/>
        <v>0.30086963498249086</v>
      </c>
      <c r="W64" s="302">
        <f t="shared" si="16"/>
        <v>0.30003182002528977</v>
      </c>
      <c r="X64" s="302">
        <f t="shared" si="16"/>
        <v>0.28084983330754548</v>
      </c>
      <c r="Y64" s="302">
        <f t="shared" si="16"/>
        <v>0.26513395684932156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0.22744790529108988</v>
      </c>
      <c r="C66" s="301">
        <f t="shared" si="18"/>
        <v>0.22505791836208042</v>
      </c>
      <c r="D66" s="301">
        <f t="shared" si="18"/>
        <v>0.23494828086367545</v>
      </c>
      <c r="E66" s="301">
        <f t="shared" si="18"/>
        <v>0.2463780407610564</v>
      </c>
      <c r="F66" s="301">
        <f t="shared" si="18"/>
        <v>0.25446245192212041</v>
      </c>
      <c r="G66" s="301">
        <f t="shared" si="18"/>
        <v>0.25439688862534993</v>
      </c>
      <c r="H66" s="301">
        <f t="shared" si="18"/>
        <v>0.24610904820153942</v>
      </c>
      <c r="I66" s="301">
        <f t="shared" si="18"/>
        <v>0.25362624356852637</v>
      </c>
      <c r="J66" s="301">
        <f t="shared" si="18"/>
        <v>0.2706665423185296</v>
      </c>
      <c r="K66" s="301">
        <f t="shared" si="18"/>
        <v>0.27889910575923077</v>
      </c>
      <c r="L66" s="301">
        <f t="shared" si="18"/>
        <v>0.29545023814066979</v>
      </c>
      <c r="M66" s="301">
        <f t="shared" si="18"/>
        <v>0.29304351828258102</v>
      </c>
      <c r="N66" s="301">
        <f t="shared" si="18"/>
        <v>0.41095954899939713</v>
      </c>
      <c r="O66" s="301">
        <f t="shared" si="18"/>
        <v>0.3106842263349372</v>
      </c>
      <c r="P66" s="301">
        <f t="shared" si="18"/>
        <v>0.30905322405227625</v>
      </c>
      <c r="Q66" s="301">
        <f t="shared" si="18"/>
        <v>0.30940675446440979</v>
      </c>
      <c r="R66" s="301">
        <f t="shared" si="18"/>
        <v>0.30396850924863417</v>
      </c>
      <c r="S66" s="301">
        <f t="shared" si="18"/>
        <v>0.30559518644075356</v>
      </c>
      <c r="T66" s="301">
        <f t="shared" si="18"/>
        <v>0.30811552612819959</v>
      </c>
      <c r="U66" s="301">
        <f t="shared" si="18"/>
        <v>0.31030404357513874</v>
      </c>
      <c r="V66" s="301">
        <f t="shared" si="18"/>
        <v>0.31089100739692893</v>
      </c>
      <c r="W66" s="301">
        <f t="shared" si="18"/>
        <v>0.31270388651173786</v>
      </c>
      <c r="X66" s="301">
        <f t="shared" si="18"/>
        <v>0.3389908685837979</v>
      </c>
      <c r="Y66" s="301">
        <f t="shared" si="18"/>
        <v>0.36026269075277356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1.6852870077515023</v>
      </c>
      <c r="C72" s="320">
        <f>IF(C$5=0,0,C$5/MAE_fec!C$5)</f>
        <v>1.5440114206027331</v>
      </c>
      <c r="D72" s="320">
        <f>IF(D$5=0,0,D$5/MAE_fec!D$5)</f>
        <v>1.4542374964242779</v>
      </c>
      <c r="E72" s="320">
        <f>IF(E$5=0,0,E$5/MAE_fec!E$5)</f>
        <v>1.5012309312865817</v>
      </c>
      <c r="F72" s="320">
        <f>IF(F$5=0,0,F$5/MAE_fec!F$5)</f>
        <v>1.410421424695546</v>
      </c>
      <c r="G72" s="320">
        <f>IF(G$5=0,0,G$5/MAE_fec!G$5)</f>
        <v>1.405243033322283</v>
      </c>
      <c r="H72" s="320">
        <f>IF(H$5=0,0,H$5/MAE_fec!H$5)</f>
        <v>1.3694568905833995</v>
      </c>
      <c r="I72" s="320">
        <f>IF(I$5=0,0,I$5/MAE_fec!I$5)</f>
        <v>1.3679387282154534</v>
      </c>
      <c r="J72" s="320">
        <f>IF(J$5=0,0,J$5/MAE_fec!J$5)</f>
        <v>1.2233822896114428</v>
      </c>
      <c r="K72" s="320">
        <f>IF(K$5=0,0,K$5/MAE_fec!K$5)</f>
        <v>1.1771985291233602</v>
      </c>
      <c r="L72" s="320">
        <f>IF(L$5=0,0,L$5/MAE_fec!L$5)</f>
        <v>1.0864781171263149</v>
      </c>
      <c r="M72" s="320">
        <f>IF(M$5=0,0,M$5/MAE_fec!M$5)</f>
        <v>1.1372443531282745</v>
      </c>
      <c r="N72" s="320">
        <f>IF(N$5=0,0,N$5/MAE_fec!N$5)</f>
        <v>0.70225724204892803</v>
      </c>
      <c r="O72" s="320">
        <f>IF(O$5=0,0,O$5/MAE_fec!O$5)</f>
        <v>1.066899116338011</v>
      </c>
      <c r="P72" s="320">
        <f>IF(P$5=0,0,P$5/MAE_fec!P$5)</f>
        <v>1.0035755315281123</v>
      </c>
      <c r="Q72" s="320">
        <f>IF(Q$5=0,0,Q$5/MAE_fec!Q$5)</f>
        <v>1.0197707032533472</v>
      </c>
      <c r="R72" s="320">
        <f>IF(R$5=0,0,R$5/MAE_fec!R$5)</f>
        <v>1.0207211444510711</v>
      </c>
      <c r="S72" s="320">
        <f>IF(S$5=0,0,S$5/MAE_fec!S$5)</f>
        <v>1.0412208395182878</v>
      </c>
      <c r="T72" s="320">
        <f>IF(T$5=0,0,T$5/MAE_fec!T$5)</f>
        <v>1.031597783433394</v>
      </c>
      <c r="U72" s="320">
        <f>IF(U$5=0,0,U$5/MAE_fec!U$5)</f>
        <v>1.0168477401366796</v>
      </c>
      <c r="V72" s="320">
        <f>IF(V$5=0,0,V$5/MAE_fec!V$5)</f>
        <v>1.0293235781176677</v>
      </c>
      <c r="W72" s="320">
        <f>IF(W$5=0,0,W$5/MAE_fec!W$5)</f>
        <v>1.0307760905670174</v>
      </c>
      <c r="X72" s="320">
        <f>IF(X$5=0,0,X$5/MAE_fec!X$5)</f>
        <v>0.93091002350572649</v>
      </c>
      <c r="Y72" s="320">
        <f>IF(Y$5=0,0,Y$5/MAE_fec!Y$5)</f>
        <v>0.85954119664944884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2.0940028842718141</v>
      </c>
      <c r="C77" s="332">
        <f>IF(C$10=0,0,C$10/MAE_fec!C$10)</f>
        <v>2.0074895421821237</v>
      </c>
      <c r="D77" s="332">
        <f>IF(D$10=0,0,D$10/MAE_fec!D$10)</f>
        <v>1.9129534871025022</v>
      </c>
      <c r="E77" s="332">
        <f>IF(E$10=0,0,E$10/MAE_fec!E$10)</f>
        <v>1.6652638672480009</v>
      </c>
      <c r="F77" s="332">
        <f>IF(F$10=0,0,F$10/MAE_fec!F$10)</f>
        <v>1.5653993365612104</v>
      </c>
      <c r="G77" s="332">
        <f>IF(G$10=0,0,G$10/MAE_fec!G$10)</f>
        <v>1.6044409876240799</v>
      </c>
      <c r="H77" s="332">
        <f>IF(H$10=0,0,H$10/MAE_fec!H$10)</f>
        <v>1.6356710576484255</v>
      </c>
      <c r="I77" s="332">
        <f>IF(I$10=0,0,I$10/MAE_fec!I$10)</f>
        <v>1.6645852848860589</v>
      </c>
      <c r="J77" s="332">
        <f>IF(J$10=0,0,J$10/MAE_fec!J$10)</f>
        <v>1.4471250186035045</v>
      </c>
      <c r="K77" s="332">
        <f>IF(K$10=0,0,K$10/MAE_fec!K$10)</f>
        <v>1.3864385533433887</v>
      </c>
      <c r="L77" s="332">
        <f>IF(L$10=0,0,L$10/MAE_fec!L$10)</f>
        <v>1.2370436239270488</v>
      </c>
      <c r="M77" s="332">
        <f>IF(M$10=0,0,M$10/MAE_fec!M$10)</f>
        <v>1.2949945971775634</v>
      </c>
      <c r="N77" s="332">
        <f>IF(N$10=0,0,N$10/MAE_fec!N$10)</f>
        <v>0.57805798143929599</v>
      </c>
      <c r="O77" s="332">
        <f>IF(O$10=0,0,O$10/MAE_fec!O$10)</f>
        <v>1.2119227047347019</v>
      </c>
      <c r="P77" s="332">
        <f>IF(P$10=0,0,P$10/MAE_fec!P$10)</f>
        <v>1.1166333480921913</v>
      </c>
      <c r="Q77" s="332">
        <f>IF(Q$10=0,0,Q$10/MAE_fec!Q$10)</f>
        <v>1.1345432817251908</v>
      </c>
      <c r="R77" s="332">
        <f>IF(R$10=0,0,R$10/MAE_fec!R$10)</f>
        <v>1.1684606402022493</v>
      </c>
      <c r="S77" s="332">
        <f>IF(S$10=0,0,S$10/MAE_fec!S$10)</f>
        <v>1.1913195989867003</v>
      </c>
      <c r="T77" s="332">
        <f>IF(T$10=0,0,T$10/MAE_fec!T$10)</f>
        <v>1.1810547353088543</v>
      </c>
      <c r="U77" s="332">
        <f>IF(U$10=0,0,U$10/MAE_fec!U$10)</f>
        <v>1.1615473269919971</v>
      </c>
      <c r="V77" s="332">
        <f>IF(V$10=0,0,V$10/MAE_fec!V$10)</f>
        <v>1.1560217244436251</v>
      </c>
      <c r="W77" s="332">
        <f>IF(W$10=0,0,W$10/MAE_fec!W$10)</f>
        <v>1.1497859527452809</v>
      </c>
      <c r="X77" s="332">
        <f>IF(X$10=0,0,X$10/MAE_fec!X$10)</f>
        <v>0.90029909302891986</v>
      </c>
      <c r="Y77" s="332">
        <f>IF(Y$10=0,0,Y$10/MAE_fec!Y$10)</f>
        <v>0.72410819349002709</v>
      </c>
      <c r="DA77" s="68"/>
    </row>
    <row r="78" spans="1:105" ht="12" customHeight="1" x14ac:dyDescent="0.25">
      <c r="A78" s="174" t="s">
        <v>2555</v>
      </c>
      <c r="B78" s="348">
        <f>IF(B$16=0,0,B$16/MAE_fec!B$16)</f>
        <v>2.2214149284467504</v>
      </c>
      <c r="C78" s="348">
        <f>IF(C$16=0,0,C$16/MAE_fec!C$16)</f>
        <v>2.0771868239222147</v>
      </c>
      <c r="D78" s="348">
        <f>IF(D$16=0,0,D$16/MAE_fec!D$16)</f>
        <v>1.9492528935782802</v>
      </c>
      <c r="E78" s="348">
        <f>IF(E$16=0,0,E$16/MAE_fec!E$16)</f>
        <v>1.989094633483552</v>
      </c>
      <c r="F78" s="348">
        <f>IF(F$16=0,0,F$16/MAE_fec!F$16)</f>
        <v>1.8630215567890591</v>
      </c>
      <c r="G78" s="348">
        <f>IF(G$16=0,0,G$16/MAE_fec!G$16)</f>
        <v>1.855413301175675</v>
      </c>
      <c r="H78" s="348">
        <f>IF(H$16=0,0,H$16/MAE_fec!H$16)</f>
        <v>1.8357287088352396</v>
      </c>
      <c r="I78" s="348">
        <f>IF(I$16=0,0,I$16/MAE_fec!I$16)</f>
        <v>1.8077578654615969</v>
      </c>
      <c r="J78" s="348">
        <f>IF(J$16=0,0,J$16/MAE_fec!J$16)</f>
        <v>1.5887975820285209</v>
      </c>
      <c r="K78" s="348">
        <f>IF(K$16=0,0,K$16/MAE_fec!K$16)</f>
        <v>1.5070019964844823</v>
      </c>
      <c r="L78" s="348">
        <f>IF(L$16=0,0,L$16/MAE_fec!L$16)</f>
        <v>1.3467997266359351</v>
      </c>
      <c r="M78" s="348">
        <f>IF(M$16=0,0,M$16/MAE_fec!M$16)</f>
        <v>1.4246459861250322</v>
      </c>
      <c r="N78" s="348">
        <f>IF(N$16=0,0,N$16/MAE_fec!N$16)</f>
        <v>0.63017985627508744</v>
      </c>
      <c r="O78" s="348">
        <f>IF(O$16=0,0,O$16/MAE_fec!O$16)</f>
        <v>1.2866574025014534</v>
      </c>
      <c r="P78" s="348">
        <f>IF(P$16=0,0,P$16/MAE_fec!P$16)</f>
        <v>1.2083472064636356</v>
      </c>
      <c r="Q78" s="348">
        <f>IF(Q$16=0,0,Q$16/MAE_fec!Q$16)</f>
        <v>1.2296440728547526</v>
      </c>
      <c r="R78" s="348">
        <f>IF(R$16=0,0,R$16/MAE_fec!R$16)</f>
        <v>1.2419155118920613</v>
      </c>
      <c r="S78" s="348">
        <f>IF(S$16=0,0,S$16/MAE_fec!S$16)</f>
        <v>1.264288936027437</v>
      </c>
      <c r="T78" s="348">
        <f>IF(T$16=0,0,T$16/MAE_fec!T$16)</f>
        <v>1.2463753879061894</v>
      </c>
      <c r="U78" s="348">
        <f>IF(U$16=0,0,U$16/MAE_fec!U$16)</f>
        <v>1.2206563649229771</v>
      </c>
      <c r="V78" s="348">
        <f>IF(V$16=0,0,V$16/MAE_fec!V$16)</f>
        <v>1.2356939607844895</v>
      </c>
      <c r="W78" s="348">
        <f>IF(W$16=0,0,W$16/MAE_fec!W$16)</f>
        <v>1.2333461736474463</v>
      </c>
      <c r="X78" s="348">
        <f>IF(X$16=0,0,X$16/MAE_fec!X$16)</f>
        <v>1.0491832010970163</v>
      </c>
      <c r="Y78" s="348">
        <f>IF(Y$16=0,0,Y$16/MAE_fec!Y$16)</f>
        <v>0.91647333424018917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1.9166865124700698</v>
      </c>
      <c r="C79" s="348">
        <f>IF(C$24=0,0,C$24/MAE_fec!C$24)</f>
        <v>1.8866518130718857</v>
      </c>
      <c r="D79" s="348">
        <f>IF(D$24=0,0,D$24/MAE_fec!D$24)</f>
        <v>1.8564892026969453</v>
      </c>
      <c r="E79" s="348">
        <f>IF(E$24=0,0,E$24/MAE_fec!E$24)</f>
        <v>1.8652372722100139</v>
      </c>
      <c r="F79" s="348">
        <f>IF(F$24=0,0,F$24/MAE_fec!F$24)</f>
        <v>1.8286766053470771</v>
      </c>
      <c r="G79" s="348">
        <f>IF(G$24=0,0,G$24/MAE_fec!G$24)</f>
        <v>1.8273076540490689</v>
      </c>
      <c r="H79" s="348">
        <f>IF(H$24=0,0,H$24/MAE_fec!H$24)</f>
        <v>1.8255963748795909</v>
      </c>
      <c r="I79" s="348">
        <f>IF(I$24=0,0,I$24/MAE_fec!I$24)</f>
        <v>1.8203134235873968</v>
      </c>
      <c r="J79" s="348">
        <f>IF(J$24=0,0,J$24/MAE_fec!J$24)</f>
        <v>1.7771979992228724</v>
      </c>
      <c r="K79" s="348">
        <f>IF(K$24=0,0,K$24/MAE_fec!K$24)</f>
        <v>1.7633016390366552</v>
      </c>
      <c r="L79" s="348">
        <f>IF(L$24=0,0,L$24/MAE_fec!L$24)</f>
        <v>1.7369189276455161</v>
      </c>
      <c r="M79" s="348">
        <f>IF(M$24=0,0,M$24/MAE_fec!M$24)</f>
        <v>1.7431405366925936</v>
      </c>
      <c r="N79" s="348">
        <f>IF(N$24=0,0,N$24/MAE_fec!N$24)</f>
        <v>1.5951127401706122</v>
      </c>
      <c r="O79" s="348">
        <f>IF(O$24=0,0,O$24/MAE_fec!O$24)</f>
        <v>1.7208020765161685</v>
      </c>
      <c r="P79" s="348">
        <f>IF(P$24=0,0,P$24/MAE_fec!P$24)</f>
        <v>1.711072236608072</v>
      </c>
      <c r="Q79" s="348">
        <f>IF(Q$24=0,0,Q$24/MAE_fec!Q$24)</f>
        <v>1.7132560084838966</v>
      </c>
      <c r="R79" s="348">
        <f>IF(R$24=0,0,R$24/MAE_fec!R$24)</f>
        <v>1.7170679495218966</v>
      </c>
      <c r="S79" s="348">
        <f>IF(S$24=0,0,S$24/MAE_fec!S$24)</f>
        <v>1.7193216645205243</v>
      </c>
      <c r="T79" s="348">
        <f>IF(T$24=0,0,T$24/MAE_fec!T$24)</f>
        <v>1.7152989384924138</v>
      </c>
      <c r="U79" s="348">
        <f>IF(U$24=0,0,U$24/MAE_fec!U$24)</f>
        <v>1.711993071411902</v>
      </c>
      <c r="V79" s="348">
        <f>IF(V$24=0,0,V$24/MAE_fec!V$24)</f>
        <v>1.7147230407747849</v>
      </c>
      <c r="W79" s="348">
        <f>IF(W$24=0,0,W$24/MAE_fec!W$24)</f>
        <v>1.7141547164527806</v>
      </c>
      <c r="X79" s="348">
        <f>IF(X$24=0,0,X$24/MAE_fec!X$24)</f>
        <v>1.6811560215380494</v>
      </c>
      <c r="Y79" s="348">
        <f>IF(Y$24=0,0,Y$24/MAE_fec!Y$24)</f>
        <v>1.6566116829418012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2.2214149284467517</v>
      </c>
      <c r="C80" s="348">
        <f>IF(C$27=0,0,C$27/MAE_fec!C$27)</f>
        <v>2.0771868239222151</v>
      </c>
      <c r="D80" s="348">
        <f>IF(D$27=0,0,D$27/MAE_fec!D$27)</f>
        <v>1.9492528935782798</v>
      </c>
      <c r="E80" s="348">
        <f>IF(E$27=0,0,E$27/MAE_fec!E$27)</f>
        <v>1.9890946334835529</v>
      </c>
      <c r="F80" s="348">
        <f>IF(F$27=0,0,F$27/MAE_fec!F$27)</f>
        <v>1.8630215567890591</v>
      </c>
      <c r="G80" s="348">
        <f>IF(G$27=0,0,G$27/MAE_fec!G$27)</f>
        <v>1.8554133011756744</v>
      </c>
      <c r="H80" s="348">
        <f>IF(H$27=0,0,H$27/MAE_fec!H$27)</f>
        <v>1.8357287088352394</v>
      </c>
      <c r="I80" s="348">
        <f>IF(I$27=0,0,I$27/MAE_fec!I$27)</f>
        <v>1.8077578654615964</v>
      </c>
      <c r="J80" s="348">
        <f>IF(J$27=0,0,J$27/MAE_fec!J$27)</f>
        <v>1.5887975820285207</v>
      </c>
      <c r="K80" s="348">
        <f>IF(K$27=0,0,K$27/MAE_fec!K$27)</f>
        <v>1.5070019964844816</v>
      </c>
      <c r="L80" s="348">
        <f>IF(L$27=0,0,L$27/MAE_fec!L$27)</f>
        <v>1.3467997266359351</v>
      </c>
      <c r="M80" s="348">
        <f>IF(M$27=0,0,M$27/MAE_fec!M$27)</f>
        <v>1.4246459861250322</v>
      </c>
      <c r="N80" s="348">
        <f>IF(N$27=0,0,N$27/MAE_fec!N$27)</f>
        <v>0.63017985627508732</v>
      </c>
      <c r="O80" s="348">
        <f>IF(O$27=0,0,O$27/MAE_fec!O$27)</f>
        <v>1.2866574025014537</v>
      </c>
      <c r="P80" s="348">
        <f>IF(P$27=0,0,P$27/MAE_fec!P$27)</f>
        <v>1.2083472064636351</v>
      </c>
      <c r="Q80" s="348">
        <f>IF(Q$27=0,0,Q$27/MAE_fec!Q$27)</f>
        <v>1.2296440728547529</v>
      </c>
      <c r="R80" s="348">
        <f>IF(R$27=0,0,R$27/MAE_fec!R$27)</f>
        <v>1.2419155118920615</v>
      </c>
      <c r="S80" s="348">
        <f>IF(S$27=0,0,S$27/MAE_fec!S$27)</f>
        <v>1.2642889360274372</v>
      </c>
      <c r="T80" s="348">
        <f>IF(T$27=0,0,T$27/MAE_fec!T$27)</f>
        <v>1.2463753879061894</v>
      </c>
      <c r="U80" s="348">
        <f>IF(U$27=0,0,U$27/MAE_fec!U$27)</f>
        <v>1.2206563649229774</v>
      </c>
      <c r="V80" s="348">
        <f>IF(V$27=0,0,V$27/MAE_fec!V$27)</f>
        <v>1.2356939607844888</v>
      </c>
      <c r="W80" s="348">
        <f>IF(W$27=0,0,W$27/MAE_fec!W$27)</f>
        <v>1.2333461736474463</v>
      </c>
      <c r="X80" s="348">
        <f>IF(X$27=0,0,X$27/MAE_fec!X$27)</f>
        <v>1.0491832010970161</v>
      </c>
      <c r="Y80" s="348">
        <f>IF(Y$27=0,0,Y$27/MAE_fec!Y$27)</f>
        <v>0.91647333424018973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2.1062586612844751</v>
      </c>
      <c r="C81" s="348">
        <f>IF(C$35=0,0,C$35/MAE_fec!C$35)</f>
        <v>1.9001346455727099</v>
      </c>
      <c r="D81" s="348">
        <f>IF(D$35=0,0,D$35/MAE_fec!D$35)</f>
        <v>1.923389289384847</v>
      </c>
      <c r="E81" s="348">
        <f>IF(E$35=0,0,E$35/MAE_fec!E$35)</f>
        <v>2.0704030294550408</v>
      </c>
      <c r="F81" s="348">
        <f>IF(F$35=0,0,F$35/MAE_fec!F$35)</f>
        <v>2.1267966461893963</v>
      </c>
      <c r="G81" s="348">
        <f>IF(G$35=0,0,G$35/MAE_fec!G$35)</f>
        <v>2.117643517696103</v>
      </c>
      <c r="H81" s="348">
        <f>IF(H$35=0,0,H$35/MAE_fec!H$35)</f>
        <v>1.9471829462757222</v>
      </c>
      <c r="I81" s="348">
        <f>IF(I$35=0,0,I$35/MAE_fec!I$35)</f>
        <v>2.0485617772675004</v>
      </c>
      <c r="J81" s="348">
        <f>IF(J$35=0,0,J$35/MAE_fec!J$35)</f>
        <v>2.0168720037853296</v>
      </c>
      <c r="K81" s="348">
        <f>IF(K$35=0,0,K$35/MAE_fec!K$35)</f>
        <v>2.0316457097671008</v>
      </c>
      <c r="L81" s="348">
        <f>IF(L$35=0,0,L$35/MAE_fec!L$35)</f>
        <v>2.0461667297906909</v>
      </c>
      <c r="M81" s="348">
        <f>IF(M$35=0,0,M$35/MAE_fec!M$35)</f>
        <v>2.1149221851834028</v>
      </c>
      <c r="N81" s="348">
        <f>IF(N$35=0,0,N$35/MAE_fec!N$35)</f>
        <v>2.2258697099456857</v>
      </c>
      <c r="O81" s="348">
        <f>IF(O$35=0,0,O$35/MAE_fec!O$35)</f>
        <v>2.1731010544000751</v>
      </c>
      <c r="P81" s="348">
        <f>IF(P$35=0,0,P$35/MAE_fec!P$35)</f>
        <v>2.009444907716043</v>
      </c>
      <c r="Q81" s="348">
        <f>IF(Q$35=0,0,Q$35/MAE_fec!Q$35)</f>
        <v>2.0486661694375154</v>
      </c>
      <c r="R81" s="348">
        <f>IF(R$35=0,0,R$35/MAE_fec!R$35)</f>
        <v>1.9919474647329303</v>
      </c>
      <c r="S81" s="348">
        <f>IF(S$35=0,0,S$35/MAE_fec!S$35)</f>
        <v>2.0579296791931005</v>
      </c>
      <c r="T81" s="348">
        <f>IF(T$35=0,0,T$35/MAE_fec!T$35)</f>
        <v>2.0624754370834872</v>
      </c>
      <c r="U81" s="348">
        <f>IF(U$35=0,0,U$35/MAE_fec!U$35)</f>
        <v>2.0559272490927625</v>
      </c>
      <c r="V81" s="348">
        <f>IF(V$35=0,0,V$35/MAE_fec!V$35)</f>
        <v>2.0934944284342296</v>
      </c>
      <c r="W81" s="348">
        <f>IF(W$35=0,0,W$35/MAE_fec!W$35)</f>
        <v>2.1180243130291294</v>
      </c>
      <c r="X81" s="348">
        <f>IF(X$35=0,0,X$35/MAE_fec!X$35)</f>
        <v>2.16454249061377</v>
      </c>
      <c r="Y81" s="348">
        <f>IF(Y$35=0,0,Y$35/MAE_fec!Y$35)</f>
        <v>2.2038692018052628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HU: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1572.534958070454</v>
      </c>
      <c r="C3" s="203">
        <v>1607.7461687253031</v>
      </c>
      <c r="D3" s="203">
        <v>1395.231071639738</v>
      </c>
      <c r="E3" s="203">
        <v>1165.3273255954541</v>
      </c>
      <c r="F3" s="203">
        <v>1069.8105547092439</v>
      </c>
      <c r="G3" s="203">
        <v>896.14886110504483</v>
      </c>
      <c r="H3" s="203">
        <v>906.89646916081347</v>
      </c>
      <c r="I3" s="203">
        <v>791.54268029540196</v>
      </c>
      <c r="J3" s="203">
        <v>701.50104223221899</v>
      </c>
      <c r="K3" s="203">
        <v>622.43863216266175</v>
      </c>
      <c r="L3" s="203">
        <v>599.90623650080875</v>
      </c>
      <c r="M3" s="203">
        <v>655.31815659740937</v>
      </c>
      <c r="N3" s="203">
        <v>640.45304648942874</v>
      </c>
      <c r="O3" s="203">
        <v>649.87703270006807</v>
      </c>
      <c r="P3" s="203">
        <v>660.26589841516227</v>
      </c>
      <c r="Q3" s="203">
        <v>645.02304600000002</v>
      </c>
      <c r="R3" s="203">
        <v>664.52665556059378</v>
      </c>
      <c r="S3" s="203">
        <v>670.7971944867528</v>
      </c>
      <c r="T3" s="203">
        <v>685.43965217229481</v>
      </c>
      <c r="U3" s="203">
        <v>679.12671960064381</v>
      </c>
      <c r="V3" s="203">
        <v>571.93073022498038</v>
      </c>
      <c r="W3" s="203">
        <v>571.86107023588193</v>
      </c>
      <c r="X3" s="203">
        <v>548.72705670506468</v>
      </c>
      <c r="Y3" s="203">
        <v>573.79999999999995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799.92545991997838</v>
      </c>
      <c r="C5" s="203">
        <v>872.35137363178239</v>
      </c>
      <c r="D5" s="203">
        <v>803.40848793481484</v>
      </c>
      <c r="E5" s="203">
        <v>657.65107592167988</v>
      </c>
      <c r="F5" s="203">
        <v>564.14905651545087</v>
      </c>
      <c r="G5" s="203">
        <v>579.05710327562258</v>
      </c>
      <c r="H5" s="203">
        <v>446.17759982292199</v>
      </c>
      <c r="I5" s="203">
        <v>418.13142646177141</v>
      </c>
      <c r="J5" s="203">
        <v>395.45912865956979</v>
      </c>
      <c r="K5" s="203">
        <v>328.88830029118731</v>
      </c>
      <c r="L5" s="203">
        <v>412.97874555642181</v>
      </c>
      <c r="M5" s="203">
        <v>466.04177675906391</v>
      </c>
      <c r="N5" s="203">
        <v>553.38950936873505</v>
      </c>
      <c r="O5" s="203">
        <v>709.59399631259828</v>
      </c>
      <c r="P5" s="203">
        <v>808.304940213809</v>
      </c>
      <c r="Q5" s="203">
        <v>898.11920134918478</v>
      </c>
      <c r="R5" s="203">
        <v>936.77800720416576</v>
      </c>
      <c r="S5" s="203">
        <v>927.7671735986147</v>
      </c>
      <c r="T5" s="203">
        <v>958.22243281103022</v>
      </c>
      <c r="U5" s="203">
        <v>910.84935252993557</v>
      </c>
      <c r="V5" s="203">
        <v>752.97967558162452</v>
      </c>
      <c r="W5" s="203">
        <v>845.49023043755653</v>
      </c>
      <c r="X5" s="203">
        <v>807.80273714000327</v>
      </c>
      <c r="Y5" s="203">
        <v>636.72512278583736</v>
      </c>
      <c r="DA5" s="112" t="s">
        <v>2677</v>
      </c>
    </row>
    <row r="6" spans="1:105" ht="12" customHeight="1" x14ac:dyDescent="0.25">
      <c r="A6" s="154" t="s">
        <v>2112</v>
      </c>
      <c r="B6" s="338">
        <v>999.90682489997289</v>
      </c>
      <c r="C6" s="338">
        <v>949.91148365497429</v>
      </c>
      <c r="D6" s="338">
        <v>899.91614240997569</v>
      </c>
      <c r="E6" s="338">
        <v>899.91614240997569</v>
      </c>
      <c r="F6" s="338">
        <v>849.92080116497709</v>
      </c>
      <c r="G6" s="338">
        <v>849.92080116497709</v>
      </c>
      <c r="H6" s="338">
        <v>799.92545991997849</v>
      </c>
      <c r="I6" s="338">
        <v>749.93011867497989</v>
      </c>
      <c r="J6" s="338">
        <v>699.9347774299813</v>
      </c>
      <c r="K6" s="338">
        <v>699.9347774299813</v>
      </c>
      <c r="L6" s="338">
        <v>649.9394361849827</v>
      </c>
      <c r="M6" s="338">
        <v>649.9394361849827</v>
      </c>
      <c r="N6" s="338">
        <v>599.9440949399841</v>
      </c>
      <c r="O6" s="338">
        <v>749.93011867498001</v>
      </c>
      <c r="P6" s="338">
        <v>899.91614240997592</v>
      </c>
      <c r="Q6" s="338">
        <v>949.91148365497452</v>
      </c>
      <c r="R6" s="338">
        <v>999.90682489997312</v>
      </c>
      <c r="S6" s="338">
        <v>999.90682489997312</v>
      </c>
      <c r="T6" s="338">
        <v>1049.9021661449719</v>
      </c>
      <c r="U6" s="338">
        <v>999.90682489997312</v>
      </c>
      <c r="V6" s="338">
        <v>999.90682489997312</v>
      </c>
      <c r="W6" s="338">
        <v>949.91148365497452</v>
      </c>
      <c r="X6" s="338">
        <v>899.91614240997592</v>
      </c>
      <c r="Y6" s="338">
        <v>849.92080116497732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199.98136497999459</v>
      </c>
      <c r="P7" s="340">
        <v>199.98136497999459</v>
      </c>
      <c r="Q7" s="340">
        <v>49.995341244998649</v>
      </c>
      <c r="R7" s="340">
        <v>99.990682489997297</v>
      </c>
      <c r="S7" s="340">
        <v>0</v>
      </c>
      <c r="T7" s="340">
        <v>99.990682489997297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49.995341244998599</v>
      </c>
      <c r="D8" s="342">
        <f t="shared" si="0"/>
        <v>49.995341244998599</v>
      </c>
      <c r="E8" s="342">
        <f t="shared" si="0"/>
        <v>0</v>
      </c>
      <c r="F8" s="342">
        <f t="shared" si="0"/>
        <v>49.995341244998599</v>
      </c>
      <c r="G8" s="342">
        <f t="shared" si="0"/>
        <v>0</v>
      </c>
      <c r="H8" s="342">
        <f t="shared" si="0"/>
        <v>49.995341244998599</v>
      </c>
      <c r="I8" s="342">
        <f t="shared" si="0"/>
        <v>49.995341244998599</v>
      </c>
      <c r="J8" s="342">
        <f t="shared" si="0"/>
        <v>49.995341244998599</v>
      </c>
      <c r="K8" s="342">
        <f t="shared" si="0"/>
        <v>0</v>
      </c>
      <c r="L8" s="342">
        <f t="shared" si="0"/>
        <v>49.995341244998599</v>
      </c>
      <c r="M8" s="342">
        <f t="shared" si="0"/>
        <v>0</v>
      </c>
      <c r="N8" s="342">
        <f t="shared" si="0"/>
        <v>49.995341244998599</v>
      </c>
      <c r="O8" s="342">
        <f t="shared" si="0"/>
        <v>49.995341244998713</v>
      </c>
      <c r="P8" s="342">
        <f t="shared" si="0"/>
        <v>49.995341244998713</v>
      </c>
      <c r="Q8" s="342">
        <f t="shared" si="0"/>
        <v>0</v>
      </c>
      <c r="R8" s="342">
        <f t="shared" si="0"/>
        <v>49.995341244998599</v>
      </c>
      <c r="S8" s="342">
        <f t="shared" si="0"/>
        <v>0</v>
      </c>
      <c r="T8" s="342">
        <f t="shared" si="0"/>
        <v>49.995341244998372</v>
      </c>
      <c r="U8" s="342">
        <f t="shared" si="0"/>
        <v>49.995341244998826</v>
      </c>
      <c r="V8" s="342">
        <f t="shared" si="0"/>
        <v>0</v>
      </c>
      <c r="W8" s="342">
        <f t="shared" si="0"/>
        <v>49.995341244998599</v>
      </c>
      <c r="X8" s="342">
        <f t="shared" si="0"/>
        <v>49.995341244998599</v>
      </c>
      <c r="Y8" s="342">
        <f t="shared" si="0"/>
        <v>49.995341244998599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199.98136497999451</v>
      </c>
      <c r="C9" s="343">
        <f t="shared" si="1"/>
        <v>77.560110023191896</v>
      </c>
      <c r="D9" s="343">
        <f t="shared" si="1"/>
        <v>96.507654475160848</v>
      </c>
      <c r="E9" s="343">
        <f t="shared" si="1"/>
        <v>242.26506648829582</v>
      </c>
      <c r="F9" s="343">
        <f t="shared" si="1"/>
        <v>285.77174464952623</v>
      </c>
      <c r="G9" s="343">
        <f t="shared" si="1"/>
        <v>270.86369788935451</v>
      </c>
      <c r="H9" s="343">
        <f t="shared" si="1"/>
        <v>353.7478600970565</v>
      </c>
      <c r="I9" s="343">
        <f t="shared" si="1"/>
        <v>331.79869221320848</v>
      </c>
      <c r="J9" s="343">
        <f t="shared" si="1"/>
        <v>304.47564877041151</v>
      </c>
      <c r="K9" s="343">
        <f t="shared" si="1"/>
        <v>371.04647713879399</v>
      </c>
      <c r="L9" s="343">
        <f t="shared" si="1"/>
        <v>236.96069062856088</v>
      </c>
      <c r="M9" s="343">
        <f t="shared" si="1"/>
        <v>183.89765942591879</v>
      </c>
      <c r="N9" s="343">
        <f t="shared" si="1"/>
        <v>46.554585571249049</v>
      </c>
      <c r="O9" s="343">
        <f t="shared" si="1"/>
        <v>40.33612236238173</v>
      </c>
      <c r="P9" s="343">
        <f t="shared" si="1"/>
        <v>91.611202196166914</v>
      </c>
      <c r="Q9" s="343">
        <f t="shared" si="1"/>
        <v>51.79228230578974</v>
      </c>
      <c r="R9" s="343">
        <f t="shared" si="1"/>
        <v>63.128817695807356</v>
      </c>
      <c r="S9" s="343">
        <f t="shared" si="1"/>
        <v>72.139651301358413</v>
      </c>
      <c r="T9" s="343">
        <f t="shared" si="1"/>
        <v>91.679733333941726</v>
      </c>
      <c r="U9" s="343">
        <f t="shared" si="1"/>
        <v>89.057472370037544</v>
      </c>
      <c r="V9" s="343">
        <f t="shared" si="1"/>
        <v>246.9271493183486</v>
      </c>
      <c r="W9" s="343">
        <f t="shared" si="1"/>
        <v>104.42125321741798</v>
      </c>
      <c r="X9" s="343">
        <f t="shared" si="1"/>
        <v>92.113405269972645</v>
      </c>
      <c r="Y9" s="343">
        <f t="shared" si="1"/>
        <v>213.19567837913996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65.825881341358553</v>
      </c>
      <c r="C12" s="210">
        <v>70.84737747205503</v>
      </c>
      <c r="D12" s="210">
        <v>67.820980223559758</v>
      </c>
      <c r="E12" s="210">
        <v>57.930438521066201</v>
      </c>
      <c r="F12" s="210">
        <v>48.552622527944962</v>
      </c>
      <c r="G12" s="210">
        <v>43.095012897678423</v>
      </c>
      <c r="H12" s="210">
        <v>30.868443680137581</v>
      </c>
      <c r="I12" s="210">
        <v>26.211006018916581</v>
      </c>
      <c r="J12" s="210">
        <v>23.244539982803101</v>
      </c>
      <c r="K12" s="210">
        <v>19.267755803955289</v>
      </c>
      <c r="L12" s="210">
        <v>22.702321582115211</v>
      </c>
      <c r="M12" s="210">
        <v>22.759673258813411</v>
      </c>
      <c r="N12" s="210">
        <v>27.491143594153051</v>
      </c>
      <c r="O12" s="210">
        <v>34.420120378331902</v>
      </c>
      <c r="P12" s="210">
        <v>36.904041272570943</v>
      </c>
      <c r="Q12" s="210">
        <v>40.699398108340503</v>
      </c>
      <c r="R12" s="210">
        <v>41.950902837489252</v>
      </c>
      <c r="S12" s="210">
        <v>41.348021778281982</v>
      </c>
      <c r="T12" s="210">
        <v>42.787736910048608</v>
      </c>
      <c r="U12" s="210">
        <v>40.324289464926679</v>
      </c>
      <c r="V12" s="210">
        <v>34.929704932548113</v>
      </c>
      <c r="W12" s="210">
        <v>37.991908956920703</v>
      </c>
      <c r="X12" s="210">
        <v>33.180566584908007</v>
      </c>
      <c r="Y12" s="210">
        <v>24.88594394666973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0.95159071367153902</v>
      </c>
      <c r="D13" s="213">
        <v>1.7657781599312119</v>
      </c>
      <c r="E13" s="213">
        <v>0.89165950128976768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1.9298366294067071</v>
      </c>
      <c r="C14" s="204">
        <f t="shared" si="2"/>
        <v>1.9298366294067071</v>
      </c>
      <c r="D14" s="204">
        <f t="shared" si="2"/>
        <v>1.9298366294067071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</v>
      </c>
      <c r="T14" s="204">
        <f t="shared" si="2"/>
        <v>0</v>
      </c>
      <c r="U14" s="204">
        <f t="shared" si="2"/>
        <v>0</v>
      </c>
      <c r="V14" s="204">
        <f t="shared" si="2"/>
        <v>0</v>
      </c>
      <c r="W14" s="204">
        <f t="shared" si="2"/>
        <v>0</v>
      </c>
      <c r="X14" s="204">
        <f t="shared" si="2"/>
        <v>0</v>
      </c>
      <c r="Y14" s="204">
        <f t="shared" si="2"/>
        <v>0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2683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</v>
      </c>
      <c r="V17" s="204">
        <v>0</v>
      </c>
      <c r="W17" s="204">
        <v>0</v>
      </c>
      <c r="X17" s="204">
        <v>0</v>
      </c>
      <c r="Y17" s="204">
        <v>0</v>
      </c>
      <c r="DA17" s="71" t="s">
        <v>2684</v>
      </c>
    </row>
    <row r="18" spans="1:105" ht="12" customHeight="1" x14ac:dyDescent="0.25">
      <c r="A18" s="18" t="s">
        <v>32</v>
      </c>
      <c r="B18" s="204">
        <v>1.9298366294067071</v>
      </c>
      <c r="C18" s="204">
        <v>1.9298366294067071</v>
      </c>
      <c r="D18" s="204">
        <v>1.9298366294067071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23.98968185726569</v>
      </c>
      <c r="C20" s="204">
        <f t="shared" si="3"/>
        <v>28.331900257953571</v>
      </c>
      <c r="D20" s="204">
        <f t="shared" si="3"/>
        <v>31.513327601031811</v>
      </c>
      <c r="E20" s="204">
        <f t="shared" si="3"/>
        <v>29.858125537403261</v>
      </c>
      <c r="F20" s="204">
        <f t="shared" si="3"/>
        <v>23.731728288907991</v>
      </c>
      <c r="G20" s="204">
        <f t="shared" si="3"/>
        <v>23.28030954428203</v>
      </c>
      <c r="H20" s="204">
        <f t="shared" si="3"/>
        <v>15.391229578675841</v>
      </c>
      <c r="I20" s="204">
        <f t="shared" si="3"/>
        <v>12.596732588134129</v>
      </c>
      <c r="J20" s="204">
        <f t="shared" si="3"/>
        <v>11.22098022355976</v>
      </c>
      <c r="K20" s="204">
        <f t="shared" si="3"/>
        <v>9.5227858985382632</v>
      </c>
      <c r="L20" s="204">
        <f t="shared" si="3"/>
        <v>10.167669819432501</v>
      </c>
      <c r="M20" s="204">
        <f t="shared" si="3"/>
        <v>10.21066208082545</v>
      </c>
      <c r="N20" s="204">
        <f t="shared" si="3"/>
        <v>6.6638005159071358</v>
      </c>
      <c r="O20" s="204">
        <f t="shared" si="3"/>
        <v>17.26139294926913</v>
      </c>
      <c r="P20" s="204">
        <f t="shared" si="3"/>
        <v>19.453998280309541</v>
      </c>
      <c r="Q20" s="204">
        <f t="shared" si="3"/>
        <v>21.152192605331042</v>
      </c>
      <c r="R20" s="204">
        <f t="shared" si="3"/>
        <v>20.421324161650901</v>
      </c>
      <c r="S20" s="204">
        <f t="shared" si="3"/>
        <v>20.839773796337081</v>
      </c>
      <c r="T20" s="204">
        <f t="shared" si="3"/>
        <v>21.118749549111101</v>
      </c>
      <c r="U20" s="204">
        <f t="shared" si="3"/>
        <v>19.485083008694499</v>
      </c>
      <c r="V20" s="204">
        <f t="shared" si="3"/>
        <v>16.843146781948569</v>
      </c>
      <c r="W20" s="204">
        <f t="shared" si="3"/>
        <v>18.734964796966601</v>
      </c>
      <c r="X20" s="204">
        <f t="shared" si="3"/>
        <v>14.458287732201599</v>
      </c>
      <c r="Y20" s="204">
        <f t="shared" si="3"/>
        <v>9.0385125873726988</v>
      </c>
      <c r="DA20" s="71"/>
    </row>
    <row r="21" spans="1:105" ht="12" customHeight="1" x14ac:dyDescent="0.25">
      <c r="A21" s="18" t="s">
        <v>73</v>
      </c>
      <c r="B21" s="204">
        <v>23.98968185726569</v>
      </c>
      <c r="C21" s="204">
        <v>28.331900257953571</v>
      </c>
      <c r="D21" s="204">
        <v>31.513327601031811</v>
      </c>
      <c r="E21" s="204">
        <v>29.858125537403261</v>
      </c>
      <c r="F21" s="204">
        <v>23.731728288907991</v>
      </c>
      <c r="G21" s="204">
        <v>23.28030954428203</v>
      </c>
      <c r="H21" s="204">
        <v>15.391229578675841</v>
      </c>
      <c r="I21" s="204">
        <v>12.596732588134129</v>
      </c>
      <c r="J21" s="204">
        <v>11.22098022355976</v>
      </c>
      <c r="K21" s="204">
        <v>9.5227858985382632</v>
      </c>
      <c r="L21" s="204">
        <v>10.167669819432501</v>
      </c>
      <c r="M21" s="204">
        <v>10.21066208082545</v>
      </c>
      <c r="N21" s="204">
        <v>6.6638005159071358</v>
      </c>
      <c r="O21" s="204">
        <v>17.26139294926913</v>
      </c>
      <c r="P21" s="204">
        <v>19.453998280309541</v>
      </c>
      <c r="Q21" s="204">
        <v>21.152192605331042</v>
      </c>
      <c r="R21" s="204">
        <v>20.421324161650901</v>
      </c>
      <c r="S21" s="204">
        <v>20.839773796337081</v>
      </c>
      <c r="T21" s="204">
        <v>21.118749549111101</v>
      </c>
      <c r="U21" s="204">
        <v>19.485083008694499</v>
      </c>
      <c r="V21" s="204">
        <v>16.843146781948569</v>
      </c>
      <c r="W21" s="204">
        <v>18.734964796966601</v>
      </c>
      <c r="X21" s="204">
        <v>14.458287732201599</v>
      </c>
      <c r="Y21" s="204">
        <v>9.0385125873726988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4.7807394668959592E-2</v>
      </c>
      <c r="G23" s="204">
        <f t="shared" si="4"/>
        <v>4.7807394668959592E-2</v>
      </c>
      <c r="H23" s="204">
        <f t="shared" si="4"/>
        <v>4.7807394668959592E-2</v>
      </c>
      <c r="I23" s="204">
        <f t="shared" si="4"/>
        <v>7.1711092003439378E-2</v>
      </c>
      <c r="J23" s="204">
        <f t="shared" si="4"/>
        <v>7.1711092003439378E-2</v>
      </c>
      <c r="K23" s="204">
        <f t="shared" si="4"/>
        <v>4.7807394668959592E-2</v>
      </c>
      <c r="L23" s="204">
        <f t="shared" si="4"/>
        <v>0.14333619948409279</v>
      </c>
      <c r="M23" s="204">
        <f t="shared" si="4"/>
        <v>0.14333619948409279</v>
      </c>
      <c r="N23" s="204">
        <f t="shared" si="4"/>
        <v>0</v>
      </c>
      <c r="O23" s="204">
        <f t="shared" si="4"/>
        <v>0.1194325021496131</v>
      </c>
      <c r="P23" s="204">
        <f t="shared" si="4"/>
        <v>0.31049011177987962</v>
      </c>
      <c r="Q23" s="204">
        <f t="shared" si="4"/>
        <v>0.35829750644883918</v>
      </c>
      <c r="R23" s="204">
        <f t="shared" si="4"/>
        <v>0.57325881341358553</v>
      </c>
      <c r="S23" s="204">
        <f t="shared" si="4"/>
        <v>0.52639071625271938</v>
      </c>
      <c r="T23" s="204">
        <f t="shared" si="4"/>
        <v>0.23493748991429683</v>
      </c>
      <c r="U23" s="204">
        <f t="shared" si="4"/>
        <v>0.21246526964576609</v>
      </c>
      <c r="V23" s="204">
        <f t="shared" si="4"/>
        <v>0.22086597519112133</v>
      </c>
      <c r="W23" s="204">
        <f t="shared" si="4"/>
        <v>0.24954949099451859</v>
      </c>
      <c r="X23" s="204">
        <f t="shared" si="4"/>
        <v>0.19742932562128399</v>
      </c>
      <c r="Y23" s="204">
        <f t="shared" si="4"/>
        <v>0.207792494292731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4.7807394668959592E-2</v>
      </c>
      <c r="J24" s="204">
        <v>4.7807394668959592E-2</v>
      </c>
      <c r="K24" s="204">
        <v>4.7807394668959592E-2</v>
      </c>
      <c r="L24" s="204">
        <v>0.14333619948409279</v>
      </c>
      <c r="M24" s="204">
        <v>0.14333619948409279</v>
      </c>
      <c r="N24" s="204">
        <v>0</v>
      </c>
      <c r="O24" s="204">
        <v>0.1194325021496131</v>
      </c>
      <c r="P24" s="204">
        <v>0.31049011177987962</v>
      </c>
      <c r="Q24" s="204">
        <v>0.35829750644883918</v>
      </c>
      <c r="R24" s="204">
        <v>0.57325881341358553</v>
      </c>
      <c r="S24" s="204">
        <v>0.50154772141014614</v>
      </c>
      <c r="T24" s="204">
        <v>0.2149613069647463</v>
      </c>
      <c r="U24" s="204">
        <v>0.19105760963026661</v>
      </c>
      <c r="V24" s="204">
        <v>0.19105760963026661</v>
      </c>
      <c r="W24" s="204">
        <v>0.2149613069647463</v>
      </c>
      <c r="X24" s="204">
        <v>9.5528804815133275E-2</v>
      </c>
      <c r="Y24" s="204">
        <v>7.1625107480653469E-2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1.1472979243306709E-2</v>
      </c>
      <c r="T25" s="204">
        <v>1.194692552346133E-2</v>
      </c>
      <c r="U25" s="204">
        <v>1.190753300799236E-2</v>
      </c>
      <c r="V25" s="204">
        <v>9.8196840875472216E-3</v>
      </c>
      <c r="W25" s="204">
        <v>9.6611703592848711E-3</v>
      </c>
      <c r="X25" s="204">
        <v>8.6082265258340031E-3</v>
      </c>
      <c r="Y25" s="204">
        <v>1.1358435843120631E-2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4.7807394668959592E-2</v>
      </c>
      <c r="G28" s="204">
        <v>4.7807394668959592E-2</v>
      </c>
      <c r="H28" s="204">
        <v>4.7807394668959592E-2</v>
      </c>
      <c r="I28" s="204">
        <v>2.3903697334479789E-2</v>
      </c>
      <c r="J28" s="204">
        <v>2.3903697334479789E-2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1.337001559926658E-2</v>
      </c>
      <c r="T29" s="204">
        <v>8.0292574260891966E-3</v>
      </c>
      <c r="U29" s="204">
        <v>9.5001270075071361E-3</v>
      </c>
      <c r="V29" s="204">
        <v>1.9988681473307509E-2</v>
      </c>
      <c r="W29" s="204">
        <v>2.492701367048742E-2</v>
      </c>
      <c r="X29" s="204">
        <v>9.3292294280316712E-2</v>
      </c>
      <c r="Y29" s="204">
        <v>0.1248089509689569</v>
      </c>
      <c r="DA29" s="71" t="s">
        <v>2694</v>
      </c>
    </row>
    <row r="30" spans="1:105" ht="12" customHeight="1" x14ac:dyDescent="0.25">
      <c r="A30" s="14" t="s">
        <v>39</v>
      </c>
      <c r="B30" s="204">
        <v>20.30189165950129</v>
      </c>
      <c r="C30" s="204">
        <v>17.79398108340499</v>
      </c>
      <c r="D30" s="204">
        <v>11.201891659501291</v>
      </c>
      <c r="E30" s="204">
        <v>8.6939810834049869</v>
      </c>
      <c r="F30" s="204">
        <v>6.5443680137575244</v>
      </c>
      <c r="G30" s="204">
        <v>3.7737747205503012</v>
      </c>
      <c r="H30" s="204">
        <v>2.9616509028374889</v>
      </c>
      <c r="I30" s="204">
        <v>1.9346517626827171</v>
      </c>
      <c r="J30" s="204">
        <v>1.7196904557179711</v>
      </c>
      <c r="K30" s="204">
        <v>1.5286328460877039</v>
      </c>
      <c r="L30" s="204">
        <v>0.95537403267411869</v>
      </c>
      <c r="M30" s="204">
        <v>0.88374892519346515</v>
      </c>
      <c r="N30" s="204">
        <v>0.19105760963026661</v>
      </c>
      <c r="O30" s="204">
        <v>0.35829750644883918</v>
      </c>
      <c r="P30" s="204">
        <v>0.28658641444539978</v>
      </c>
      <c r="Q30" s="204">
        <v>0.35829750644883918</v>
      </c>
      <c r="R30" s="204">
        <v>0.40601891659501288</v>
      </c>
      <c r="S30" s="204">
        <v>0.5493551160791057</v>
      </c>
      <c r="T30" s="204">
        <v>0.45382631126397238</v>
      </c>
      <c r="U30" s="204">
        <v>0.3343938091143594</v>
      </c>
      <c r="V30" s="204">
        <v>0.23886500429922611</v>
      </c>
      <c r="W30" s="204">
        <v>0.26276870163370591</v>
      </c>
      <c r="X30" s="204">
        <v>0.3821152192605331</v>
      </c>
      <c r="Y30" s="204">
        <v>0.3343938091143594</v>
      </c>
      <c r="DA30" s="71" t="s">
        <v>2695</v>
      </c>
    </row>
    <row r="31" spans="1:105" ht="12" customHeight="1" x14ac:dyDescent="0.25">
      <c r="A31" s="21" t="s">
        <v>40</v>
      </c>
      <c r="B31" s="207">
        <v>19.60447119518486</v>
      </c>
      <c r="C31" s="207">
        <v>21.840068787618229</v>
      </c>
      <c r="D31" s="207">
        <v>21.41014617368873</v>
      </c>
      <c r="E31" s="207">
        <v>18.486672398968189</v>
      </c>
      <c r="F31" s="207">
        <v>18.228718830610489</v>
      </c>
      <c r="G31" s="207">
        <v>15.99312123817713</v>
      </c>
      <c r="H31" s="207">
        <v>12.46775580395529</v>
      </c>
      <c r="I31" s="207">
        <v>11.6079105760963</v>
      </c>
      <c r="J31" s="207">
        <v>10.232158211521931</v>
      </c>
      <c r="K31" s="207">
        <v>8.16852966466036</v>
      </c>
      <c r="L31" s="207">
        <v>11.4359415305245</v>
      </c>
      <c r="M31" s="207">
        <v>11.5219260533104</v>
      </c>
      <c r="N31" s="207">
        <v>20.63628546861565</v>
      </c>
      <c r="O31" s="207">
        <v>16.680997420464319</v>
      </c>
      <c r="P31" s="207">
        <v>16.852966466036111</v>
      </c>
      <c r="Q31" s="207">
        <v>18.830610490111781</v>
      </c>
      <c r="R31" s="207">
        <v>20.550300945829751</v>
      </c>
      <c r="S31" s="207">
        <v>19.432502149613072</v>
      </c>
      <c r="T31" s="207">
        <v>20.980223559759239</v>
      </c>
      <c r="U31" s="207">
        <v>20.292347377472051</v>
      </c>
      <c r="V31" s="207">
        <v>17.626827171109198</v>
      </c>
      <c r="W31" s="207">
        <v>18.744625967325881</v>
      </c>
      <c r="X31" s="207">
        <v>18.14273430782459</v>
      </c>
      <c r="Y31" s="207">
        <v>15.305245055889941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62.600636158727163</v>
      </c>
      <c r="C33" s="203">
        <f>TEL_emi!C5</f>
        <v>76.876596756895623</v>
      </c>
      <c r="D33" s="203">
        <f>TEL_emi!D5</f>
        <v>87.265876319088221</v>
      </c>
      <c r="E33" s="203">
        <f>TEL_emi!E5</f>
        <v>73.988643902599023</v>
      </c>
      <c r="F33" s="203">
        <f>TEL_emi!F5</f>
        <v>55.740959998444708</v>
      </c>
      <c r="G33" s="203">
        <f>TEL_emi!G5</f>
        <v>54.680669998281608</v>
      </c>
      <c r="H33" s="203">
        <f>TEL_emi!H5</f>
        <v>36.150839998352438</v>
      </c>
      <c r="I33" s="203">
        <f>TEL_emi!I5</f>
        <v>29.58713999813066</v>
      </c>
      <c r="J33" s="203">
        <f>TEL_emi!J5</f>
        <v>26.355779998281911</v>
      </c>
      <c r="K33" s="203">
        <f>TEL_emi!K5</f>
        <v>22.3670699982681</v>
      </c>
      <c r="L33" s="203">
        <f>TEL_emi!L5</f>
        <v>23.88176999840568</v>
      </c>
      <c r="M33" s="203">
        <f>TEL_emi!M5</f>
        <v>23.982749998446689</v>
      </c>
      <c r="N33" s="203">
        <f>TEL_emi!N5</f>
        <v>15.651900001747009</v>
      </c>
      <c r="O33" s="203">
        <f>TEL_emi!O5</f>
        <v>40.543469998373133</v>
      </c>
      <c r="P33" s="203">
        <f>TEL_emi!P5</f>
        <v>45.693449998777503</v>
      </c>
      <c r="Q33" s="203">
        <f>TEL_emi!Q5</f>
        <v>49.682159998770203</v>
      </c>
      <c r="R33" s="203">
        <f>TEL_emi!R5</f>
        <v>47.965499998211769</v>
      </c>
      <c r="S33" s="203">
        <f>TEL_emi!S5</f>
        <v>48.948352324914538</v>
      </c>
      <c r="T33" s="203">
        <f>TEL_emi!T5</f>
        <v>49.603609121604343</v>
      </c>
      <c r="U33" s="203">
        <f>TEL_emi!U5</f>
        <v>45.766461646945203</v>
      </c>
      <c r="V33" s="203">
        <f>TEL_emi!V5</f>
        <v>39.561095575847823</v>
      </c>
      <c r="W33" s="203">
        <f>TEL_emi!W5</f>
        <v>44.004587891711267</v>
      </c>
      <c r="X33" s="203">
        <f>TEL_emi!X5</f>
        <v>33.959551041039283</v>
      </c>
      <c r="Y33" s="203">
        <f>TEL_emi!Y5</f>
        <v>21.229611366011241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41.859725282119527</v>
      </c>
      <c r="C35" s="284">
        <f t="shared" si="5"/>
        <v>44.066270441326047</v>
      </c>
      <c r="D35" s="284">
        <f t="shared" si="5"/>
        <v>48.60913837293883</v>
      </c>
      <c r="E35" s="284">
        <f t="shared" si="5"/>
        <v>49.711730986369126</v>
      </c>
      <c r="F35" s="284">
        <f t="shared" si="5"/>
        <v>45.384318105873177</v>
      </c>
      <c r="G35" s="284">
        <f t="shared" si="5"/>
        <v>48.089123100081594</v>
      </c>
      <c r="H35" s="284">
        <f t="shared" si="5"/>
        <v>34.037450502703308</v>
      </c>
      <c r="I35" s="284">
        <f t="shared" si="5"/>
        <v>33.113825282465747</v>
      </c>
      <c r="J35" s="284">
        <f t="shared" si="5"/>
        <v>33.135431857431826</v>
      </c>
      <c r="K35" s="284">
        <f t="shared" si="5"/>
        <v>30.955269818342593</v>
      </c>
      <c r="L35" s="284">
        <f t="shared" si="5"/>
        <v>37.843116475227049</v>
      </c>
      <c r="M35" s="284">
        <f t="shared" si="5"/>
        <v>34.730722824754075</v>
      </c>
      <c r="N35" s="284">
        <f t="shared" si="5"/>
        <v>42.924526231614735</v>
      </c>
      <c r="O35" s="284">
        <f t="shared" si="5"/>
        <v>52.964051114909168</v>
      </c>
      <c r="P35" s="284">
        <f t="shared" si="5"/>
        <v>55.892696201866244</v>
      </c>
      <c r="Q35" s="284">
        <f t="shared" si="5"/>
        <v>63.097587536958336</v>
      </c>
      <c r="R35" s="284">
        <f t="shared" si="5"/>
        <v>63.128999395967831</v>
      </c>
      <c r="S35" s="284">
        <f t="shared" si="5"/>
        <v>61.640123301229075</v>
      </c>
      <c r="T35" s="284">
        <f t="shared" si="5"/>
        <v>62.423784171875305</v>
      </c>
      <c r="U35" s="284">
        <f t="shared" si="5"/>
        <v>59.376679345850391</v>
      </c>
      <c r="V35" s="284">
        <f t="shared" si="5"/>
        <v>61.073313753936276</v>
      </c>
      <c r="W35" s="284">
        <f t="shared" si="5"/>
        <v>66.435557400768261</v>
      </c>
      <c r="X35" s="284">
        <f t="shared" si="5"/>
        <v>60.468253167880931</v>
      </c>
      <c r="Y35" s="284">
        <f t="shared" si="5"/>
        <v>43.370414685726267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82.290019057455098</v>
      </c>
      <c r="C36" s="344">
        <f t="shared" si="6"/>
        <v>81.2142671101697</v>
      </c>
      <c r="D36" s="344">
        <f t="shared" si="6"/>
        <v>84.416559249822697</v>
      </c>
      <c r="E36" s="344">
        <f t="shared" si="6"/>
        <v>88.086890818019697</v>
      </c>
      <c r="F36" s="344">
        <f t="shared" si="6"/>
        <v>86.063464907372762</v>
      </c>
      <c r="G36" s="344">
        <f t="shared" si="6"/>
        <v>74.422734224133748</v>
      </c>
      <c r="H36" s="344">
        <f t="shared" si="6"/>
        <v>69.184207572026438</v>
      </c>
      <c r="I36" s="344">
        <f t="shared" si="6"/>
        <v>62.686046444090898</v>
      </c>
      <c r="J36" s="344">
        <f t="shared" si="6"/>
        <v>58.778615280905846</v>
      </c>
      <c r="K36" s="344">
        <f t="shared" si="6"/>
        <v>58.584497493210385</v>
      </c>
      <c r="L36" s="344">
        <f t="shared" si="6"/>
        <v>54.97213071226588</v>
      </c>
      <c r="M36" s="344">
        <f t="shared" si="6"/>
        <v>48.836122411789262</v>
      </c>
      <c r="N36" s="344">
        <f t="shared" si="6"/>
        <v>49.677746196368759</v>
      </c>
      <c r="O36" s="344">
        <f t="shared" si="6"/>
        <v>48.506780718545947</v>
      </c>
      <c r="P36" s="344">
        <f t="shared" si="6"/>
        <v>45.656087741848097</v>
      </c>
      <c r="Q36" s="344">
        <f t="shared" si="6"/>
        <v>45.316254286959349</v>
      </c>
      <c r="R36" s="344">
        <f t="shared" si="6"/>
        <v>44.78211755065923</v>
      </c>
      <c r="S36" s="344">
        <f t="shared" si="6"/>
        <v>44.567239448558695</v>
      </c>
      <c r="T36" s="344">
        <f t="shared" si="6"/>
        <v>44.653240672446998</v>
      </c>
      <c r="U36" s="344">
        <f t="shared" si="6"/>
        <v>44.271085391808953</v>
      </c>
      <c r="V36" s="344">
        <f t="shared" si="6"/>
        <v>46.38864243655361</v>
      </c>
      <c r="W36" s="344">
        <f t="shared" si="6"/>
        <v>44.934769899421788</v>
      </c>
      <c r="X36" s="344">
        <f t="shared" si="6"/>
        <v>41.075085611101812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40.614583849422011</v>
      </c>
      <c r="C37" s="344">
        <f>IF(TEL_ued!C$5=0,"",TEL_ued!C$5/C$5*1000)</f>
        <v>39.927782212604207</v>
      </c>
      <c r="D37" s="344">
        <f>IF(TEL_ued!D$5=0,"",TEL_ued!D$5/D$5*1000)</f>
        <v>41.289011411936364</v>
      </c>
      <c r="E37" s="344">
        <f>IF(TEL_ued!E$5=0,"",TEL_ued!E$5/E$5*1000)</f>
        <v>43.326868400431472</v>
      </c>
      <c r="F37" s="344">
        <f>IF(TEL_ued!F$5=0,"",TEL_ued!F$5/F$5*1000)</f>
        <v>42.382486547198972</v>
      </c>
      <c r="G37" s="344">
        <f>IF(TEL_ued!G$5=0,"",TEL_ued!G$5/G$5*1000)</f>
        <v>36.592031857547937</v>
      </c>
      <c r="H37" s="344">
        <f>IF(TEL_ued!H$5=0,"",TEL_ued!H$5/H$5*1000)</f>
        <v>34.021754747439573</v>
      </c>
      <c r="I37" s="344">
        <f>IF(TEL_ued!I$5=0,"",TEL_ued!I$5/I$5*1000)</f>
        <v>30.792133435140112</v>
      </c>
      <c r="J37" s="344">
        <f>IF(TEL_ued!J$5=0,"",TEL_ued!J$5/J$5*1000)</f>
        <v>28.871869513452797</v>
      </c>
      <c r="K37" s="344">
        <f>IF(TEL_ued!K$5=0,"",TEL_ued!K$5/K$5*1000)</f>
        <v>28.766058336009635</v>
      </c>
      <c r="L37" s="344">
        <f>IF(TEL_ued!L$5=0,"",TEL_ued!L$5/L$5*1000)</f>
        <v>26.985625994460921</v>
      </c>
      <c r="M37" s="344">
        <f>IF(TEL_ued!M$5=0,"",TEL_ued!M$5/M$5*1000)</f>
        <v>23.972354164966898</v>
      </c>
      <c r="N37" s="344">
        <f>IF(TEL_ued!N$5=0,"",TEL_ued!N$5/N$5*1000)</f>
        <v>24.871923007494761</v>
      </c>
      <c r="O37" s="344">
        <f>IF(TEL_ued!O$5=0,"",TEL_ued!O$5/O$5*1000)</f>
        <v>23.770474134536013</v>
      </c>
      <c r="P37" s="344">
        <f>IF(TEL_ued!P$5=0,"",TEL_ued!P$5/P$5*1000)</f>
        <v>22.339222517190969</v>
      </c>
      <c r="Q37" s="344">
        <f>IF(TEL_ued!Q$5=0,"",TEL_ued!Q$5/Q$5*1000)</f>
        <v>22.175053303196176</v>
      </c>
      <c r="R37" s="344">
        <f>IF(TEL_ued!R$5=0,"",TEL_ued!R$5/R$5*1000)</f>
        <v>21.913984144244992</v>
      </c>
      <c r="S37" s="344">
        <f>IF(TEL_ued!S$5=0,"",TEL_ued!S$5/S$5*1000)</f>
        <v>21.810071344235542</v>
      </c>
      <c r="T37" s="344">
        <f>IF(TEL_ued!T$5=0,"",TEL_ued!T$5/T$5*1000)</f>
        <v>21.883846528464424</v>
      </c>
      <c r="U37" s="344">
        <f>IF(TEL_ued!U$5=0,"",TEL_ued!U$5/U$5*1000)</f>
        <v>21.70579759650872</v>
      </c>
      <c r="V37" s="344">
        <f>IF(TEL_ued!V$5=0,"",TEL_ued!V$5/V$5*1000)</f>
        <v>22.74650567733816</v>
      </c>
      <c r="W37" s="344">
        <f>IF(TEL_ued!W$5=0,"",TEL_ued!W$5/W$5*1000)</f>
        <v>22.025362246723819</v>
      </c>
      <c r="X37" s="344">
        <f>IF(TEL_ued!X$5=0,"",TEL_ued!X$5/X$5*1000)</f>
        <v>20.225693328994968</v>
      </c>
      <c r="Y37" s="344">
        <f>IF(TEL_ued!Y$5=0,"",TEL_ued!Y$5/Y$5*1000)</f>
        <v>19.369050753523332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0.95100338777226578</v>
      </c>
      <c r="C38" s="345">
        <f t="shared" si="7"/>
        <v>1.0851015168094085</v>
      </c>
      <c r="D38" s="345">
        <f t="shared" si="7"/>
        <v>1.2867091574234379</v>
      </c>
      <c r="E38" s="345">
        <f t="shared" si="7"/>
        <v>1.2771980635999038</v>
      </c>
      <c r="F38" s="345">
        <f t="shared" si="7"/>
        <v>1.1480525066666054</v>
      </c>
      <c r="G38" s="345">
        <f t="shared" si="7"/>
        <v>1.2688398569020343</v>
      </c>
      <c r="H38" s="345">
        <f t="shared" si="7"/>
        <v>1.1711260979967655</v>
      </c>
      <c r="I38" s="345">
        <f t="shared" si="7"/>
        <v>1.1288059671108202</v>
      </c>
      <c r="J38" s="345">
        <f t="shared" si="7"/>
        <v>1.1338482076986933</v>
      </c>
      <c r="K38" s="345">
        <f t="shared" si="7"/>
        <v>1.1608549654587477</v>
      </c>
      <c r="L38" s="345">
        <f t="shared" si="7"/>
        <v>1.0519527666817843</v>
      </c>
      <c r="M38" s="345">
        <f t="shared" si="7"/>
        <v>1.0537387653032171</v>
      </c>
      <c r="N38" s="345">
        <f t="shared" si="7"/>
        <v>0.56934335773052125</v>
      </c>
      <c r="O38" s="345">
        <f t="shared" si="7"/>
        <v>1.1779002964758947</v>
      </c>
      <c r="P38" s="345">
        <f t="shared" si="7"/>
        <v>1.2381692742344541</v>
      </c>
      <c r="Q38" s="345">
        <f t="shared" si="7"/>
        <v>1.2207099443219744</v>
      </c>
      <c r="R38" s="345">
        <f t="shared" si="7"/>
        <v>1.143372293655325</v>
      </c>
      <c r="S38" s="345">
        <f t="shared" si="7"/>
        <v>1.1838136437914093</v>
      </c>
      <c r="T38" s="345">
        <f t="shared" si="7"/>
        <v>1.1592949920647717</v>
      </c>
      <c r="U38" s="345">
        <f t="shared" si="7"/>
        <v>1.1349601506742486</v>
      </c>
      <c r="V38" s="345">
        <f t="shared" si="7"/>
        <v>1.1325917482624968</v>
      </c>
      <c r="W38" s="345">
        <f t="shared" si="7"/>
        <v>1.1582620905311283</v>
      </c>
      <c r="X38" s="345">
        <f t="shared" si="7"/>
        <v>1.0234771294256799</v>
      </c>
      <c r="Y38" s="345">
        <f t="shared" si="7"/>
        <v>0.85307639571583205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HU: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65.825881341358539</v>
      </c>
      <c r="C5" s="223">
        <v>70.847377472055001</v>
      </c>
      <c r="D5" s="223">
        <v>67.820980223559758</v>
      </c>
      <c r="E5" s="223">
        <v>57.930438521066208</v>
      </c>
      <c r="F5" s="223">
        <v>48.552622527944948</v>
      </c>
      <c r="G5" s="223">
        <v>43.095012897678423</v>
      </c>
      <c r="H5" s="223">
        <v>30.86844368013757</v>
      </c>
      <c r="I5" s="223">
        <v>26.211006018916581</v>
      </c>
      <c r="J5" s="223">
        <v>23.244539982803101</v>
      </c>
      <c r="K5" s="223">
        <v>19.267755803955279</v>
      </c>
      <c r="L5" s="223">
        <v>22.702321582115211</v>
      </c>
      <c r="M5" s="223">
        <v>22.7596732588134</v>
      </c>
      <c r="N5" s="223">
        <v>27.491143594153051</v>
      </c>
      <c r="O5" s="223">
        <v>34.420120378331887</v>
      </c>
      <c r="P5" s="223">
        <v>36.904041272570929</v>
      </c>
      <c r="Q5" s="223">
        <v>40.699398108340503</v>
      </c>
      <c r="R5" s="223">
        <v>41.950902837489252</v>
      </c>
      <c r="S5" s="223">
        <v>41.348021778281968</v>
      </c>
      <c r="T5" s="223">
        <v>42.787736910048608</v>
      </c>
      <c r="U5" s="223">
        <v>40.324289464926672</v>
      </c>
      <c r="V5" s="223">
        <v>34.929704932548113</v>
      </c>
      <c r="W5" s="223">
        <v>37.991908956920703</v>
      </c>
      <c r="X5" s="223">
        <v>33.180566584907993</v>
      </c>
      <c r="Y5" s="223">
        <v>24.88594394666973</v>
      </c>
      <c r="DA5" s="89" t="s">
        <v>2680</v>
      </c>
    </row>
    <row r="6" spans="1:105" ht="12" customHeight="1" x14ac:dyDescent="0.25">
      <c r="A6" s="55" t="s">
        <v>91</v>
      </c>
      <c r="B6" s="259">
        <v>1.331723724704938</v>
      </c>
      <c r="C6" s="259">
        <v>1.4843001070731039</v>
      </c>
      <c r="D6" s="259">
        <v>1.458164352534246</v>
      </c>
      <c r="E6" s="259">
        <v>1.260897159044815</v>
      </c>
      <c r="F6" s="259">
        <v>1.2314841978188129</v>
      </c>
      <c r="G6" s="259">
        <v>1.083817173231578</v>
      </c>
      <c r="H6" s="259">
        <v>0.83889309359383457</v>
      </c>
      <c r="I6" s="259">
        <v>0.77490591299699751</v>
      </c>
      <c r="J6" s="259">
        <v>0.68349642577944614</v>
      </c>
      <c r="K6" s="259">
        <v>0.54743749695158528</v>
      </c>
      <c r="L6" s="259">
        <v>0.75321566589633371</v>
      </c>
      <c r="M6" s="259">
        <v>0.75857498871079598</v>
      </c>
      <c r="N6" s="259">
        <v>1.293733296303855</v>
      </c>
      <c r="O6" s="259">
        <v>1.1064763459777369</v>
      </c>
      <c r="P6" s="259">
        <v>1.1251494759772871</v>
      </c>
      <c r="Q6" s="259">
        <v>1.255327293072467</v>
      </c>
      <c r="R6" s="259">
        <v>1.3605738941836321</v>
      </c>
      <c r="S6" s="259">
        <v>1.2927070836536401</v>
      </c>
      <c r="T6" s="259">
        <v>1.3896312508583271</v>
      </c>
      <c r="U6" s="259">
        <v>1.3400680158889879</v>
      </c>
      <c r="V6" s="259">
        <v>1.163792637747038</v>
      </c>
      <c r="W6" s="259">
        <v>1.241012213439497</v>
      </c>
      <c r="X6" s="259">
        <v>1.1860150713557149</v>
      </c>
      <c r="Y6" s="259">
        <v>0.98514937350173371</v>
      </c>
      <c r="DA6" s="67" t="s">
        <v>2697</v>
      </c>
    </row>
    <row r="7" spans="1:105" ht="12" customHeight="1" x14ac:dyDescent="0.25">
      <c r="A7" s="173" t="s">
        <v>92</v>
      </c>
      <c r="B7" s="224">
        <v>1.0926963895014881</v>
      </c>
      <c r="C7" s="224">
        <v>1.217887267342034</v>
      </c>
      <c r="D7" s="224">
        <v>1.1964425456691239</v>
      </c>
      <c r="E7" s="224">
        <v>1.0345822843444641</v>
      </c>
      <c r="F7" s="224">
        <v>1.0104485725692831</v>
      </c>
      <c r="G7" s="224">
        <v>0.88928588572847445</v>
      </c>
      <c r="H7" s="224">
        <v>0.68832253833340251</v>
      </c>
      <c r="I7" s="224">
        <v>0.63582023630522888</v>
      </c>
      <c r="J7" s="224">
        <v>0.56081758012672511</v>
      </c>
      <c r="K7" s="224">
        <v>0.44917948467822377</v>
      </c>
      <c r="L7" s="224">
        <v>0.61802311047904324</v>
      </c>
      <c r="M7" s="224">
        <v>0.62242050355757605</v>
      </c>
      <c r="N7" s="224">
        <v>1.061524755941625</v>
      </c>
      <c r="O7" s="224">
        <v>0.90787802746891222</v>
      </c>
      <c r="P7" s="224">
        <v>0.92319957003264597</v>
      </c>
      <c r="Q7" s="224">
        <v>1.030012137905614</v>
      </c>
      <c r="R7" s="224">
        <v>1.1163683234327231</v>
      </c>
      <c r="S7" s="224">
        <v>1.0606827353055499</v>
      </c>
      <c r="T7" s="224">
        <v>1.1402102571145249</v>
      </c>
      <c r="U7" s="224">
        <v>1.0995429873960929</v>
      </c>
      <c r="V7" s="224">
        <v>0.95490677968987747</v>
      </c>
      <c r="W7" s="224">
        <v>1.0182664315401</v>
      </c>
      <c r="X7" s="224">
        <v>0.97314057136879129</v>
      </c>
      <c r="Y7" s="224">
        <v>0.80832769107834568</v>
      </c>
      <c r="DA7" s="177" t="s">
        <v>2698</v>
      </c>
    </row>
    <row r="8" spans="1:105" ht="12" customHeight="1" x14ac:dyDescent="0.25">
      <c r="A8" s="173" t="s">
        <v>93</v>
      </c>
      <c r="B8" s="224">
        <v>0.78537552995419435</v>
      </c>
      <c r="C8" s="224">
        <v>0.87535647340208711</v>
      </c>
      <c r="D8" s="224">
        <v>0.8599430796996832</v>
      </c>
      <c r="E8" s="224">
        <v>0.74360601687258332</v>
      </c>
      <c r="F8" s="224">
        <v>0.72625991153417191</v>
      </c>
      <c r="G8" s="224">
        <v>0.63917423036734111</v>
      </c>
      <c r="H8" s="224">
        <v>0.49473182442713332</v>
      </c>
      <c r="I8" s="224">
        <v>0.4569957948443833</v>
      </c>
      <c r="J8" s="224">
        <v>0.40308763571608353</v>
      </c>
      <c r="K8" s="224">
        <v>0.32284775461247328</v>
      </c>
      <c r="L8" s="224">
        <v>0.44420411065681231</v>
      </c>
      <c r="M8" s="224">
        <v>0.44736473693200801</v>
      </c>
      <c r="N8" s="224">
        <v>0.76297091833304309</v>
      </c>
      <c r="O8" s="224">
        <v>0.6525373322432807</v>
      </c>
      <c r="P8" s="224">
        <v>0.66354969096096439</v>
      </c>
      <c r="Q8" s="224">
        <v>0.74032122411966061</v>
      </c>
      <c r="R8" s="224">
        <v>0.80238973246726975</v>
      </c>
      <c r="S8" s="224">
        <v>0.76236571600086445</v>
      </c>
      <c r="T8" s="224">
        <v>0.8195261223010647</v>
      </c>
      <c r="U8" s="224">
        <v>0.79029652219094171</v>
      </c>
      <c r="V8" s="224">
        <v>0.68633924790209944</v>
      </c>
      <c r="W8" s="224">
        <v>0.7318789976694472</v>
      </c>
      <c r="X8" s="224">
        <v>0.69944478567131874</v>
      </c>
      <c r="Y8" s="224">
        <v>0.58098552796256087</v>
      </c>
      <c r="DA8" s="177" t="s">
        <v>2699</v>
      </c>
    </row>
    <row r="9" spans="1:105" ht="12" customHeight="1" x14ac:dyDescent="0.25">
      <c r="A9" s="173" t="s">
        <v>94</v>
      </c>
      <c r="B9" s="224">
        <v>1.5366042977364669</v>
      </c>
      <c r="C9" s="224">
        <v>1.7126539696997349</v>
      </c>
      <c r="D9" s="224">
        <v>1.6824973298472059</v>
      </c>
      <c r="E9" s="224">
        <v>1.4548813373594021</v>
      </c>
      <c r="F9" s="224">
        <v>1.420943305175554</v>
      </c>
      <c r="G9" s="224">
        <v>1.2505582768056669</v>
      </c>
      <c r="H9" s="224">
        <v>0.96795356953134781</v>
      </c>
      <c r="I9" s="224">
        <v>0.89412220730422787</v>
      </c>
      <c r="J9" s="224">
        <v>0.78864972205320694</v>
      </c>
      <c r="K9" s="224">
        <v>0.63165865032875224</v>
      </c>
      <c r="L9" s="224">
        <v>0.8690949991111544</v>
      </c>
      <c r="M9" s="224">
        <v>0.87527883312784149</v>
      </c>
      <c r="N9" s="224">
        <v>1.492769188042911</v>
      </c>
      <c r="O9" s="224">
        <v>1.2767034761281579</v>
      </c>
      <c r="P9" s="224">
        <v>1.298249395358408</v>
      </c>
      <c r="Q9" s="224">
        <v>1.4484545689297701</v>
      </c>
      <c r="R9" s="224">
        <v>1.5698929548272671</v>
      </c>
      <c r="S9" s="224">
        <v>1.491585096523431</v>
      </c>
      <c r="T9" s="224">
        <v>1.6034206740673009</v>
      </c>
      <c r="U9" s="224">
        <v>1.546232326025756</v>
      </c>
      <c r="V9" s="224">
        <v>1.34283765893889</v>
      </c>
      <c r="W9" s="224">
        <v>1.4319371693532661</v>
      </c>
      <c r="X9" s="224">
        <v>1.3684789284873631</v>
      </c>
      <c r="Y9" s="224">
        <v>1.136710815578923</v>
      </c>
      <c r="DA9" s="177" t="s">
        <v>2700</v>
      </c>
    </row>
    <row r="10" spans="1:105" ht="12" customHeight="1" x14ac:dyDescent="0.25">
      <c r="A10" s="56" t="s">
        <v>95</v>
      </c>
      <c r="B10" s="260">
        <v>5.864631224910652</v>
      </c>
      <c r="C10" s="260">
        <v>6.4447860737513576</v>
      </c>
      <c r="D10" s="260">
        <v>6.4075280318558816</v>
      </c>
      <c r="E10" s="260">
        <v>5.5790729815709073</v>
      </c>
      <c r="F10" s="260">
        <v>4.3277911459184972</v>
      </c>
      <c r="G10" s="260">
        <v>3.9578878405490241</v>
      </c>
      <c r="H10" s="260">
        <v>2.6913923795622838</v>
      </c>
      <c r="I10" s="260">
        <v>2.1809674555943381</v>
      </c>
      <c r="J10" s="260">
        <v>1.9413267977029991</v>
      </c>
      <c r="K10" s="260">
        <v>1.6322827016280841</v>
      </c>
      <c r="L10" s="260">
        <v>1.7823945184854511</v>
      </c>
      <c r="M10" s="260">
        <v>1.7850565543941459</v>
      </c>
      <c r="N10" s="260">
        <v>2.2957916839365811</v>
      </c>
      <c r="O10" s="260">
        <v>2.7813305629386571</v>
      </c>
      <c r="P10" s="260">
        <v>3.074493060472915</v>
      </c>
      <c r="Q10" s="260">
        <v>3.3649118212738811</v>
      </c>
      <c r="R10" s="260">
        <v>3.362084753457713</v>
      </c>
      <c r="S10" s="260">
        <v>3.3863229646846822</v>
      </c>
      <c r="T10" s="260">
        <v>3.4390094109912601</v>
      </c>
      <c r="U10" s="260">
        <v>3.2055428035505091</v>
      </c>
      <c r="V10" s="260">
        <v>2.778484352647542</v>
      </c>
      <c r="W10" s="260">
        <v>3.0543401486952062</v>
      </c>
      <c r="X10" s="260">
        <v>2.5922570344180969</v>
      </c>
      <c r="Y10" s="260">
        <v>1.9449034182600611</v>
      </c>
      <c r="DA10" s="68" t="s">
        <v>2701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2702</v>
      </c>
    </row>
    <row r="12" spans="1:105" ht="12" customHeight="1" x14ac:dyDescent="0.25">
      <c r="A12" s="37" t="s">
        <v>35</v>
      </c>
      <c r="B12" s="226">
        <v>5.3482000828567848</v>
      </c>
      <c r="C12" s="226">
        <v>5.879685487022595</v>
      </c>
      <c r="D12" s="226">
        <v>5.8977375773351142</v>
      </c>
      <c r="E12" s="226">
        <v>5.165259861349508</v>
      </c>
      <c r="F12" s="226">
        <v>3.702538421852116</v>
      </c>
      <c r="G12" s="226">
        <v>3.4516720231658922</v>
      </c>
      <c r="H12" s="226">
        <v>2.199963521604213</v>
      </c>
      <c r="I12" s="226">
        <v>1.6561379341897029</v>
      </c>
      <c r="J12" s="226">
        <v>1.4820469908298071</v>
      </c>
      <c r="K12" s="226">
        <v>1.3103571590722449</v>
      </c>
      <c r="L12" s="226">
        <v>1.1425441983830389</v>
      </c>
      <c r="M12" s="226">
        <v>1.136038671871386</v>
      </c>
      <c r="N12" s="226">
        <v>0.203016796442132</v>
      </c>
      <c r="O12" s="226">
        <v>1.959827434108661</v>
      </c>
      <c r="P12" s="226">
        <v>2.3486690829070618</v>
      </c>
      <c r="Q12" s="226">
        <v>2.527325864658247</v>
      </c>
      <c r="R12" s="226">
        <v>2.313342956792626</v>
      </c>
      <c r="S12" s="226">
        <v>2.4692523313480419</v>
      </c>
      <c r="T12" s="226">
        <v>2.3688045219602709</v>
      </c>
      <c r="U12" s="226">
        <v>2.1113368595130488</v>
      </c>
      <c r="V12" s="226">
        <v>1.812696307234311</v>
      </c>
      <c r="W12" s="226">
        <v>2.0726288929704322</v>
      </c>
      <c r="X12" s="226">
        <v>1.355779787855935</v>
      </c>
      <c r="Y12" s="226">
        <v>0.63532376539785995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4.7807394668069762E-2</v>
      </c>
      <c r="G13" s="226">
        <v>4.7807394667890343E-2</v>
      </c>
      <c r="H13" s="226">
        <v>4.7807394667623987E-2</v>
      </c>
      <c r="I13" s="226">
        <v>2.3903697333720279E-2</v>
      </c>
      <c r="J13" s="226">
        <v>2.390369733368233E-2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1.3370015599129041E-2</v>
      </c>
      <c r="T14" s="226">
        <v>8.0292574259708781E-3</v>
      </c>
      <c r="U14" s="226">
        <v>9.5001270074021923E-3</v>
      </c>
      <c r="V14" s="226">
        <v>1.9988681473093229E-2</v>
      </c>
      <c r="W14" s="226">
        <v>2.4927013670140111E-2</v>
      </c>
      <c r="X14" s="226">
        <v>9.3292294279699914E-2</v>
      </c>
      <c r="Y14" s="226">
        <v>0.12480895096859319</v>
      </c>
      <c r="DA14" s="69" t="s">
        <v>2705</v>
      </c>
    </row>
    <row r="15" spans="1:105" ht="12" customHeight="1" x14ac:dyDescent="0.25">
      <c r="A15" s="37" t="s">
        <v>40</v>
      </c>
      <c r="B15" s="226">
        <v>0.51643114205386687</v>
      </c>
      <c r="C15" s="226">
        <v>0.56510058672876318</v>
      </c>
      <c r="D15" s="226">
        <v>0.50979045452076832</v>
      </c>
      <c r="E15" s="226">
        <v>0.41381312022139971</v>
      </c>
      <c r="F15" s="226">
        <v>0.57744532939831161</v>
      </c>
      <c r="G15" s="226">
        <v>0.45840842271524201</v>
      </c>
      <c r="H15" s="226">
        <v>0.44362146329044699</v>
      </c>
      <c r="I15" s="226">
        <v>0.50092582407091435</v>
      </c>
      <c r="J15" s="226">
        <v>0.43537610953951</v>
      </c>
      <c r="K15" s="226">
        <v>0.32192554255583822</v>
      </c>
      <c r="L15" s="226">
        <v>0.63985032010241183</v>
      </c>
      <c r="M15" s="226">
        <v>0.64901788252275983</v>
      </c>
      <c r="N15" s="226">
        <v>2.092774887494449</v>
      </c>
      <c r="O15" s="226">
        <v>0.82150312882999643</v>
      </c>
      <c r="P15" s="226">
        <v>0.72582397756585282</v>
      </c>
      <c r="Q15" s="226">
        <v>0.83758595661563395</v>
      </c>
      <c r="R15" s="226">
        <v>1.0487417966650869</v>
      </c>
      <c r="S15" s="226">
        <v>0.90370061773751109</v>
      </c>
      <c r="T15" s="226">
        <v>1.0621756316050179</v>
      </c>
      <c r="U15" s="226">
        <v>1.084705817030059</v>
      </c>
      <c r="V15" s="226">
        <v>0.9457993639401383</v>
      </c>
      <c r="W15" s="226">
        <v>0.95678424205463442</v>
      </c>
      <c r="X15" s="226">
        <v>1.143184952282462</v>
      </c>
      <c r="Y15" s="226">
        <v>1.184770701893608</v>
      </c>
      <c r="DA15" s="69" t="s">
        <v>2706</v>
      </c>
    </row>
    <row r="16" spans="1:105" ht="12" customHeight="1" x14ac:dyDescent="0.25">
      <c r="A16" s="57" t="s">
        <v>2707</v>
      </c>
      <c r="B16" s="261">
        <v>3.4120846324220908</v>
      </c>
      <c r="C16" s="261">
        <v>3.5859705051807209</v>
      </c>
      <c r="D16" s="261">
        <v>3.3521658195801458</v>
      </c>
      <c r="E16" s="261">
        <v>2.83450418652787</v>
      </c>
      <c r="F16" s="261">
        <v>2.1965194809559252</v>
      </c>
      <c r="G16" s="261">
        <v>1.946552120607931</v>
      </c>
      <c r="H16" s="261">
        <v>1.3328259611598059</v>
      </c>
      <c r="I16" s="261">
        <v>1.065459627072048</v>
      </c>
      <c r="J16" s="261">
        <v>0.94867412765640946</v>
      </c>
      <c r="K16" s="261">
        <v>0.80724517827703268</v>
      </c>
      <c r="L16" s="261">
        <v>0.83376040756376579</v>
      </c>
      <c r="M16" s="261">
        <v>0.8318207116195715</v>
      </c>
      <c r="N16" s="261">
        <v>0.54691886730196204</v>
      </c>
      <c r="O16" s="261">
        <v>1.2976234480239719</v>
      </c>
      <c r="P16" s="261">
        <v>1.455885708706228</v>
      </c>
      <c r="Q16" s="261">
        <v>1.590778542896786</v>
      </c>
      <c r="R16" s="261">
        <v>1.570255611068885</v>
      </c>
      <c r="S16" s="261">
        <v>1.5988010276890381</v>
      </c>
      <c r="T16" s="261">
        <v>1.5980121697453551</v>
      </c>
      <c r="U16" s="261">
        <v>1.4728948445172361</v>
      </c>
      <c r="V16" s="261">
        <v>1.2721334890595171</v>
      </c>
      <c r="W16" s="261">
        <v>1.4102531132438481</v>
      </c>
      <c r="X16" s="261">
        <v>1.117530108242784</v>
      </c>
      <c r="Y16" s="261">
        <v>0.72547908798733174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7.1443465599630537E-2</v>
      </c>
      <c r="D17" s="229">
        <v>0.13807865157625959</v>
      </c>
      <c r="E17" s="229">
        <v>7.0111839593609587E-2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2711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2712</v>
      </c>
    </row>
    <row r="21" spans="1:105" ht="12" customHeight="1" x14ac:dyDescent="0.25">
      <c r="A21" s="46" t="s">
        <v>32</v>
      </c>
      <c r="B21" s="229">
        <v>0.1398521196747024</v>
      </c>
      <c r="C21" s="229">
        <v>0.1448881487230603</v>
      </c>
      <c r="D21" s="229">
        <v>0.15090754070790671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1.3509178446981041</v>
      </c>
      <c r="C23" s="229">
        <v>1.6856659176827571</v>
      </c>
      <c r="D23" s="229">
        <v>2.0030636973863238</v>
      </c>
      <c r="E23" s="229">
        <v>1.941618111931035</v>
      </c>
      <c r="F23" s="229">
        <v>1.577178659483077</v>
      </c>
      <c r="G23" s="229">
        <v>1.5894125571607149</v>
      </c>
      <c r="H23" s="229">
        <v>1.052543541346542</v>
      </c>
      <c r="I23" s="229">
        <v>0.87784519578970854</v>
      </c>
      <c r="J23" s="229">
        <v>0.78140303772616682</v>
      </c>
      <c r="K23" s="229">
        <v>0.65805525014209698</v>
      </c>
      <c r="L23" s="229">
        <v>0.72978152124720808</v>
      </c>
      <c r="M23" s="229">
        <v>0.73462022664117055</v>
      </c>
      <c r="N23" s="229">
        <v>0.52883770550520359</v>
      </c>
      <c r="O23" s="229">
        <v>1.2524124062027251</v>
      </c>
      <c r="P23" s="229">
        <v>1.3993800437653861</v>
      </c>
      <c r="Q23" s="229">
        <v>1.522961980163785</v>
      </c>
      <c r="R23" s="229">
        <v>1.4775794852042909</v>
      </c>
      <c r="S23" s="229">
        <v>1.4993465004842479</v>
      </c>
      <c r="T23" s="229">
        <v>1.534719966130037</v>
      </c>
      <c r="U23" s="229">
        <v>1.4231675809153379</v>
      </c>
      <c r="V23" s="229">
        <v>1.2314468063546209</v>
      </c>
      <c r="W23" s="229">
        <v>1.3650420714224061</v>
      </c>
      <c r="X23" s="229">
        <v>1.0723272037579481</v>
      </c>
      <c r="Y23" s="229">
        <v>0.68705458483747406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4.5243591166282474E-3</v>
      </c>
      <c r="J25" s="229">
        <v>4.5243591166187454E-3</v>
      </c>
      <c r="K25" s="229">
        <v>4.5243591165607224E-3</v>
      </c>
      <c r="L25" s="229">
        <v>1.3564940013280759E-2</v>
      </c>
      <c r="M25" s="229">
        <v>1.3564940013310539E-2</v>
      </c>
      <c r="N25" s="229">
        <v>0</v>
      </c>
      <c r="O25" s="229">
        <v>1.130276045531183E-2</v>
      </c>
      <c r="P25" s="229">
        <v>2.938392224962285E-2</v>
      </c>
      <c r="Q25" s="229">
        <v>3.3908281366500433E-2</v>
      </c>
      <c r="R25" s="229">
        <v>5.4251622718346701E-2</v>
      </c>
      <c r="S25" s="229">
        <v>4.7465084043981073E-2</v>
      </c>
      <c r="T25" s="229">
        <v>2.0343341352313488E-2</v>
      </c>
      <c r="U25" s="229">
        <v>1.8081161794046369E-2</v>
      </c>
      <c r="V25" s="229">
        <v>1.808116179405583E-2</v>
      </c>
      <c r="W25" s="229">
        <v>2.0343341352340689E-2</v>
      </c>
      <c r="X25" s="229">
        <v>9.0405808969672239E-3</v>
      </c>
      <c r="Y25" s="229">
        <v>6.778401339227331E-3</v>
      </c>
      <c r="DA25" s="73" t="s">
        <v>2717</v>
      </c>
    </row>
    <row r="26" spans="1:105" ht="12" customHeight="1" x14ac:dyDescent="0.25">
      <c r="A26" s="46" t="s">
        <v>39</v>
      </c>
      <c r="B26" s="229">
        <v>1.9213146680492841</v>
      </c>
      <c r="C26" s="229">
        <v>1.6839729731752731</v>
      </c>
      <c r="D26" s="229">
        <v>1.0601159299096561</v>
      </c>
      <c r="E26" s="229">
        <v>0.82277423500322533</v>
      </c>
      <c r="F26" s="229">
        <v>0.6193408214728483</v>
      </c>
      <c r="G26" s="229">
        <v>0.35713956344721542</v>
      </c>
      <c r="H26" s="229">
        <v>0.28028241981326368</v>
      </c>
      <c r="I26" s="229">
        <v>0.18309007216571141</v>
      </c>
      <c r="J26" s="229">
        <v>0.16274673081362401</v>
      </c>
      <c r="K26" s="229">
        <v>0.14466556901837499</v>
      </c>
      <c r="L26" s="229">
        <v>9.0413946303276926E-2</v>
      </c>
      <c r="M26" s="229">
        <v>8.363554496509043E-2</v>
      </c>
      <c r="N26" s="229">
        <v>1.8081161796758501E-2</v>
      </c>
      <c r="O26" s="229">
        <v>3.3908281365935482E-2</v>
      </c>
      <c r="P26" s="229">
        <v>2.7121742691219301E-2</v>
      </c>
      <c r="Q26" s="229">
        <v>3.3908281366500433E-2</v>
      </c>
      <c r="R26" s="229">
        <v>3.8424503146247652E-2</v>
      </c>
      <c r="S26" s="229">
        <v>5.1989443160808342E-2</v>
      </c>
      <c r="T26" s="229">
        <v>4.2948862263004248E-2</v>
      </c>
      <c r="U26" s="229">
        <v>3.1646101807851608E-2</v>
      </c>
      <c r="V26" s="229">
        <v>2.2605520910840268E-2</v>
      </c>
      <c r="W26" s="229">
        <v>2.4867700469101261E-2</v>
      </c>
      <c r="X26" s="229">
        <v>3.6162323587868903E-2</v>
      </c>
      <c r="Y26" s="229">
        <v>3.1646101810630357E-2</v>
      </c>
      <c r="DA26" s="73" t="s">
        <v>2718</v>
      </c>
    </row>
    <row r="27" spans="1:105" ht="12" customHeight="1" x14ac:dyDescent="0.25">
      <c r="A27" s="57" t="s">
        <v>2719</v>
      </c>
      <c r="B27" s="261">
        <v>29.002719375587791</v>
      </c>
      <c r="C27" s="261">
        <v>30.480749294036141</v>
      </c>
      <c r="D27" s="261">
        <v>28.493409466431249</v>
      </c>
      <c r="E27" s="261">
        <v>24.093285585486889</v>
      </c>
      <c r="F27" s="261">
        <v>18.670415588125358</v>
      </c>
      <c r="G27" s="261">
        <v>16.545693025167409</v>
      </c>
      <c r="H27" s="261">
        <v>11.32902066985835</v>
      </c>
      <c r="I27" s="261">
        <v>9.0564068301124117</v>
      </c>
      <c r="J27" s="261">
        <v>8.0637300850794844</v>
      </c>
      <c r="K27" s="261">
        <v>6.8615840153547767</v>
      </c>
      <c r="L27" s="261">
        <v>7.0869634642920092</v>
      </c>
      <c r="M27" s="261">
        <v>7.0704760487663583</v>
      </c>
      <c r="N27" s="261">
        <v>4.6488103720666771</v>
      </c>
      <c r="O27" s="261">
        <v>11.02979930820376</v>
      </c>
      <c r="P27" s="261">
        <v>12.375028524002939</v>
      </c>
      <c r="Q27" s="261">
        <v>13.521617614622681</v>
      </c>
      <c r="R27" s="261">
        <v>13.34717269408552</v>
      </c>
      <c r="S27" s="261">
        <v>13.58980873535682</v>
      </c>
      <c r="T27" s="261">
        <v>13.583103442835521</v>
      </c>
      <c r="U27" s="261">
        <v>12.519606178396501</v>
      </c>
      <c r="V27" s="261">
        <v>10.8131346570059</v>
      </c>
      <c r="W27" s="261">
        <v>11.98715146257271</v>
      </c>
      <c r="X27" s="261">
        <v>9.4990059200636683</v>
      </c>
      <c r="Y27" s="261">
        <v>6.1665722478923204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0.6072694575968598</v>
      </c>
      <c r="D28" s="229">
        <v>1.1736685383982071</v>
      </c>
      <c r="E28" s="229">
        <v>0.59595063654568137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2723</v>
      </c>
    </row>
    <row r="31" spans="1:105" ht="12" customHeight="1" x14ac:dyDescent="0.25">
      <c r="A31" s="46" t="s">
        <v>159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2724</v>
      </c>
    </row>
    <row r="32" spans="1:105" ht="12" customHeight="1" x14ac:dyDescent="0.25">
      <c r="A32" s="46" t="s">
        <v>32</v>
      </c>
      <c r="B32" s="229">
        <v>1.1887430172349709</v>
      </c>
      <c r="C32" s="229">
        <v>1.2315492641460131</v>
      </c>
      <c r="D32" s="229">
        <v>1.282714096017207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11.482801679933891</v>
      </c>
      <c r="C34" s="229">
        <v>14.328160300303439</v>
      </c>
      <c r="D34" s="229">
        <v>17.026041427783749</v>
      </c>
      <c r="E34" s="229">
        <v>16.503753951413799</v>
      </c>
      <c r="F34" s="229">
        <v>13.40601860560615</v>
      </c>
      <c r="G34" s="229">
        <v>13.51000673586608</v>
      </c>
      <c r="H34" s="229">
        <v>8.9466201014456068</v>
      </c>
      <c r="I34" s="229">
        <v>7.4616841642125236</v>
      </c>
      <c r="J34" s="229">
        <v>6.6419258206724212</v>
      </c>
      <c r="K34" s="229">
        <v>5.5934696262078232</v>
      </c>
      <c r="L34" s="229">
        <v>6.2031429306012686</v>
      </c>
      <c r="M34" s="229">
        <v>6.24427192644995</v>
      </c>
      <c r="N34" s="229">
        <v>4.4951204967942298</v>
      </c>
      <c r="O34" s="229">
        <v>10.64550545272316</v>
      </c>
      <c r="P34" s="229">
        <v>11.894730372005791</v>
      </c>
      <c r="Q34" s="229">
        <v>12.945176831392169</v>
      </c>
      <c r="R34" s="229">
        <v>12.55942562423647</v>
      </c>
      <c r="S34" s="229">
        <v>12.74444525411611</v>
      </c>
      <c r="T34" s="229">
        <v>13.04511971210532</v>
      </c>
      <c r="U34" s="229">
        <v>12.09692443778037</v>
      </c>
      <c r="V34" s="229">
        <v>10.46729785401428</v>
      </c>
      <c r="W34" s="229">
        <v>11.602857607090449</v>
      </c>
      <c r="X34" s="229">
        <v>9.1147812319425618</v>
      </c>
      <c r="Y34" s="229">
        <v>5.8399639711185296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3.8457052491340099E-2</v>
      </c>
      <c r="J36" s="229">
        <v>3.845705249125933E-2</v>
      </c>
      <c r="K36" s="229">
        <v>3.8457052490766128E-2</v>
      </c>
      <c r="L36" s="229">
        <v>0.1153019901128865</v>
      </c>
      <c r="M36" s="229">
        <v>0.1153019901131396</v>
      </c>
      <c r="N36" s="229">
        <v>0</v>
      </c>
      <c r="O36" s="229">
        <v>9.6073463870150547E-2</v>
      </c>
      <c r="P36" s="229">
        <v>0.24976333912179419</v>
      </c>
      <c r="Q36" s="229">
        <v>0.28822039161525381</v>
      </c>
      <c r="R36" s="229">
        <v>0.46113879310594691</v>
      </c>
      <c r="S36" s="229">
        <v>0.40345321437383919</v>
      </c>
      <c r="T36" s="229">
        <v>0.1729184014946647</v>
      </c>
      <c r="U36" s="229">
        <v>0.15368987524939409</v>
      </c>
      <c r="V36" s="229">
        <v>0.15368987524947461</v>
      </c>
      <c r="W36" s="229">
        <v>0.17291840149489579</v>
      </c>
      <c r="X36" s="229">
        <v>7.6844937624221399E-2</v>
      </c>
      <c r="Y36" s="229">
        <v>5.761641138343232E-2</v>
      </c>
      <c r="DA36" s="73" t="s">
        <v>2729</v>
      </c>
    </row>
    <row r="37" spans="1:105" ht="12" customHeight="1" x14ac:dyDescent="0.25">
      <c r="A37" s="46" t="s">
        <v>39</v>
      </c>
      <c r="B37" s="229">
        <v>16.331174678418929</v>
      </c>
      <c r="C37" s="229">
        <v>14.31377027198983</v>
      </c>
      <c r="D37" s="229">
        <v>9.0109854042320787</v>
      </c>
      <c r="E37" s="229">
        <v>6.9935809975274159</v>
      </c>
      <c r="F37" s="229">
        <v>5.2643969825192114</v>
      </c>
      <c r="G37" s="229">
        <v>3.035686289301331</v>
      </c>
      <c r="H37" s="229">
        <v>2.3824005684127418</v>
      </c>
      <c r="I37" s="229">
        <v>1.5562656134085471</v>
      </c>
      <c r="J37" s="229">
        <v>1.3833472119158039</v>
      </c>
      <c r="K37" s="229">
        <v>1.229657336656188</v>
      </c>
      <c r="L37" s="229">
        <v>0.76851854357785387</v>
      </c>
      <c r="M37" s="229">
        <v>0.71090213220326881</v>
      </c>
      <c r="N37" s="229">
        <v>0.15368987527244729</v>
      </c>
      <c r="O37" s="229">
        <v>0.2882203916104516</v>
      </c>
      <c r="P37" s="229">
        <v>0.23053481287536401</v>
      </c>
      <c r="Q37" s="229">
        <v>0.28822039161525381</v>
      </c>
      <c r="R37" s="229">
        <v>0.326608276743105</v>
      </c>
      <c r="S37" s="229">
        <v>0.4419102668668709</v>
      </c>
      <c r="T37" s="229">
        <v>0.36506532923553608</v>
      </c>
      <c r="U37" s="229">
        <v>0.26899186536673869</v>
      </c>
      <c r="V37" s="229">
        <v>0.19214692774214229</v>
      </c>
      <c r="W37" s="229">
        <v>0.2113754539873608</v>
      </c>
      <c r="X37" s="229">
        <v>0.3073797504968856</v>
      </c>
      <c r="Y37" s="229">
        <v>0.26899186539035808</v>
      </c>
      <c r="DA37" s="73" t="s">
        <v>2730</v>
      </c>
    </row>
    <row r="38" spans="1:105" ht="12" customHeight="1" x14ac:dyDescent="0.25">
      <c r="A38" s="57" t="s">
        <v>2731</v>
      </c>
      <c r="B38" s="261">
        <v>4.8488402284128513</v>
      </c>
      <c r="C38" s="261">
        <v>5.4043747488302758</v>
      </c>
      <c r="D38" s="261">
        <v>5.3092137964067403</v>
      </c>
      <c r="E38" s="261">
        <v>4.5909588867785578</v>
      </c>
      <c r="F38" s="261">
        <v>4.4838655407761907</v>
      </c>
      <c r="G38" s="261">
        <v>3.9462061179201058</v>
      </c>
      <c r="H38" s="261">
        <v>3.0544312638544739</v>
      </c>
      <c r="I38" s="261">
        <v>2.8214522986044521</v>
      </c>
      <c r="J38" s="261">
        <v>2.4886280118123421</v>
      </c>
      <c r="K38" s="261">
        <v>1.9932339632596181</v>
      </c>
      <c r="L38" s="261">
        <v>2.7424775527507541</v>
      </c>
      <c r="M38" s="261">
        <v>2.7619909845367441</v>
      </c>
      <c r="N38" s="261">
        <v>4.71051610449096</v>
      </c>
      <c r="O38" s="261">
        <v>4.0287087468932992</v>
      </c>
      <c r="P38" s="261">
        <v>4.0966980920198646</v>
      </c>
      <c r="Q38" s="261">
        <v>4.5706788619561634</v>
      </c>
      <c r="R38" s="261">
        <v>4.9538844352327089</v>
      </c>
      <c r="S38" s="261">
        <v>4.7067796379183786</v>
      </c>
      <c r="T38" s="261">
        <v>5.0596830159457031</v>
      </c>
      <c r="U38" s="261">
        <v>4.8792220065701608</v>
      </c>
      <c r="V38" s="261">
        <v>4.2373988348738312</v>
      </c>
      <c r="W38" s="261">
        <v>4.5185572899591939</v>
      </c>
      <c r="X38" s="261">
        <v>4.3183112854490107</v>
      </c>
      <c r="Y38" s="261">
        <v>3.586954129160159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16.171885317413132</v>
      </c>
      <c r="C39" s="261">
        <f t="shared" si="0"/>
        <v>17.658120586001473</v>
      </c>
      <c r="D39" s="261">
        <f t="shared" si="0"/>
        <v>17.11335742577478</v>
      </c>
      <c r="E39" s="261">
        <f t="shared" si="0"/>
        <v>14.653961078845686</v>
      </c>
      <c r="F39" s="261">
        <f t="shared" si="0"/>
        <v>12.839504538870436</v>
      </c>
      <c r="G39" s="261">
        <f t="shared" si="0"/>
        <v>11.387746397410876</v>
      </c>
      <c r="H39" s="261">
        <f t="shared" si="0"/>
        <v>8.3500244499375107</v>
      </c>
      <c r="I39" s="261">
        <f t="shared" si="0"/>
        <v>7.289521216921333</v>
      </c>
      <c r="J39" s="261">
        <f t="shared" si="0"/>
        <v>6.4529076860451715</v>
      </c>
      <c r="K39" s="261">
        <f t="shared" si="0"/>
        <v>5.2908534479209912</v>
      </c>
      <c r="L39" s="261">
        <f t="shared" si="0"/>
        <v>6.5658137270121522</v>
      </c>
      <c r="M39" s="261">
        <f t="shared" si="0"/>
        <v>6.5931552617688336</v>
      </c>
      <c r="N39" s="261">
        <f t="shared" si="0"/>
        <v>8.9495469282671678</v>
      </c>
      <c r="O39" s="261">
        <f t="shared" si="0"/>
        <v>9.8606963024037189</v>
      </c>
      <c r="P39" s="261">
        <f t="shared" si="0"/>
        <v>10.388471694167835</v>
      </c>
      <c r="Q39" s="261">
        <f t="shared" si="0"/>
        <v>11.500048956293178</v>
      </c>
      <c r="R39" s="261">
        <f t="shared" si="0"/>
        <v>12.050413007961618</v>
      </c>
      <c r="S39" s="261">
        <f t="shared" si="0"/>
        <v>11.731778427911074</v>
      </c>
      <c r="T39" s="261">
        <f t="shared" si="0"/>
        <v>12.298449501839887</v>
      </c>
      <c r="U39" s="261">
        <f t="shared" si="0"/>
        <v>11.680414323701839</v>
      </c>
      <c r="V39" s="261">
        <f t="shared" si="0"/>
        <v>10.125729953279833</v>
      </c>
      <c r="W39" s="261">
        <f t="shared" si="0"/>
        <v>10.940391470006965</v>
      </c>
      <c r="X39" s="261">
        <f t="shared" si="0"/>
        <v>9.8417440889417485</v>
      </c>
      <c r="Y39" s="261">
        <f t="shared" si="0"/>
        <v>7.6346002098464618</v>
      </c>
      <c r="DA39" s="70"/>
    </row>
    <row r="40" spans="1:105" ht="12" customHeight="1" x14ac:dyDescent="0.25">
      <c r="A40" s="60" t="s">
        <v>2734</v>
      </c>
      <c r="B40" s="329">
        <v>4.8188491130836626</v>
      </c>
      <c r="C40" s="329">
        <v>5.2358681921795078</v>
      </c>
      <c r="D40" s="329">
        <v>5.0918776451494692</v>
      </c>
      <c r="E40" s="329">
        <v>4.3272453555417867</v>
      </c>
      <c r="F40" s="329">
        <v>3.363668697855867</v>
      </c>
      <c r="G40" s="329">
        <v>3.033844833052973</v>
      </c>
      <c r="H40" s="329">
        <v>2.0693893028083798</v>
      </c>
      <c r="I40" s="329">
        <v>1.664697084303967</v>
      </c>
      <c r="J40" s="329">
        <v>1.4821078000253061</v>
      </c>
      <c r="K40" s="329">
        <v>1.258978262227167</v>
      </c>
      <c r="L40" s="329">
        <v>1.3137675458585141</v>
      </c>
      <c r="M40" s="329">
        <v>1.312136346784375</v>
      </c>
      <c r="N40" s="329">
        <v>0.87273196537047459</v>
      </c>
      <c r="O40" s="329">
        <v>2.067741088925704</v>
      </c>
      <c r="P40" s="329">
        <v>2.3185467344277479</v>
      </c>
      <c r="Q40" s="329">
        <v>2.5322351497518749</v>
      </c>
      <c r="R40" s="329">
        <v>2.4948913104382648</v>
      </c>
      <c r="S40" s="329">
        <v>2.538899755314278</v>
      </c>
      <c r="T40" s="329">
        <v>2.545017643112073</v>
      </c>
      <c r="U40" s="329">
        <v>2.347516243235209</v>
      </c>
      <c r="V40" s="329">
        <v>2.0279822377974459</v>
      </c>
      <c r="W40" s="329">
        <v>2.2480525189827021</v>
      </c>
      <c r="X40" s="329">
        <v>1.7801920506258979</v>
      </c>
      <c r="Y40" s="329">
        <v>1.154670478485347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0.19667142715887859</v>
      </c>
      <c r="D41" s="230">
        <v>0.30674707492279552</v>
      </c>
      <c r="E41" s="230">
        <v>0.15081106289639151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2737</v>
      </c>
    </row>
    <row r="43" spans="1:105" ht="12" customHeight="1" x14ac:dyDescent="0.25">
      <c r="A43" s="59" t="s">
        <v>159</v>
      </c>
      <c r="B43" s="295">
        <v>0</v>
      </c>
      <c r="C43" s="295">
        <v>0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0</v>
      </c>
      <c r="U43" s="295">
        <v>0</v>
      </c>
      <c r="V43" s="295">
        <v>0</v>
      </c>
      <c r="W43" s="295">
        <v>0</v>
      </c>
      <c r="X43" s="295">
        <v>0</v>
      </c>
      <c r="Y43" s="295">
        <v>0</v>
      </c>
      <c r="DA43" s="122" t="s">
        <v>2738</v>
      </c>
    </row>
    <row r="44" spans="1:105" ht="12" customHeight="1" x14ac:dyDescent="0.25">
      <c r="A44" s="59" t="s">
        <v>32</v>
      </c>
      <c r="B44" s="295">
        <v>0.45206589813529208</v>
      </c>
      <c r="C44" s="295">
        <v>0.39885185787963079</v>
      </c>
      <c r="D44" s="295">
        <v>0.33524694923876242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4.366783214948371</v>
      </c>
      <c r="C45" s="295">
        <v>4.6403449071409986</v>
      </c>
      <c r="D45" s="295">
        <v>4.4498836209879116</v>
      </c>
      <c r="E45" s="295">
        <v>4.1764342926453946</v>
      </c>
      <c r="F45" s="295">
        <v>3.363668697855867</v>
      </c>
      <c r="G45" s="295">
        <v>3.033844833052973</v>
      </c>
      <c r="H45" s="295">
        <v>2.0693893028083798</v>
      </c>
      <c r="I45" s="295">
        <v>1.664697084303967</v>
      </c>
      <c r="J45" s="295">
        <v>1.4821078000253061</v>
      </c>
      <c r="K45" s="295">
        <v>1.258978262227167</v>
      </c>
      <c r="L45" s="295">
        <v>1.3137675458585141</v>
      </c>
      <c r="M45" s="295">
        <v>1.312136346784375</v>
      </c>
      <c r="N45" s="295">
        <v>0.87273196537047459</v>
      </c>
      <c r="O45" s="295">
        <v>2.067741088925704</v>
      </c>
      <c r="P45" s="295">
        <v>2.3185467344277479</v>
      </c>
      <c r="Q45" s="295">
        <v>2.5322351497518749</v>
      </c>
      <c r="R45" s="295">
        <v>2.4948913104382648</v>
      </c>
      <c r="S45" s="295">
        <v>2.538899755314278</v>
      </c>
      <c r="T45" s="295">
        <v>2.545017643112073</v>
      </c>
      <c r="U45" s="295">
        <v>2.347516243235209</v>
      </c>
      <c r="V45" s="295">
        <v>2.0279822377974459</v>
      </c>
      <c r="W45" s="295">
        <v>2.2480525189827021</v>
      </c>
      <c r="X45" s="295">
        <v>1.7801920506258979</v>
      </c>
      <c r="Y45" s="295">
        <v>1.154670478485347</v>
      </c>
      <c r="DA45" s="122" t="s">
        <v>2740</v>
      </c>
    </row>
    <row r="46" spans="1:105" ht="12" customHeight="1" x14ac:dyDescent="0.25">
      <c r="A46" s="60" t="s">
        <v>2741</v>
      </c>
      <c r="B46" s="329">
        <v>3.6395569412502322</v>
      </c>
      <c r="C46" s="329">
        <v>3.8250352055261039</v>
      </c>
      <c r="D46" s="329">
        <v>3.5756435408854901</v>
      </c>
      <c r="E46" s="329">
        <v>3.0234711322963959</v>
      </c>
      <c r="F46" s="329">
        <v>2.3429541130196538</v>
      </c>
      <c r="G46" s="329">
        <v>2.0763222619817929</v>
      </c>
      <c r="H46" s="329">
        <v>1.4216810252371259</v>
      </c>
      <c r="I46" s="329">
        <v>1.1364902688768519</v>
      </c>
      <c r="J46" s="329">
        <v>1.0119190695001701</v>
      </c>
      <c r="K46" s="329">
        <v>0.8610615234955018</v>
      </c>
      <c r="L46" s="329">
        <v>0.88934443473468372</v>
      </c>
      <c r="M46" s="329">
        <v>0.88727542572754314</v>
      </c>
      <c r="N46" s="329">
        <v>0.58338012512209303</v>
      </c>
      <c r="O46" s="329">
        <v>1.384131677892237</v>
      </c>
      <c r="P46" s="329">
        <v>1.5529447559533109</v>
      </c>
      <c r="Q46" s="329">
        <v>1.6968304457565719</v>
      </c>
      <c r="R46" s="329">
        <v>1.6749393184734771</v>
      </c>
      <c r="S46" s="329">
        <v>1.705387762868307</v>
      </c>
      <c r="T46" s="329">
        <v>1.7045463143950459</v>
      </c>
      <c r="U46" s="329">
        <v>1.571087834151718</v>
      </c>
      <c r="V46" s="329">
        <v>1.3569423883301519</v>
      </c>
      <c r="W46" s="329">
        <v>1.5042699874601051</v>
      </c>
      <c r="X46" s="329">
        <v>1.1920321154589699</v>
      </c>
      <c r="Y46" s="329">
        <v>0.77384436051982064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7.6206363306272604E-2</v>
      </c>
      <c r="D47" s="229">
        <v>0.14728389501467701</v>
      </c>
      <c r="E47" s="229">
        <v>7.4785962233183581E-2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2745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2746</v>
      </c>
    </row>
    <row r="51" spans="1:105" ht="12" customHeight="1" x14ac:dyDescent="0.25">
      <c r="A51" s="64" t="s">
        <v>32</v>
      </c>
      <c r="B51" s="229">
        <v>0.14917559431968269</v>
      </c>
      <c r="C51" s="229">
        <v>0.15454735863793101</v>
      </c>
      <c r="D51" s="229">
        <v>0.16096804342176721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1.4409790343446449</v>
      </c>
      <c r="C53" s="229">
        <v>1.798043645528276</v>
      </c>
      <c r="D53" s="229">
        <v>2.1366012772120788</v>
      </c>
      <c r="E53" s="229">
        <v>2.0710593193931048</v>
      </c>
      <c r="F53" s="229">
        <v>1.682323903448615</v>
      </c>
      <c r="G53" s="229">
        <v>1.6953733943047631</v>
      </c>
      <c r="H53" s="229">
        <v>1.1227131107696451</v>
      </c>
      <c r="I53" s="229">
        <v>0.9363682088423565</v>
      </c>
      <c r="J53" s="229">
        <v>0.83349657357457818</v>
      </c>
      <c r="K53" s="229">
        <v>0.70192560015157024</v>
      </c>
      <c r="L53" s="229">
        <v>0.77843362266368887</v>
      </c>
      <c r="M53" s="229">
        <v>0.78359490841724877</v>
      </c>
      <c r="N53" s="229">
        <v>0.56409355253888394</v>
      </c>
      <c r="O53" s="229">
        <v>1.33590656661624</v>
      </c>
      <c r="P53" s="229">
        <v>1.4926720466830801</v>
      </c>
      <c r="Q53" s="229">
        <v>1.624492778841371</v>
      </c>
      <c r="R53" s="229">
        <v>1.57608478421791</v>
      </c>
      <c r="S53" s="229">
        <v>1.599302933849865</v>
      </c>
      <c r="T53" s="229">
        <v>1.6370346305387069</v>
      </c>
      <c r="U53" s="229">
        <v>1.5180454196430271</v>
      </c>
      <c r="V53" s="229">
        <v>1.3135432601115959</v>
      </c>
      <c r="W53" s="229">
        <v>1.4560448761839</v>
      </c>
      <c r="X53" s="229">
        <v>1.1438156840084781</v>
      </c>
      <c r="Y53" s="229">
        <v>0.73285822382663912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4.8259830577368004E-3</v>
      </c>
      <c r="J55" s="229">
        <v>4.8259830577266627E-3</v>
      </c>
      <c r="K55" s="229">
        <v>4.8259830576647704E-3</v>
      </c>
      <c r="L55" s="229">
        <v>1.446926934749948E-2</v>
      </c>
      <c r="M55" s="229">
        <v>1.446926934753124E-2</v>
      </c>
      <c r="N55" s="229">
        <v>0</v>
      </c>
      <c r="O55" s="229">
        <v>1.2056277818999289E-2</v>
      </c>
      <c r="P55" s="229">
        <v>3.1342850399597708E-2</v>
      </c>
      <c r="Q55" s="229">
        <v>3.6168833457600483E-2</v>
      </c>
      <c r="R55" s="229">
        <v>5.7868397566236469E-2</v>
      </c>
      <c r="S55" s="229">
        <v>5.0629422980246482E-2</v>
      </c>
      <c r="T55" s="229">
        <v>2.169956410913439E-2</v>
      </c>
      <c r="U55" s="229">
        <v>1.928657258031612E-2</v>
      </c>
      <c r="V55" s="229">
        <v>1.928657258032623E-2</v>
      </c>
      <c r="W55" s="229">
        <v>2.1699564109163419E-2</v>
      </c>
      <c r="X55" s="229">
        <v>9.6432862900983751E-3</v>
      </c>
      <c r="Y55" s="229">
        <v>7.2302947618424892E-3</v>
      </c>
      <c r="DA55" s="73" t="s">
        <v>2751</v>
      </c>
    </row>
    <row r="56" spans="1:105" ht="12" customHeight="1" x14ac:dyDescent="0.25">
      <c r="A56" s="64" t="s">
        <v>39</v>
      </c>
      <c r="B56" s="229">
        <v>2.049402312585904</v>
      </c>
      <c r="C56" s="229">
        <v>1.796237838053625</v>
      </c>
      <c r="D56" s="229">
        <v>1.1307903252369671</v>
      </c>
      <c r="E56" s="229">
        <v>0.87762585067010723</v>
      </c>
      <c r="F56" s="229">
        <v>0.66063020957103835</v>
      </c>
      <c r="G56" s="229">
        <v>0.38094886767702979</v>
      </c>
      <c r="H56" s="229">
        <v>0.29896791446748128</v>
      </c>
      <c r="I56" s="229">
        <v>0.19529607697675899</v>
      </c>
      <c r="J56" s="229">
        <v>0.17359651286786559</v>
      </c>
      <c r="K56" s="229">
        <v>0.15430994028626671</v>
      </c>
      <c r="L56" s="229">
        <v>9.6441542723495408E-2</v>
      </c>
      <c r="M56" s="229">
        <v>8.9211247962763154E-2</v>
      </c>
      <c r="N56" s="229">
        <v>1.928657258320908E-2</v>
      </c>
      <c r="O56" s="229">
        <v>3.6168833456997847E-2</v>
      </c>
      <c r="P56" s="229">
        <v>2.8929858870633939E-2</v>
      </c>
      <c r="Q56" s="229">
        <v>3.6168833457600483E-2</v>
      </c>
      <c r="R56" s="229">
        <v>4.0986136689330807E-2</v>
      </c>
      <c r="S56" s="229">
        <v>5.545540603819557E-2</v>
      </c>
      <c r="T56" s="229">
        <v>4.5812119747204533E-2</v>
      </c>
      <c r="U56" s="229">
        <v>3.3755841928375059E-2</v>
      </c>
      <c r="V56" s="229">
        <v>2.411255563822963E-2</v>
      </c>
      <c r="W56" s="229">
        <v>2.652554716704136E-2</v>
      </c>
      <c r="X56" s="229">
        <v>3.8573145160393493E-2</v>
      </c>
      <c r="Y56" s="229">
        <v>3.3755841931339063E-2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7.7134792630792361</v>
      </c>
      <c r="C58" s="329">
        <v>8.597217188295863</v>
      </c>
      <c r="D58" s="329">
        <v>8.4458362397398208</v>
      </c>
      <c r="E58" s="329">
        <v>7.3032445910075046</v>
      </c>
      <c r="F58" s="329">
        <v>7.1328817279949144</v>
      </c>
      <c r="G58" s="329">
        <v>6.2775793023761084</v>
      </c>
      <c r="H58" s="329">
        <v>4.8589541218920038</v>
      </c>
      <c r="I58" s="329">
        <v>4.4883338637405146</v>
      </c>
      <c r="J58" s="329">
        <v>3.9588808165196951</v>
      </c>
      <c r="K58" s="329">
        <v>3.1708136621983218</v>
      </c>
      <c r="L58" s="329">
        <v>4.3627017464189546</v>
      </c>
      <c r="M58" s="329">
        <v>4.3937434892569156</v>
      </c>
      <c r="N58" s="329">
        <v>7.4934348377745996</v>
      </c>
      <c r="O58" s="329">
        <v>6.4088235355857774</v>
      </c>
      <c r="P58" s="329">
        <v>6.5169802037867761</v>
      </c>
      <c r="Q58" s="329">
        <v>7.2709833607847303</v>
      </c>
      <c r="R58" s="329">
        <v>7.8805823790498764</v>
      </c>
      <c r="S58" s="329">
        <v>7.4874909097284883</v>
      </c>
      <c r="T58" s="329">
        <v>8.0488855443327676</v>
      </c>
      <c r="U58" s="329">
        <v>7.7618102463149121</v>
      </c>
      <c r="V58" s="329">
        <v>6.740805327152235</v>
      </c>
      <c r="W58" s="329">
        <v>7.1880689635641586</v>
      </c>
      <c r="X58" s="329">
        <v>6.8695199228568811</v>
      </c>
      <c r="Y58" s="329">
        <v>5.7060853708412944</v>
      </c>
      <c r="DA58" s="72" t="s">
        <v>2756</v>
      </c>
    </row>
    <row r="59" spans="1:105" ht="12" customHeight="1" x14ac:dyDescent="0.25">
      <c r="A59" s="132" t="s">
        <v>2757</v>
      </c>
      <c r="B59" s="316">
        <v>1.779320620714937</v>
      </c>
      <c r="C59" s="316">
        <v>1.98317844673806</v>
      </c>
      <c r="D59" s="316">
        <v>1.948258375760697</v>
      </c>
      <c r="E59" s="316">
        <v>1.684689004235026</v>
      </c>
      <c r="F59" s="316">
        <v>1.645390246200727</v>
      </c>
      <c r="G59" s="316">
        <v>1.4480918298900149</v>
      </c>
      <c r="H59" s="316">
        <v>1.1208479298794309</v>
      </c>
      <c r="I59" s="316">
        <v>1.03535443916116</v>
      </c>
      <c r="J59" s="316">
        <v>0.91322191083122883</v>
      </c>
      <c r="K59" s="316">
        <v>0.73143311094374641</v>
      </c>
      <c r="L59" s="316">
        <v>1.0063740258677321</v>
      </c>
      <c r="M59" s="316">
        <v>1.0135346353995269</v>
      </c>
      <c r="N59" s="316">
        <v>1.728561479468266</v>
      </c>
      <c r="O59" s="316">
        <v>1.478366828050399</v>
      </c>
      <c r="P59" s="316">
        <v>1.503316060871833</v>
      </c>
      <c r="Q59" s="316">
        <v>1.677247087270294</v>
      </c>
      <c r="R59" s="316">
        <v>1.817867430771906</v>
      </c>
      <c r="S59" s="316">
        <v>1.727190353238482</v>
      </c>
      <c r="T59" s="316">
        <v>1.8566910643496659</v>
      </c>
      <c r="U59" s="316">
        <v>1.790469456688645</v>
      </c>
      <c r="V59" s="316">
        <v>1.5549473214035741</v>
      </c>
      <c r="W59" s="316">
        <v>1.6581206604404619</v>
      </c>
      <c r="X59" s="316">
        <v>1.584638790909493</v>
      </c>
      <c r="Y59" s="316">
        <v>1.316261445401834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0.99999999999999978</v>
      </c>
      <c r="D63" s="232">
        <f t="shared" si="1"/>
        <v>0.99999999999999989</v>
      </c>
      <c r="E63" s="232">
        <f t="shared" si="1"/>
        <v>0.99999999999999978</v>
      </c>
      <c r="F63" s="232">
        <f t="shared" si="1"/>
        <v>1.0000000000000002</v>
      </c>
      <c r="G63" s="232">
        <f t="shared" si="1"/>
        <v>0.99999999999999989</v>
      </c>
      <c r="H63" s="232">
        <f t="shared" si="1"/>
        <v>1.0000000000000002</v>
      </c>
      <c r="I63" s="232">
        <f t="shared" si="1"/>
        <v>0.99999999999999967</v>
      </c>
      <c r="J63" s="232">
        <f t="shared" si="1"/>
        <v>0.99999999999999989</v>
      </c>
      <c r="K63" s="232">
        <f t="shared" si="1"/>
        <v>1.0000000000000002</v>
      </c>
      <c r="L63" s="232">
        <f t="shared" si="1"/>
        <v>0.99999999999999989</v>
      </c>
      <c r="M63" s="232">
        <f t="shared" si="1"/>
        <v>0.99999999999999989</v>
      </c>
      <c r="N63" s="232">
        <f t="shared" si="1"/>
        <v>0.99999999999999989</v>
      </c>
      <c r="O63" s="232">
        <f t="shared" si="1"/>
        <v>1</v>
      </c>
      <c r="P63" s="232">
        <f t="shared" si="1"/>
        <v>0.99999999999999967</v>
      </c>
      <c r="Q63" s="232">
        <f t="shared" si="1"/>
        <v>0.99999999999999989</v>
      </c>
      <c r="R63" s="232">
        <f t="shared" si="1"/>
        <v>0.99999999999999978</v>
      </c>
      <c r="S63" s="232">
        <f t="shared" si="1"/>
        <v>0.99999999999999978</v>
      </c>
      <c r="T63" s="232">
        <f t="shared" si="1"/>
        <v>1</v>
      </c>
      <c r="U63" s="232">
        <f t="shared" si="1"/>
        <v>1</v>
      </c>
      <c r="V63" s="232">
        <f t="shared" si="1"/>
        <v>0.99999999999999967</v>
      </c>
      <c r="W63" s="232">
        <f t="shared" si="1"/>
        <v>0.99999999999999989</v>
      </c>
      <c r="X63" s="232">
        <f t="shared" si="1"/>
        <v>1</v>
      </c>
      <c r="Y63" s="232">
        <f t="shared" si="1"/>
        <v>0.99999999999999989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2.0231004850492038E-2</v>
      </c>
      <c r="C64" s="299">
        <f t="shared" si="2"/>
        <v>2.0950671147405144E-2</v>
      </c>
      <c r="D64" s="299">
        <f t="shared" si="2"/>
        <v>2.1500195776110394E-2</v>
      </c>
      <c r="E64" s="299">
        <f t="shared" si="2"/>
        <v>2.1765710587298488E-2</v>
      </c>
      <c r="F64" s="299">
        <f t="shared" si="2"/>
        <v>2.5363906905543975E-2</v>
      </c>
      <c r="G64" s="299">
        <f t="shared" si="2"/>
        <v>2.5149480191708318E-2</v>
      </c>
      <c r="H64" s="299">
        <f t="shared" si="2"/>
        <v>2.7176397433137319E-2</v>
      </c>
      <c r="I64" s="299">
        <f t="shared" si="2"/>
        <v>2.9564142346834951E-2</v>
      </c>
      <c r="J64" s="299">
        <f t="shared" si="2"/>
        <v>2.9404601092777663E-2</v>
      </c>
      <c r="K64" s="299">
        <f t="shared" si="2"/>
        <v>2.8412104789038665E-2</v>
      </c>
      <c r="L64" s="299">
        <f t="shared" si="2"/>
        <v>3.3177913684815111E-2</v>
      </c>
      <c r="M64" s="299">
        <f t="shared" si="2"/>
        <v>3.332978378400258E-2</v>
      </c>
      <c r="N64" s="299">
        <f t="shared" si="2"/>
        <v>4.706000286503223E-2</v>
      </c>
      <c r="O64" s="299">
        <f t="shared" si="2"/>
        <v>3.214620791025137E-2</v>
      </c>
      <c r="P64" s="299">
        <f t="shared" si="2"/>
        <v>3.0488516627948787E-2</v>
      </c>
      <c r="Q64" s="299">
        <f t="shared" si="2"/>
        <v>3.0843878568691009E-2</v>
      </c>
      <c r="R64" s="299">
        <f t="shared" si="2"/>
        <v>3.2432529508465327E-2</v>
      </c>
      <c r="S64" s="299">
        <f t="shared" si="2"/>
        <v>3.1264061206735506E-2</v>
      </c>
      <c r="T64" s="299">
        <f t="shared" si="2"/>
        <v>3.2477325308877814E-2</v>
      </c>
      <c r="U64" s="299">
        <f t="shared" si="2"/>
        <v>3.3232278452285054E-2</v>
      </c>
      <c r="V64" s="299">
        <f t="shared" si="2"/>
        <v>3.3318135380599669E-2</v>
      </c>
      <c r="W64" s="299">
        <f t="shared" si="2"/>
        <v>3.2665171282829975E-2</v>
      </c>
      <c r="X64" s="299">
        <f t="shared" si="2"/>
        <v>3.5744268209547923E-2</v>
      </c>
      <c r="Y64" s="299">
        <f t="shared" si="2"/>
        <v>3.9586578496395255E-2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1.6599798851685783E-2</v>
      </c>
      <c r="C65" s="233">
        <f t="shared" si="3"/>
        <v>1.7190294274793964E-2</v>
      </c>
      <c r="D65" s="233">
        <f t="shared" si="3"/>
        <v>1.7641186277834155E-2</v>
      </c>
      <c r="E65" s="233">
        <f t="shared" si="3"/>
        <v>1.7859044584450052E-2</v>
      </c>
      <c r="F65" s="233">
        <f t="shared" si="3"/>
        <v>2.0811410794292509E-2</v>
      </c>
      <c r="G65" s="233">
        <f t="shared" si="3"/>
        <v>2.0635470926529908E-2</v>
      </c>
      <c r="H65" s="233">
        <f t="shared" si="3"/>
        <v>2.2298582509240869E-2</v>
      </c>
      <c r="I65" s="233">
        <f t="shared" si="3"/>
        <v>2.4257757823044068E-2</v>
      </c>
      <c r="J65" s="233">
        <f t="shared" si="3"/>
        <v>2.412685217868937E-2</v>
      </c>
      <c r="K65" s="233">
        <f t="shared" si="3"/>
        <v>2.3312496237159926E-2</v>
      </c>
      <c r="L65" s="233">
        <f t="shared" si="3"/>
        <v>2.7222903536258562E-2</v>
      </c>
      <c r="M65" s="233">
        <f t="shared" si="3"/>
        <v>2.7347514899694416E-2</v>
      </c>
      <c r="N65" s="233">
        <f t="shared" si="3"/>
        <v>3.8613335684129023E-2</v>
      </c>
      <c r="O65" s="233">
        <f t="shared" si="3"/>
        <v>2.6376375721231891E-2</v>
      </c>
      <c r="P65" s="233">
        <f t="shared" si="3"/>
        <v>2.5016218771650292E-2</v>
      </c>
      <c r="Q65" s="233">
        <f t="shared" si="3"/>
        <v>2.5307797799951598E-2</v>
      </c>
      <c r="R65" s="233">
        <f t="shared" si="3"/>
        <v>2.6611306263356151E-2</v>
      </c>
      <c r="S65" s="233">
        <f t="shared" si="3"/>
        <v>2.5652563041423982E-2</v>
      </c>
      <c r="T65" s="233">
        <f t="shared" si="3"/>
        <v>2.6648061791899748E-2</v>
      </c>
      <c r="U65" s="233">
        <f t="shared" si="3"/>
        <v>2.7267510524951848E-2</v>
      </c>
      <c r="V65" s="233">
        <f t="shared" si="3"/>
        <v>2.7337957235363836E-2</v>
      </c>
      <c r="W65" s="233">
        <f t="shared" si="3"/>
        <v>2.6802191821809207E-2</v>
      </c>
      <c r="X65" s="233">
        <f t="shared" si="3"/>
        <v>2.9328630325782899E-2</v>
      </c>
      <c r="Y65" s="233">
        <f t="shared" si="3"/>
        <v>3.2481295176529444E-2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1.1931105424649154E-2</v>
      </c>
      <c r="C66" s="233">
        <f t="shared" si="4"/>
        <v>1.2355524010008164E-2</v>
      </c>
      <c r="D66" s="233">
        <f t="shared" si="4"/>
        <v>1.2679602637193303E-2</v>
      </c>
      <c r="E66" s="233">
        <f t="shared" si="4"/>
        <v>1.2836188295073469E-2</v>
      </c>
      <c r="F66" s="233">
        <f t="shared" si="4"/>
        <v>1.4958201508397734E-2</v>
      </c>
      <c r="G66" s="233">
        <f t="shared" si="4"/>
        <v>1.4831744728443372E-2</v>
      </c>
      <c r="H66" s="233">
        <f t="shared" si="4"/>
        <v>1.6027106178516885E-2</v>
      </c>
      <c r="I66" s="233">
        <f t="shared" si="4"/>
        <v>1.7435263435312928E-2</v>
      </c>
      <c r="J66" s="233">
        <f t="shared" si="4"/>
        <v>1.7341175003432976E-2</v>
      </c>
      <c r="K66" s="233">
        <f t="shared" si="4"/>
        <v>1.6755856670458695E-2</v>
      </c>
      <c r="L66" s="233">
        <f t="shared" si="4"/>
        <v>1.9566461916685842E-2</v>
      </c>
      <c r="M66" s="233">
        <f t="shared" si="4"/>
        <v>1.9656026334155374E-2</v>
      </c>
      <c r="N66" s="233">
        <f t="shared" si="4"/>
        <v>2.7753335022967739E-2</v>
      </c>
      <c r="O66" s="233">
        <f t="shared" si="4"/>
        <v>1.8958020049635423E-2</v>
      </c>
      <c r="P66" s="233">
        <f t="shared" si="4"/>
        <v>1.7980407242123648E-2</v>
      </c>
      <c r="Q66" s="233">
        <f t="shared" si="4"/>
        <v>1.8189979668715224E-2</v>
      </c>
      <c r="R66" s="233">
        <f t="shared" si="4"/>
        <v>1.9126876376787234E-2</v>
      </c>
      <c r="S66" s="233">
        <f t="shared" si="4"/>
        <v>1.8437779686023496E-2</v>
      </c>
      <c r="T66" s="233">
        <f t="shared" si="4"/>
        <v>1.9153294412927943E-2</v>
      </c>
      <c r="U66" s="233">
        <f t="shared" si="4"/>
        <v>1.9598523189809137E-2</v>
      </c>
      <c r="V66" s="233">
        <f t="shared" si="4"/>
        <v>1.9649156762917754E-2</v>
      </c>
      <c r="W66" s="233">
        <f t="shared" si="4"/>
        <v>1.9264075371925374E-2</v>
      </c>
      <c r="X66" s="233">
        <f t="shared" si="4"/>
        <v>2.1079953046656458E-2</v>
      </c>
      <c r="Y66" s="233">
        <f t="shared" si="4"/>
        <v>2.3345930908130537E-2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2.3343467135183121E-2</v>
      </c>
      <c r="C67" s="233">
        <f t="shared" si="5"/>
        <v>2.4173851323929008E-2</v>
      </c>
      <c r="D67" s="233">
        <f t="shared" si="5"/>
        <v>2.4807918203204285E-2</v>
      </c>
      <c r="E67" s="233">
        <f t="shared" si="5"/>
        <v>2.5114281446882873E-2</v>
      </c>
      <c r="F67" s="233">
        <f t="shared" si="5"/>
        <v>2.9266046429473832E-2</v>
      </c>
      <c r="G67" s="233">
        <f t="shared" si="5"/>
        <v>2.9018630990432673E-2</v>
      </c>
      <c r="H67" s="233">
        <f t="shared" si="5"/>
        <v>3.1357381653619988E-2</v>
      </c>
      <c r="I67" s="233">
        <f t="shared" si="5"/>
        <v>3.4112471938655714E-2</v>
      </c>
      <c r="J67" s="233">
        <f t="shared" si="5"/>
        <v>3.3928385876281913E-2</v>
      </c>
      <c r="K67" s="233">
        <f t="shared" si="5"/>
        <v>3.2783197833506153E-2</v>
      </c>
      <c r="L67" s="233">
        <f t="shared" si="5"/>
        <v>3.8282208097863597E-2</v>
      </c>
      <c r="M67" s="233">
        <f t="shared" si="5"/>
        <v>3.8457442827695282E-2</v>
      </c>
      <c r="N67" s="233">
        <f t="shared" si="5"/>
        <v>5.430000330580647E-2</v>
      </c>
      <c r="O67" s="233">
        <f t="shared" si="5"/>
        <v>3.7091778357982351E-2</v>
      </c>
      <c r="P67" s="233">
        <f t="shared" si="5"/>
        <v>3.5179057647633211E-2</v>
      </c>
      <c r="Q67" s="233">
        <f t="shared" si="5"/>
        <v>3.5589090656181946E-2</v>
      </c>
      <c r="R67" s="233">
        <f t="shared" si="5"/>
        <v>3.7422149432844595E-2</v>
      </c>
      <c r="S67" s="233">
        <f t="shared" si="5"/>
        <v>3.6073916777002508E-2</v>
      </c>
      <c r="T67" s="233">
        <f t="shared" si="5"/>
        <v>3.7473836894859031E-2</v>
      </c>
      <c r="U67" s="233">
        <f t="shared" si="5"/>
        <v>3.8344936675713544E-2</v>
      </c>
      <c r="V67" s="233">
        <f t="shared" si="5"/>
        <v>3.8444002362230383E-2</v>
      </c>
      <c r="W67" s="233">
        <f t="shared" si="5"/>
        <v>3.7690582249419208E-2</v>
      </c>
      <c r="X67" s="233">
        <f t="shared" si="5"/>
        <v>4.1243386395632214E-2</v>
      </c>
      <c r="Y67" s="233">
        <f t="shared" si="5"/>
        <v>4.5676821341994508E-2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8.9093090823926302E-2</v>
      </c>
      <c r="C68" s="300">
        <f t="shared" si="6"/>
        <v>9.0967179078624824E-2</v>
      </c>
      <c r="D68" s="300">
        <f t="shared" si="6"/>
        <v>9.4477077900298828E-2</v>
      </c>
      <c r="E68" s="300">
        <f t="shared" si="6"/>
        <v>9.6306417213501611E-2</v>
      </c>
      <c r="F68" s="300">
        <f t="shared" si="6"/>
        <v>8.9136094418537204E-2</v>
      </c>
      <c r="G68" s="300">
        <f t="shared" si="6"/>
        <v>9.1840971249883066E-2</v>
      </c>
      <c r="H68" s="300">
        <f t="shared" si="6"/>
        <v>8.718911803428793E-2</v>
      </c>
      <c r="I68" s="300">
        <f t="shared" si="6"/>
        <v>8.3208078851316342E-2</v>
      </c>
      <c r="J68" s="300">
        <f t="shared" si="6"/>
        <v>8.3517539996026666E-2</v>
      </c>
      <c r="K68" s="300">
        <f t="shared" si="6"/>
        <v>8.4715766497985692E-2</v>
      </c>
      <c r="L68" s="300">
        <f t="shared" si="6"/>
        <v>7.8511552751927088E-2</v>
      </c>
      <c r="M68" s="300">
        <f t="shared" si="6"/>
        <v>7.8430675787619447E-2</v>
      </c>
      <c r="N68" s="300">
        <f t="shared" si="6"/>
        <v>8.3510228524100436E-2</v>
      </c>
      <c r="O68" s="300">
        <f t="shared" si="6"/>
        <v>8.08053700093843E-2</v>
      </c>
      <c r="P68" s="300">
        <f t="shared" si="6"/>
        <v>8.3310471006817446E-2</v>
      </c>
      <c r="Q68" s="300">
        <f t="shared" si="6"/>
        <v>8.2677188795681769E-2</v>
      </c>
      <c r="R68" s="300">
        <f t="shared" si="6"/>
        <v>8.0143322933522179E-2</v>
      </c>
      <c r="S68" s="300">
        <f t="shared" si="6"/>
        <v>8.1898064745224333E-2</v>
      </c>
      <c r="T68" s="300">
        <f t="shared" si="6"/>
        <v>8.0373715913533539E-2</v>
      </c>
      <c r="U68" s="300">
        <f t="shared" si="6"/>
        <v>7.9494092669348371E-2</v>
      </c>
      <c r="V68" s="300">
        <f t="shared" si="6"/>
        <v>7.9545027878506397E-2</v>
      </c>
      <c r="W68" s="300">
        <f t="shared" si="6"/>
        <v>8.0394490104683719E-2</v>
      </c>
      <c r="X68" s="300">
        <f t="shared" si="6"/>
        <v>7.8125761589531481E-2</v>
      </c>
      <c r="Y68" s="300">
        <f t="shared" si="6"/>
        <v>7.8152688217411601E-2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5.1835001110395629E-2</v>
      </c>
      <c r="C69" s="301">
        <f t="shared" si="7"/>
        <v>5.0615430424297204E-2</v>
      </c>
      <c r="D69" s="301">
        <f t="shared" si="7"/>
        <v>4.9426679008919207E-2</v>
      </c>
      <c r="E69" s="301">
        <f t="shared" si="7"/>
        <v>4.8929444673495991E-2</v>
      </c>
      <c r="F69" s="301">
        <f t="shared" si="7"/>
        <v>4.5239976062913932E-2</v>
      </c>
      <c r="G69" s="301">
        <f t="shared" si="7"/>
        <v>4.5168848776764005E-2</v>
      </c>
      <c r="H69" s="301">
        <f t="shared" si="7"/>
        <v>4.3177620970163075E-2</v>
      </c>
      <c r="I69" s="301">
        <f t="shared" si="7"/>
        <v>4.0649322132202854E-2</v>
      </c>
      <c r="J69" s="301">
        <f t="shared" si="7"/>
        <v>4.0812772735371948E-2</v>
      </c>
      <c r="K69" s="301">
        <f t="shared" si="7"/>
        <v>4.1896170290435263E-2</v>
      </c>
      <c r="L69" s="301">
        <f t="shared" si="7"/>
        <v>3.6725777341670582E-2</v>
      </c>
      <c r="M69" s="301">
        <f t="shared" si="7"/>
        <v>3.6548007616825487E-2</v>
      </c>
      <c r="N69" s="301">
        <f t="shared" si="7"/>
        <v>1.9894365813806429E-2</v>
      </c>
      <c r="O69" s="301">
        <f t="shared" si="7"/>
        <v>3.7699561586683188E-2</v>
      </c>
      <c r="P69" s="301">
        <f t="shared" si="7"/>
        <v>3.9450576644252798E-2</v>
      </c>
      <c r="Q69" s="301">
        <f t="shared" si="7"/>
        <v>3.9086045908152844E-2</v>
      </c>
      <c r="R69" s="301">
        <f t="shared" si="7"/>
        <v>3.7430794210837164E-2</v>
      </c>
      <c r="S69" s="301">
        <f t="shared" si="7"/>
        <v>3.8666929128125971E-2</v>
      </c>
      <c r="T69" s="301">
        <f t="shared" si="7"/>
        <v>3.734743375432098E-2</v>
      </c>
      <c r="U69" s="301">
        <f t="shared" si="7"/>
        <v>3.6526244208179612E-2</v>
      </c>
      <c r="V69" s="301">
        <f t="shared" si="7"/>
        <v>3.6419817788787584E-2</v>
      </c>
      <c r="W69" s="301">
        <f t="shared" si="7"/>
        <v>3.7119827667594807E-2</v>
      </c>
      <c r="X69" s="301">
        <f t="shared" si="7"/>
        <v>3.3680259961295742E-2</v>
      </c>
      <c r="Y69" s="301">
        <f t="shared" si="7"/>
        <v>2.9152162744641091E-2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0.44059750943836312</v>
      </c>
      <c r="C70" s="301">
        <f t="shared" si="8"/>
        <v>0.43023115860652639</v>
      </c>
      <c r="D70" s="301">
        <f t="shared" si="8"/>
        <v>0.42012677157581341</v>
      </c>
      <c r="E70" s="301">
        <f t="shared" si="8"/>
        <v>0.41590027972471583</v>
      </c>
      <c r="F70" s="301">
        <f t="shared" si="8"/>
        <v>0.38453979653476833</v>
      </c>
      <c r="G70" s="301">
        <f t="shared" si="8"/>
        <v>0.38393521460249391</v>
      </c>
      <c r="H70" s="301">
        <f t="shared" si="8"/>
        <v>0.36700977824638614</v>
      </c>
      <c r="I70" s="301">
        <f t="shared" si="8"/>
        <v>0.34551923812372437</v>
      </c>
      <c r="J70" s="301">
        <f t="shared" si="8"/>
        <v>0.34690856825066169</v>
      </c>
      <c r="K70" s="301">
        <f t="shared" si="8"/>
        <v>0.35611744746869967</v>
      </c>
      <c r="L70" s="301">
        <f t="shared" si="8"/>
        <v>0.31216910740419995</v>
      </c>
      <c r="M70" s="301">
        <f t="shared" si="8"/>
        <v>0.31065806474301666</v>
      </c>
      <c r="N70" s="301">
        <f t="shared" si="8"/>
        <v>0.16910210941735462</v>
      </c>
      <c r="O70" s="301">
        <f t="shared" si="8"/>
        <v>0.32044627348680704</v>
      </c>
      <c r="P70" s="301">
        <f t="shared" si="8"/>
        <v>0.33532990147614883</v>
      </c>
      <c r="Q70" s="301">
        <f t="shared" si="8"/>
        <v>0.33223139021929921</v>
      </c>
      <c r="R70" s="301">
        <f t="shared" si="8"/>
        <v>0.31816175079211584</v>
      </c>
      <c r="S70" s="301">
        <f t="shared" si="8"/>
        <v>0.3286688975890707</v>
      </c>
      <c r="T70" s="301">
        <f t="shared" si="8"/>
        <v>0.31745318691172841</v>
      </c>
      <c r="U70" s="301">
        <f t="shared" si="8"/>
        <v>0.3104730757695266</v>
      </c>
      <c r="V70" s="301">
        <f t="shared" si="8"/>
        <v>0.30956845120469456</v>
      </c>
      <c r="W70" s="301">
        <f t="shared" si="8"/>
        <v>0.31551853517455591</v>
      </c>
      <c r="X70" s="301">
        <f t="shared" si="8"/>
        <v>0.28628220967101392</v>
      </c>
      <c r="Y70" s="301">
        <f t="shared" si="8"/>
        <v>0.24779338332944928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7.3661607404355636E-2</v>
      </c>
      <c r="C71" s="301">
        <f t="shared" si="9"/>
        <v>7.6281930844398216E-2</v>
      </c>
      <c r="D71" s="301">
        <f t="shared" si="9"/>
        <v>7.8282764107889105E-2</v>
      </c>
      <c r="E71" s="301">
        <f t="shared" si="9"/>
        <v>7.9249510343497073E-2</v>
      </c>
      <c r="F71" s="301">
        <f t="shared" si="9"/>
        <v>9.2350635399672948E-2</v>
      </c>
      <c r="G71" s="301">
        <f t="shared" si="9"/>
        <v>9.1569902236476472E-2</v>
      </c>
      <c r="H71" s="301">
        <f t="shared" si="9"/>
        <v>9.8949959884756369E-2</v>
      </c>
      <c r="I71" s="301">
        <f t="shared" si="9"/>
        <v>0.10764380033975801</v>
      </c>
      <c r="J71" s="301">
        <f t="shared" si="9"/>
        <v>0.10706290654293404</v>
      </c>
      <c r="K71" s="301">
        <f t="shared" si="9"/>
        <v>0.10344920205239719</v>
      </c>
      <c r="L71" s="301">
        <f t="shared" si="9"/>
        <v>0.12080163444214735</v>
      </c>
      <c r="M71" s="301">
        <f t="shared" si="9"/>
        <v>0.12135459736739398</v>
      </c>
      <c r="N71" s="301">
        <f t="shared" si="9"/>
        <v>0.17134667709832249</v>
      </c>
      <c r="O71" s="301">
        <f t="shared" si="9"/>
        <v>0.11704516726296654</v>
      </c>
      <c r="P71" s="301">
        <f t="shared" si="9"/>
        <v>0.11100947079919811</v>
      </c>
      <c r="Q71" s="301">
        <f t="shared" si="9"/>
        <v>0.11230335273728524</v>
      </c>
      <c r="R71" s="301">
        <f t="shared" si="9"/>
        <v>0.11808767154364293</v>
      </c>
      <c r="S71" s="301">
        <f t="shared" si="9"/>
        <v>0.11383324849631894</v>
      </c>
      <c r="T71" s="301">
        <f t="shared" si="9"/>
        <v>0.11825077420155511</v>
      </c>
      <c r="U71" s="301">
        <f t="shared" si="9"/>
        <v>0.12099957795447379</v>
      </c>
      <c r="V71" s="301">
        <f t="shared" si="9"/>
        <v>0.12131218523192701</v>
      </c>
      <c r="W71" s="301">
        <f t="shared" si="9"/>
        <v>0.11893472620927836</v>
      </c>
      <c r="X71" s="301">
        <f t="shared" si="9"/>
        <v>0.1301457970706616</v>
      </c>
      <c r="Y71" s="301">
        <f t="shared" si="9"/>
        <v>0.14413574734584941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0.24567670022599913</v>
      </c>
      <c r="C72" s="301">
        <f t="shared" si="10"/>
        <v>0.24924169695577697</v>
      </c>
      <c r="D72" s="301">
        <f t="shared" si="10"/>
        <v>0.2523313194436832</v>
      </c>
      <c r="E72" s="301">
        <f t="shared" si="10"/>
        <v>0.25295788281521159</v>
      </c>
      <c r="F72" s="301">
        <f t="shared" si="10"/>
        <v>0.26444512923026003</v>
      </c>
      <c r="G72" s="301">
        <f t="shared" si="10"/>
        <v>0.26424742984644395</v>
      </c>
      <c r="H72" s="301">
        <f t="shared" si="10"/>
        <v>0.27050357758432664</v>
      </c>
      <c r="I72" s="301">
        <f t="shared" si="10"/>
        <v>0.27810917336253549</v>
      </c>
      <c r="J72" s="301">
        <f t="shared" si="10"/>
        <v>0.27760961029210285</v>
      </c>
      <c r="K72" s="301">
        <f t="shared" si="10"/>
        <v>0.27459624783260367</v>
      </c>
      <c r="L72" s="301">
        <f t="shared" si="10"/>
        <v>0.28921331694044328</v>
      </c>
      <c r="M72" s="301">
        <f t="shared" si="10"/>
        <v>0.28968584859695717</v>
      </c>
      <c r="N72" s="301">
        <f t="shared" si="10"/>
        <v>0.32554291157864385</v>
      </c>
      <c r="O72" s="301">
        <f t="shared" si="10"/>
        <v>0.2864805873430708</v>
      </c>
      <c r="P72" s="301">
        <f t="shared" si="10"/>
        <v>0.28149956850089225</v>
      </c>
      <c r="Q72" s="301">
        <f t="shared" si="10"/>
        <v>0.2825606640589724</v>
      </c>
      <c r="R72" s="301">
        <f t="shared" si="10"/>
        <v>0.28725038540035464</v>
      </c>
      <c r="S72" s="301">
        <f t="shared" si="10"/>
        <v>0.28373252028403412</v>
      </c>
      <c r="T72" s="301">
        <f t="shared" si="10"/>
        <v>0.28742930545017031</v>
      </c>
      <c r="U72" s="301">
        <f t="shared" si="10"/>
        <v>0.28966199972007567</v>
      </c>
      <c r="V72" s="301">
        <f t="shared" si="10"/>
        <v>0.28988879158393638</v>
      </c>
      <c r="W72" s="301">
        <f t="shared" si="10"/>
        <v>0.287966353109878</v>
      </c>
      <c r="X72" s="301">
        <f t="shared" si="10"/>
        <v>0.29661169479300614</v>
      </c>
      <c r="Y72" s="301">
        <f t="shared" si="10"/>
        <v>0.30678362959457417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7.3205994585840345E-2</v>
      </c>
      <c r="C73" s="302">
        <f t="shared" si="11"/>
        <v>7.3903486325160597E-2</v>
      </c>
      <c r="D73" s="302">
        <f t="shared" si="11"/>
        <v>7.5078207781205802E-2</v>
      </c>
      <c r="E73" s="302">
        <f t="shared" si="11"/>
        <v>7.4697265651945621E-2</v>
      </c>
      <c r="F73" s="302">
        <f t="shared" si="11"/>
        <v>6.9278826203875474E-2</v>
      </c>
      <c r="G73" s="302">
        <f t="shared" si="11"/>
        <v>7.0398977261157972E-2</v>
      </c>
      <c r="H73" s="302">
        <f t="shared" si="11"/>
        <v>6.7038990506020787E-2</v>
      </c>
      <c r="I73" s="302">
        <f t="shared" si="11"/>
        <v>6.3511376980439016E-2</v>
      </c>
      <c r="J73" s="302">
        <f t="shared" si="11"/>
        <v>6.3761545770396277E-2</v>
      </c>
      <c r="K73" s="302">
        <f t="shared" si="11"/>
        <v>6.5341198790194566E-2</v>
      </c>
      <c r="L73" s="302">
        <f t="shared" si="11"/>
        <v>5.7869303855403689E-2</v>
      </c>
      <c r="M73" s="302">
        <f t="shared" si="11"/>
        <v>5.7651809490554373E-2</v>
      </c>
      <c r="N73" s="302">
        <f t="shared" si="11"/>
        <v>3.1745931644549391E-2</v>
      </c>
      <c r="O73" s="302">
        <f t="shared" si="11"/>
        <v>6.0073615844393906E-2</v>
      </c>
      <c r="P73" s="302">
        <f t="shared" si="11"/>
        <v>6.28263641183118E-2</v>
      </c>
      <c r="Q73" s="302">
        <f t="shared" si="11"/>
        <v>6.2217999956931683E-2</v>
      </c>
      <c r="R73" s="302">
        <f t="shared" si="11"/>
        <v>5.9471695283962171E-2</v>
      </c>
      <c r="S73" s="302">
        <f t="shared" si="11"/>
        <v>6.1403173504369059E-2</v>
      </c>
      <c r="T73" s="302">
        <f t="shared" si="11"/>
        <v>5.9480071321892723E-2</v>
      </c>
      <c r="U73" s="302">
        <f t="shared" si="11"/>
        <v>5.8215935714801263E-2</v>
      </c>
      <c r="V73" s="302">
        <f t="shared" si="11"/>
        <v>5.8058957031375792E-2</v>
      </c>
      <c r="W73" s="302">
        <f t="shared" si="11"/>
        <v>5.9171875820501277E-2</v>
      </c>
      <c r="X73" s="302">
        <f t="shared" si="11"/>
        <v>5.3651647149256604E-2</v>
      </c>
      <c r="Y73" s="302">
        <f t="shared" si="11"/>
        <v>4.6398500332548831E-2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5.5290667851088701E-2</v>
      </c>
      <c r="C74" s="302">
        <f t="shared" si="12"/>
        <v>5.3989792452583701E-2</v>
      </c>
      <c r="D74" s="302">
        <f t="shared" si="12"/>
        <v>5.2721790942847173E-2</v>
      </c>
      <c r="E74" s="302">
        <f t="shared" si="12"/>
        <v>5.2191407651729076E-2</v>
      </c>
      <c r="F74" s="302">
        <f t="shared" si="12"/>
        <v>4.8255974467108199E-2</v>
      </c>
      <c r="G74" s="302">
        <f t="shared" si="12"/>
        <v>4.8180105361881602E-2</v>
      </c>
      <c r="H74" s="302">
        <f t="shared" si="12"/>
        <v>4.6056129034840604E-2</v>
      </c>
      <c r="I74" s="302">
        <f t="shared" si="12"/>
        <v>4.3359276941016406E-2</v>
      </c>
      <c r="J74" s="302">
        <f t="shared" si="12"/>
        <v>4.3533624251063406E-2</v>
      </c>
      <c r="K74" s="302">
        <f t="shared" si="12"/>
        <v>4.4689248309797626E-2</v>
      </c>
      <c r="L74" s="302">
        <f t="shared" si="12"/>
        <v>3.917416249778196E-2</v>
      </c>
      <c r="M74" s="302">
        <f t="shared" si="12"/>
        <v>3.8984541457947192E-2</v>
      </c>
      <c r="N74" s="302">
        <f t="shared" si="12"/>
        <v>2.1220656868060198E-2</v>
      </c>
      <c r="O74" s="302">
        <f t="shared" si="12"/>
        <v>4.0212865692462074E-2</v>
      </c>
      <c r="P74" s="302">
        <f t="shared" si="12"/>
        <v>4.208061508720301E-2</v>
      </c>
      <c r="Q74" s="302">
        <f t="shared" si="12"/>
        <v>4.169178230202971E-2</v>
      </c>
      <c r="R74" s="302">
        <f t="shared" si="12"/>
        <v>3.9926180491559632E-2</v>
      </c>
      <c r="S74" s="302">
        <f t="shared" si="12"/>
        <v>4.1244724403334362E-2</v>
      </c>
      <c r="T74" s="302">
        <f t="shared" si="12"/>
        <v>3.9837262671275721E-2</v>
      </c>
      <c r="U74" s="302">
        <f t="shared" si="12"/>
        <v>3.8961327155391579E-2</v>
      </c>
      <c r="V74" s="302">
        <f t="shared" si="12"/>
        <v>3.8847805641373433E-2</v>
      </c>
      <c r="W74" s="302">
        <f t="shared" si="12"/>
        <v>3.9594482845434473E-2</v>
      </c>
      <c r="X74" s="302">
        <f t="shared" si="12"/>
        <v>3.5925610625382132E-2</v>
      </c>
      <c r="Y74" s="302">
        <f t="shared" si="12"/>
        <v>3.1095640260950498E-2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0.11718003778907007</v>
      </c>
      <c r="C76" s="302">
        <f t="shared" si="14"/>
        <v>0.1213484181780327</v>
      </c>
      <c r="D76" s="302">
        <f t="shared" si="14"/>
        <v>0.12453132071963025</v>
      </c>
      <c r="E76" s="302">
        <f t="shared" si="14"/>
        <v>0.12606920951153691</v>
      </c>
      <c r="F76" s="302">
        <f t="shared" si="14"/>
        <v>0.14691032855927633</v>
      </c>
      <c r="G76" s="302">
        <f t="shared" si="14"/>
        <v>0.14566834722340433</v>
      </c>
      <c r="H76" s="302">
        <f t="shared" si="14"/>
        <v>0.1574084580434652</v>
      </c>
      <c r="I76" s="302">
        <f t="shared" si="14"/>
        <v>0.17123851944108009</v>
      </c>
      <c r="J76" s="302">
        <f t="shared" si="14"/>
        <v>0.17031444027064316</v>
      </c>
      <c r="K76" s="302">
        <f t="shared" si="14"/>
        <v>0.16456580073261143</v>
      </c>
      <c r="L76" s="302">
        <f t="shared" si="14"/>
        <v>0.19216985058725763</v>
      </c>
      <c r="M76" s="302">
        <f t="shared" si="14"/>
        <v>0.19304949764845561</v>
      </c>
      <c r="N76" s="302">
        <f t="shared" si="14"/>
        <v>0.27257632306603424</v>
      </c>
      <c r="O76" s="302">
        <f t="shared" si="14"/>
        <v>0.18619410580621479</v>
      </c>
      <c r="P76" s="302">
        <f t="shared" si="14"/>
        <v>0.17659258929537744</v>
      </c>
      <c r="Q76" s="302">
        <f t="shared" si="14"/>
        <v>0.17865088180001099</v>
      </c>
      <c r="R76" s="302">
        <f t="shared" si="14"/>
        <v>0.18785250962483283</v>
      </c>
      <c r="S76" s="302">
        <f t="shared" si="14"/>
        <v>0.18108462237633072</v>
      </c>
      <c r="T76" s="302">
        <f t="shared" si="14"/>
        <v>0.18811197145700184</v>
      </c>
      <c r="U76" s="302">
        <f t="shared" si="14"/>
        <v>0.19248473684988282</v>
      </c>
      <c r="V76" s="302">
        <f t="shared" si="14"/>
        <v>0.19298202891118713</v>
      </c>
      <c r="W76" s="302">
        <f t="shared" si="14"/>
        <v>0.18919999444394231</v>
      </c>
      <c r="X76" s="302">
        <f t="shared" si="14"/>
        <v>0.20703443701836743</v>
      </c>
      <c r="Y76" s="302">
        <f t="shared" si="14"/>
        <v>0.22928948900107485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2.7030714734950098E-2</v>
      </c>
      <c r="C77" s="235">
        <f t="shared" si="15"/>
        <v>2.7992263334239913E-2</v>
      </c>
      <c r="D77" s="235">
        <f t="shared" si="15"/>
        <v>2.8726485069054015E-2</v>
      </c>
      <c r="E77" s="235">
        <f t="shared" si="15"/>
        <v>2.9081240315872881E-2</v>
      </c>
      <c r="F77" s="235">
        <f t="shared" si="15"/>
        <v>3.3888802716139713E-2</v>
      </c>
      <c r="G77" s="235">
        <f t="shared" si="15"/>
        <v>3.3602306450824272E-2</v>
      </c>
      <c r="H77" s="235">
        <f t="shared" si="15"/>
        <v>3.6310477505564855E-2</v>
      </c>
      <c r="I77" s="235">
        <f t="shared" si="15"/>
        <v>3.9500751646615199E-2</v>
      </c>
      <c r="J77" s="235">
        <f t="shared" si="15"/>
        <v>3.9287588031720722E-2</v>
      </c>
      <c r="K77" s="235">
        <f t="shared" si="15"/>
        <v>3.7961510327715386E-2</v>
      </c>
      <c r="L77" s="235">
        <f t="shared" si="15"/>
        <v>4.4329123883988547E-2</v>
      </c>
      <c r="M77" s="235">
        <f t="shared" si="15"/>
        <v>4.4532038042639659E-2</v>
      </c>
      <c r="N77" s="235">
        <f t="shared" si="15"/>
        <v>6.2877030689836591E-2</v>
      </c>
      <c r="O77" s="235">
        <f t="shared" si="15"/>
        <v>4.2950658271987296E-2</v>
      </c>
      <c r="P77" s="235">
        <f t="shared" si="15"/>
        <v>4.0735811283334394E-2</v>
      </c>
      <c r="Q77" s="235">
        <f t="shared" si="15"/>
        <v>4.1210611587068575E-2</v>
      </c>
      <c r="R77" s="235">
        <f t="shared" si="15"/>
        <v>4.3333213538073755E-2</v>
      </c>
      <c r="S77" s="235">
        <f t="shared" si="15"/>
        <v>4.1772019046040262E-2</v>
      </c>
      <c r="T77" s="235">
        <f t="shared" si="15"/>
        <v>4.3393065360127193E-2</v>
      </c>
      <c r="U77" s="235">
        <f t="shared" si="15"/>
        <v>4.4401760835636364E-2</v>
      </c>
      <c r="V77" s="235">
        <f t="shared" si="15"/>
        <v>4.4516474571036149E-2</v>
      </c>
      <c r="W77" s="235">
        <f t="shared" si="15"/>
        <v>4.3644047008025232E-2</v>
      </c>
      <c r="X77" s="235">
        <f t="shared" si="15"/>
        <v>4.7758038936871493E-2</v>
      </c>
      <c r="Y77" s="235">
        <f t="shared" si="15"/>
        <v>5.2891762845024726E-2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82.290019057455069</v>
      </c>
      <c r="C81" s="322">
        <f t="shared" si="16"/>
        <v>81.214267110169658</v>
      </c>
      <c r="D81" s="322">
        <f t="shared" si="16"/>
        <v>84.416559249822697</v>
      </c>
      <c r="E81" s="322">
        <f t="shared" si="16"/>
        <v>88.086890818019711</v>
      </c>
      <c r="F81" s="322">
        <f t="shared" si="16"/>
        <v>86.063464907372762</v>
      </c>
      <c r="G81" s="322">
        <f t="shared" si="16"/>
        <v>74.422734224133748</v>
      </c>
      <c r="H81" s="322">
        <f t="shared" si="16"/>
        <v>69.184207572026423</v>
      </c>
      <c r="I81" s="322">
        <f t="shared" si="16"/>
        <v>62.686046444090898</v>
      </c>
      <c r="J81" s="322">
        <f t="shared" si="16"/>
        <v>58.778615280905839</v>
      </c>
      <c r="K81" s="322">
        <f t="shared" si="16"/>
        <v>58.584497493210378</v>
      </c>
      <c r="L81" s="322">
        <f t="shared" si="16"/>
        <v>54.972130712265873</v>
      </c>
      <c r="M81" s="322">
        <f t="shared" si="16"/>
        <v>48.836122411789248</v>
      </c>
      <c r="N81" s="322">
        <f t="shared" si="16"/>
        <v>49.677746196368759</v>
      </c>
      <c r="O81" s="322">
        <f t="shared" si="16"/>
        <v>48.506780718545933</v>
      </c>
      <c r="P81" s="322">
        <f t="shared" si="16"/>
        <v>45.656087741848062</v>
      </c>
      <c r="Q81" s="322">
        <f t="shared" si="16"/>
        <v>45.316254286959335</v>
      </c>
      <c r="R81" s="322">
        <f t="shared" si="16"/>
        <v>44.782117550659223</v>
      </c>
      <c r="S81" s="322">
        <f t="shared" si="16"/>
        <v>44.567239448558666</v>
      </c>
      <c r="T81" s="322">
        <f t="shared" si="16"/>
        <v>44.653240672446998</v>
      </c>
      <c r="U81" s="322">
        <f t="shared" si="16"/>
        <v>44.271085391808953</v>
      </c>
      <c r="V81" s="322">
        <f t="shared" si="16"/>
        <v>46.388642436553589</v>
      </c>
      <c r="W81" s="322">
        <f t="shared" si="16"/>
        <v>44.934769899421781</v>
      </c>
      <c r="X81" s="322">
        <f t="shared" si="16"/>
        <v>41.075085611101791</v>
      </c>
      <c r="Y81" s="322">
        <f t="shared" si="16"/>
        <v>39.084281515055167</v>
      </c>
      <c r="DA81" s="95"/>
    </row>
    <row r="82" spans="1:105" ht="12" customHeight="1" x14ac:dyDescent="0.25">
      <c r="A82" s="55" t="s">
        <v>91</v>
      </c>
      <c r="B82" s="334">
        <f>IF(B$6=0,0,B$6/TEL!B$5*1000)</f>
        <v>1.6648097746984563</v>
      </c>
      <c r="C82" s="334">
        <f>IF(C$6=0,0,C$6/TEL!C$5*1000)</f>
        <v>1.7014934027026865</v>
      </c>
      <c r="D82" s="334">
        <f>IF(D$6=0,0,D$6/TEL!D$5*1000)</f>
        <v>1.8149725506168106</v>
      </c>
      <c r="E82" s="334">
        <f>IF(E$6=0,0,E$6/TEL!E$5*1000)</f>
        <v>1.9172737720799777</v>
      </c>
      <c r="F82" s="334">
        <f>IF(F$6=0,0,F$6/TEL!F$5*1000)</f>
        <v>2.1829057118791528</v>
      </c>
      <c r="G82" s="334">
        <f>IF(G$6=0,0,G$6/TEL!G$5*1000)</f>
        <v>1.8716930801826241</v>
      </c>
      <c r="H82" s="334">
        <f>IF(H$6=0,0,H$6/TEL!H$5*1000)</f>
        <v>1.8801775210740581</v>
      </c>
      <c r="I82" s="334">
        <f>IF(I$6=0,0,I$6/TEL!I$5*1000)</f>
        <v>1.8532592002334103</v>
      </c>
      <c r="J82" s="334">
        <f>IF(J$6=0,0,J$6/TEL!J$5*1000)</f>
        <v>1.728361735120882</v>
      </c>
      <c r="K82" s="334">
        <f>IF(K$6=0,0,K$6/TEL!K$5*1000)</f>
        <v>1.6645088817902656</v>
      </c>
      <c r="L82" s="334">
        <f>IF(L$6=0,0,L$6/TEL!L$5*1000)</f>
        <v>1.823860607841931</v>
      </c>
      <c r="M82" s="334">
        <f>IF(M$6=0,0,M$6/TEL!M$5*1000)</f>
        <v>1.6276974008340181</v>
      </c>
      <c r="N82" s="334">
        <f>IF(N$6=0,0,N$6/TEL!N$5*1000)</f>
        <v>2.3378348783294576</v>
      </c>
      <c r="O82" s="334">
        <f>IF(O$6=0,0,O$6/TEL!O$5*1000)</f>
        <v>1.5593090580353495</v>
      </c>
      <c r="P82" s="334">
        <f>IF(P$6=0,0,P$6/TEL!P$5*1000)</f>
        <v>1.3919863902844238</v>
      </c>
      <c r="Q82" s="334">
        <f>IF(Q$6=0,0,Q$6/TEL!Q$5*1000)</f>
        <v>1.3977290444148978</v>
      </c>
      <c r="R82" s="334">
        <f>IF(R$6=0,0,R$6/TEL!R$5*1000)</f>
        <v>1.4523973489133186</v>
      </c>
      <c r="S82" s="334">
        <f>IF(S$6=0,0,S$6/TEL!S$5*1000)</f>
        <v>1.3933529019349755</v>
      </c>
      <c r="T82" s="334">
        <f>IF(T$6=0,0,T$6/TEL!T$5*1000)</f>
        <v>1.4502178234146752</v>
      </c>
      <c r="U82" s="334">
        <f>IF(U$6=0,0,U$6/TEL!U$5*1000)</f>
        <v>1.4712290371254841</v>
      </c>
      <c r="V82" s="334">
        <f>IF(V$6=0,0,V$6/TEL!V$5*1000)</f>
        <v>1.5455830688233239</v>
      </c>
      <c r="W82" s="334">
        <f>IF(W$6=0,0,W$6/TEL!W$5*1000)</f>
        <v>1.467801955319165</v>
      </c>
      <c r="X82" s="334">
        <f>IF(X$6=0,0,X$6/TEL!X$5*1000)</f>
        <v>1.4681988768133651</v>
      </c>
      <c r="Y82" s="334">
        <f>IF(Y$6=0,0,Y$6/TEL!Y$5*1000)</f>
        <v>1.5472129781709412</v>
      </c>
      <c r="DA82" s="67"/>
    </row>
    <row r="83" spans="1:105" ht="12" customHeight="1" x14ac:dyDescent="0.25">
      <c r="A83" s="173" t="s">
        <v>92</v>
      </c>
      <c r="B83" s="335">
        <f>IF(B$7=0,0,B$7/TEL!B$5*1000)</f>
        <v>1.3659977638551439</v>
      </c>
      <c r="C83" s="335">
        <f>IF(C$7=0,0,C$7/TEL!C$5*1000)</f>
        <v>1.3960971509355375</v>
      </c>
      <c r="D83" s="335">
        <f>IF(D$7=0,0,D$7/TEL!D$5*1000)</f>
        <v>1.4892082466599459</v>
      </c>
      <c r="E83" s="335">
        <f>IF(E$7=0,0,E$7/TEL!E$5*1000)</f>
        <v>1.5731477104245979</v>
      </c>
      <c r="F83" s="335">
        <f>IF(F$7=0,0,F$7/TEL!F$5*1000)</f>
        <v>1.7911021225675117</v>
      </c>
      <c r="G83" s="335">
        <f>IF(G$7=0,0,G$7/TEL!G$5*1000)</f>
        <v>1.5357481683549741</v>
      </c>
      <c r="H83" s="335">
        <f>IF(H$7=0,0,H$7/TEL!H$5*1000)</f>
        <v>1.5427097608812779</v>
      </c>
      <c r="I83" s="335">
        <f>IF(I$7=0,0,I$7/TEL!I$5*1000)</f>
        <v>1.5206229335248498</v>
      </c>
      <c r="J83" s="335">
        <f>IF(J$7=0,0,J$7/TEL!J$5*1000)</f>
        <v>1.4181429621504675</v>
      </c>
      <c r="K83" s="335">
        <f>IF(K$7=0,0,K$7/TEL!K$5*1000)</f>
        <v>1.3657508773663716</v>
      </c>
      <c r="L83" s="335">
        <f>IF(L$7=0,0,L$7/TEL!L$5*1000)</f>
        <v>1.4965010115626105</v>
      </c>
      <c r="M83" s="335">
        <f>IF(M$7=0,0,M$7/TEL!M$5*1000)</f>
        <v>1.3355465852997068</v>
      </c>
      <c r="N83" s="335">
        <f>IF(N$7=0,0,N$7/TEL!N$5*1000)</f>
        <v>1.9182234899113506</v>
      </c>
      <c r="O83" s="335">
        <f>IF(O$7=0,0,O$7/TEL!O$5*1000)</f>
        <v>1.2794330732597738</v>
      </c>
      <c r="P83" s="335">
        <f>IF(P$7=0,0,P$7/TEL!P$5*1000)</f>
        <v>1.1421426792077327</v>
      </c>
      <c r="Q83" s="335">
        <f>IF(Q$7=0,0,Q$7/TEL!Q$5*1000)</f>
        <v>1.1468546005455569</v>
      </c>
      <c r="R83" s="335">
        <f>IF(R$7=0,0,R$7/TEL!R$5*1000)</f>
        <v>1.1917106452622095</v>
      </c>
      <c r="S83" s="335">
        <f>IF(S$7=0,0,S$7/TEL!S$5*1000)</f>
        <v>1.1432639195363892</v>
      </c>
      <c r="T83" s="335">
        <f>IF(T$7=0,0,T$7/TEL!T$5*1000)</f>
        <v>1.1899223166479387</v>
      </c>
      <c r="U83" s="335">
        <f>IF(U$7=0,0,U$7/TEL!U$5*1000)</f>
        <v>1.2071622868721925</v>
      </c>
      <c r="V83" s="335">
        <f>IF(V$7=0,0,V$7/TEL!V$5*1000)</f>
        <v>1.2681707231370862</v>
      </c>
      <c r="W83" s="335">
        <f>IF(W$7=0,0,W$7/TEL!W$5*1000)</f>
        <v>1.2043503223131611</v>
      </c>
      <c r="X83" s="335">
        <f>IF(X$7=0,0,X$7/TEL!X$5*1000)</f>
        <v>1.2046760014878888</v>
      </c>
      <c r="Y83" s="335">
        <f>IF(Y$7=0,0,Y$7/TEL!Y$5*1000)</f>
        <v>1.2695080846530802</v>
      </c>
      <c r="DA83" s="177"/>
    </row>
    <row r="84" spans="1:105" ht="12" customHeight="1" x14ac:dyDescent="0.25">
      <c r="A84" s="173" t="s">
        <v>93</v>
      </c>
      <c r="B84" s="335">
        <f>IF(B$8=0,0,B$8/TEL!B$5*1000)</f>
        <v>0.9818108927708844</v>
      </c>
      <c r="C84" s="335">
        <f>IF(C$8=0,0,C$8/TEL!C$5*1000)</f>
        <v>1.0034448272349177</v>
      </c>
      <c r="D84" s="335">
        <f>IF(D$8=0,0,D$8/TEL!D$5*1000)</f>
        <v>1.0703684272868368</v>
      </c>
      <c r="E84" s="335">
        <f>IF(E$8=0,0,E$8/TEL!E$5*1000)</f>
        <v>1.1306999168676795</v>
      </c>
      <c r="F84" s="335">
        <f>IF(F$8=0,0,F$8/TEL!F$5*1000)</f>
        <v>1.2873546505953983</v>
      </c>
      <c r="G84" s="335">
        <f>IF(G$8=0,0,G$8/TEL!G$5*1000)</f>
        <v>1.1038189960051379</v>
      </c>
      <c r="H84" s="335">
        <f>IF(H$8=0,0,H$8/TEL!H$5*1000)</f>
        <v>1.1088226406334192</v>
      </c>
      <c r="I84" s="335">
        <f>IF(I$8=0,0,I$8/TEL!I$5*1000)</f>
        <v>1.0929477334709858</v>
      </c>
      <c r="J84" s="335">
        <f>IF(J$8=0,0,J$8/TEL!J$5*1000)</f>
        <v>1.0192902540456481</v>
      </c>
      <c r="K84" s="335">
        <f>IF(K$8=0,0,K$8/TEL!K$5*1000)</f>
        <v>0.98163344310707945</v>
      </c>
      <c r="L84" s="335">
        <f>IF(L$8=0,0,L$8/TEL!L$5*1000)</f>
        <v>1.0756101020606263</v>
      </c>
      <c r="M84" s="335">
        <f>IF(M$8=0,0,M$8/TEL!M$5*1000)</f>
        <v>0.95992410818416474</v>
      </c>
      <c r="N84" s="335">
        <f>IF(N$8=0,0,N$8/TEL!N$5*1000)</f>
        <v>1.3787231333737835</v>
      </c>
      <c r="O84" s="335">
        <f>IF(O$8=0,0,O$8/TEL!O$5*1000)</f>
        <v>0.91959252140546255</v>
      </c>
      <c r="P84" s="335">
        <f>IF(P$8=0,0,P$8/TEL!P$5*1000)</f>
        <v>0.82091505068055792</v>
      </c>
      <c r="Q84" s="335">
        <f>IF(Q$8=0,0,Q$8/TEL!Q$5*1000)</f>
        <v>0.82430174414211976</v>
      </c>
      <c r="R84" s="335">
        <f>IF(R$8=0,0,R$8/TEL!R$5*1000)</f>
        <v>0.8565420262822131</v>
      </c>
      <c r="S84" s="335">
        <f>IF(S$8=0,0,S$8/TEL!S$5*1000)</f>
        <v>0.82172094216678015</v>
      </c>
      <c r="T84" s="335">
        <f>IF(T$8=0,0,T$8/TEL!T$5*1000)</f>
        <v>0.85525666509070586</v>
      </c>
      <c r="U84" s="335">
        <f>IF(U$8=0,0,U$8/TEL!U$5*1000)</f>
        <v>0.86764789368938822</v>
      </c>
      <c r="V84" s="335">
        <f>IF(V$8=0,0,V$8/TEL!V$5*1000)</f>
        <v>0.91149770725478085</v>
      </c>
      <c r="W84" s="335">
        <f>IF(W$8=0,0,W$8/TEL!W$5*1000)</f>
        <v>0.86562679416258481</v>
      </c>
      <c r="X84" s="335">
        <f>IF(X$8=0,0,X$8/TEL!X$5*1000)</f>
        <v>0.86586087606942008</v>
      </c>
      <c r="Y84" s="335">
        <f>IF(Y$8=0,0,Y$8/TEL!Y$5*1000)</f>
        <v>0.91245893584440119</v>
      </c>
      <c r="DA84" s="177"/>
    </row>
    <row r="85" spans="1:105" ht="12" customHeight="1" x14ac:dyDescent="0.25">
      <c r="A85" s="173" t="s">
        <v>94</v>
      </c>
      <c r="B85" s="335">
        <f>IF(B$9=0,0,B$9/TEL!B$5*1000)</f>
        <v>1.9209343554212952</v>
      </c>
      <c r="C85" s="335">
        <f>IF(C$9=0,0,C$9/TEL!C$5*1000)</f>
        <v>1.9632616185030993</v>
      </c>
      <c r="D85" s="335">
        <f>IF(D$9=0,0,D$9/TEL!D$5*1000)</f>
        <v>2.0941990968655495</v>
      </c>
      <c r="E85" s="335">
        <f>IF(E$9=0,0,E$9/TEL!E$5*1000)</f>
        <v>2.2122389677845899</v>
      </c>
      <c r="F85" s="335">
        <f>IF(F$9=0,0,F$9/TEL!F$5*1000)</f>
        <v>2.5187373598605625</v>
      </c>
      <c r="G85" s="335">
        <f>IF(G$9=0,0,G$9/TEL!G$5*1000)</f>
        <v>2.159645861749182</v>
      </c>
      <c r="H85" s="335">
        <f>IF(H$9=0,0,H$9/TEL!H$5*1000)</f>
        <v>2.1694356012392984</v>
      </c>
      <c r="I85" s="335">
        <f>IF(I$9=0,0,I$9/TEL!I$5*1000)</f>
        <v>2.1383760002693197</v>
      </c>
      <c r="J85" s="335">
        <f>IF(J$9=0,0,J$9/TEL!J$5*1000)</f>
        <v>1.9942635405240943</v>
      </c>
      <c r="K85" s="335">
        <f>IF(K$9=0,0,K$9/TEL!K$5*1000)</f>
        <v>1.9205871712964604</v>
      </c>
      <c r="L85" s="335">
        <f>IF(L$9=0,0,L$9/TEL!L$5*1000)</f>
        <v>2.104454547509921</v>
      </c>
      <c r="M85" s="335">
        <f>IF(M$9=0,0,M$9/TEL!M$5*1000)</f>
        <v>1.8781123855777131</v>
      </c>
      <c r="N85" s="335">
        <f>IF(N$9=0,0,N$9/TEL!N$5*1000)</f>
        <v>2.6975017826878385</v>
      </c>
      <c r="O85" s="335">
        <f>IF(O$9=0,0,O$9/TEL!O$5*1000)</f>
        <v>1.7992027592715572</v>
      </c>
      <c r="P85" s="335">
        <f>IF(P$9=0,0,P$9/TEL!P$5*1000)</f>
        <v>1.6061381426358736</v>
      </c>
      <c r="Q85" s="335">
        <f>IF(Q$9=0,0,Q$9/TEL!Q$5*1000)</f>
        <v>1.6127642820171899</v>
      </c>
      <c r="R85" s="335">
        <f>IF(R$9=0,0,R$9/TEL!R$5*1000)</f>
        <v>1.6758430948999823</v>
      </c>
      <c r="S85" s="335">
        <f>IF(S$9=0,0,S$9/TEL!S$5*1000)</f>
        <v>1.6077148868480489</v>
      </c>
      <c r="T85" s="335">
        <f>IF(T$9=0,0,T$9/TEL!T$5*1000)</f>
        <v>1.6733282577861641</v>
      </c>
      <c r="U85" s="335">
        <f>IF(U$9=0,0,U$9/TEL!U$5*1000)</f>
        <v>1.6975719659140212</v>
      </c>
      <c r="V85" s="335">
        <f>IF(V$9=0,0,V$9/TEL!V$5*1000)</f>
        <v>1.7833650794115274</v>
      </c>
      <c r="W85" s="335">
        <f>IF(W$9=0,0,W$9/TEL!W$5*1000)</f>
        <v>1.6936176407528831</v>
      </c>
      <c r="X85" s="335">
        <f>IF(X$9=0,0,X$9/TEL!X$5*1000)</f>
        <v>1.6940756270923443</v>
      </c>
      <c r="Y85" s="335">
        <f>IF(Y$9=0,0,Y$9/TEL!Y$5*1000)</f>
        <v>1.7852457440433931</v>
      </c>
      <c r="DA85" s="177"/>
    </row>
    <row r="86" spans="1:105" ht="12" customHeight="1" x14ac:dyDescent="0.25">
      <c r="A86" s="56" t="s">
        <v>95</v>
      </c>
      <c r="B86" s="336">
        <f>IF(B$10=0,0,B$10/TEL!B$5*1000)</f>
        <v>7.3314721417884723</v>
      </c>
      <c r="C86" s="336">
        <f>IF(C$10=0,0,C$10/TEL!C$5*1000)</f>
        <v>7.3878327799500756</v>
      </c>
      <c r="D86" s="336">
        <f>IF(D$10=0,0,D$10/TEL!D$5*1000)</f>
        <v>7.9754298443206908</v>
      </c>
      <c r="E86" s="336">
        <f>IF(E$10=0,0,E$10/TEL!E$5*1000)</f>
        <v>8.4833328581603702</v>
      </c>
      <c r="F86" s="336">
        <f>IF(F$10=0,0,F$10/TEL!F$5*1000)</f>
        <v>7.6713611339700396</v>
      </c>
      <c r="G86" s="336">
        <f>IF(G$10=0,0,G$10/TEL!G$5*1000)</f>
        <v>6.8350561942163557</v>
      </c>
      <c r="H86" s="336">
        <f>IF(H$10=0,0,H$10/TEL!H$5*1000)</f>
        <v>6.0321100401060868</v>
      </c>
      <c r="I86" s="336">
        <f>IF(I$10=0,0,I$10/TEL!I$5*1000)</f>
        <v>5.2159854953971942</v>
      </c>
      <c r="J86" s="336">
        <f>IF(J$10=0,0,J$10/TEL!J$5*1000)</f>
        <v>4.9090453526341191</v>
      </c>
      <c r="K86" s="336">
        <f>IF(K$10=0,0,K$10/TEL!K$5*1000)</f>
        <v>4.963030610036637</v>
      </c>
      <c r="L86" s="336">
        <f>IF(L$10=0,0,L$10/TEL!L$5*1000)</f>
        <v>4.3159473403018929</v>
      </c>
      <c r="M86" s="336">
        <f>IF(M$10=0,0,M$10/TEL!M$5*1000)</f>
        <v>3.8302500836035382</v>
      </c>
      <c r="N86" s="336">
        <f>IF(N$10=0,0,N$10/TEL!N$5*1000)</f>
        <v>4.1485999374210163</v>
      </c>
      <c r="O86" s="336">
        <f>IF(O$10=0,0,O$10/TEL!O$5*1000)</f>
        <v>3.9196083639261712</v>
      </c>
      <c r="P86" s="336">
        <f>IF(P$10=0,0,P$10/TEL!P$5*1000)</f>
        <v>3.803630174101948</v>
      </c>
      <c r="Q86" s="336">
        <f>IF(Q$10=0,0,Q$10/TEL!Q$5*1000)</f>
        <v>3.7466205111960615</v>
      </c>
      <c r="R86" s="336">
        <f>IF(R$10=0,0,R$10/TEL!R$5*1000)</f>
        <v>3.5889877085094337</v>
      </c>
      <c r="S86" s="336">
        <f>IF(S$10=0,0,S$10/TEL!S$5*1000)</f>
        <v>3.6499706618739745</v>
      </c>
      <c r="T86" s="336">
        <f>IF(T$10=0,0,T$10/TEL!T$5*1000)</f>
        <v>3.5889468804258966</v>
      </c>
      <c r="U86" s="336">
        <f>IF(U$10=0,0,U$10/TEL!U$5*1000)</f>
        <v>3.5192897647090957</v>
      </c>
      <c r="V86" s="336">
        <f>IF(V$10=0,0,V$10/TEL!V$5*1000)</f>
        <v>3.6899858558617211</v>
      </c>
      <c r="W86" s="336">
        <f>IF(W$10=0,0,W$10/TEL!W$5*1000)</f>
        <v>3.6125079140353047</v>
      </c>
      <c r="X86" s="336">
        <f>IF(X$10=0,0,X$10/TEL!X$5*1000)</f>
        <v>3.2090223457225342</v>
      </c>
      <c r="Y86" s="336">
        <f>IF(Y$10=0,0,Y$10/TEL!Y$5*1000)</f>
        <v>3.0545416674476495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4.2655032292176616</v>
      </c>
      <c r="C87" s="349">
        <f>IF(C$16=0,0,C$16/TEL!C$5*1000)</f>
        <v>4.110695086375082</v>
      </c>
      <c r="D87" s="349">
        <f>IF(D$16=0,0,D$16/TEL!D$5*1000)</f>
        <v>4.1724301770783958</v>
      </c>
      <c r="E87" s="349">
        <f>IF(E$16=0,0,E$16/TEL!E$5*1000)</f>
        <v>4.310042650740578</v>
      </c>
      <c r="F87" s="349">
        <f>IF(F$16=0,0,F$16/TEL!F$5*1000)</f>
        <v>3.8935090923009761</v>
      </c>
      <c r="G87" s="349">
        <f>IF(G$16=0,0,G$16/TEL!G$5*1000)</f>
        <v>3.3615892277231962</v>
      </c>
      <c r="H87" s="349">
        <f>IF(H$16=0,0,H$16/TEL!H$5*1000)</f>
        <v>2.9872094916660425</v>
      </c>
      <c r="I87" s="349">
        <f>IF(I$16=0,0,I$16/TEL!I$5*1000)</f>
        <v>2.5481452951000803</v>
      </c>
      <c r="J87" s="349">
        <f>IF(J$16=0,0,J$16/TEL!J$5*1000)</f>
        <v>2.3989182671594711</v>
      </c>
      <c r="K87" s="349">
        <f>IF(K$16=0,0,K$16/TEL!K$5*1000)</f>
        <v>2.4544660833551184</v>
      </c>
      <c r="L87" s="349">
        <f>IF(L$16=0,0,L$16/TEL!L$5*1000)</f>
        <v>2.0188942325358874</v>
      </c>
      <c r="M87" s="349">
        <f>IF(M$16=0,0,M$16/TEL!M$5*1000)</f>
        <v>1.784862973882295</v>
      </c>
      <c r="N87" s="349">
        <f>IF(N$16=0,0,N$16/TEL!N$5*1000)</f>
        <v>0.98830725563599098</v>
      </c>
      <c r="O87" s="349">
        <f>IF(O$16=0,0,O$16/TEL!O$5*1000)</f>
        <v>1.8286843670705584</v>
      </c>
      <c r="P87" s="349">
        <f>IF(P$16=0,0,P$16/TEL!P$5*1000)</f>
        <v>1.8011589887365083</v>
      </c>
      <c r="Q87" s="349">
        <f>IF(Q$16=0,0,Q$16/TEL!Q$5*1000)</f>
        <v>1.7712331954456213</v>
      </c>
      <c r="R87" s="349">
        <f>IF(R$16=0,0,R$16/TEL!R$5*1000)</f>
        <v>1.676230226364245</v>
      </c>
      <c r="S87" s="349">
        <f>IF(S$16=0,0,S$16/TEL!S$5*1000)</f>
        <v>1.7232782891936385</v>
      </c>
      <c r="T87" s="349">
        <f>IF(T$16=0,0,T$16/TEL!T$5*1000)</f>
        <v>1.6676839479299654</v>
      </c>
      <c r="U87" s="349">
        <f>IF(U$16=0,0,U$16/TEL!U$5*1000)</f>
        <v>1.6170564763823869</v>
      </c>
      <c r="V87" s="349">
        <f>IF(V$16=0,0,V$16/TEL!V$5*1000)</f>
        <v>1.6894659050085012</v>
      </c>
      <c r="W87" s="349">
        <f>IF(W$16=0,0,W$16/TEL!W$5*1000)</f>
        <v>1.6679709149495632</v>
      </c>
      <c r="X87" s="349">
        <f>IF(X$16=0,0,X$16/TEL!X$5*1000)</f>
        <v>1.3834195613143865</v>
      </c>
      <c r="Y87" s="349">
        <f>IF(Y$16=0,0,Y$16/TEL!Y$5*1000)</f>
        <v>1.1393913354842553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36.256777448350142</v>
      </c>
      <c r="C88" s="349">
        <f>IF(C$27=0,0,C$27/TEL!C$5*1000)</f>
        <v>34.940908234188207</v>
      </c>
      <c r="D88" s="349">
        <f>IF(D$27=0,0,D$27/TEL!D$5*1000)</f>
        <v>35.465656505166379</v>
      </c>
      <c r="E88" s="349">
        <f>IF(E$27=0,0,E$27/TEL!E$5*1000)</f>
        <v>36.635362531294902</v>
      </c>
      <c r="F88" s="349">
        <f>IF(F$27=0,0,F$27/TEL!F$5*1000)</f>
        <v>33.094827284558285</v>
      </c>
      <c r="G88" s="349">
        <f>IF(G$27=0,0,G$27/TEL!G$5*1000)</f>
        <v>28.57350843564716</v>
      </c>
      <c r="H88" s="349">
        <f>IF(H$27=0,0,H$27/TEL!H$5*1000)</f>
        <v>25.391280679161365</v>
      </c>
      <c r="I88" s="349">
        <f>IF(I$27=0,0,I$27/TEL!I$5*1000)</f>
        <v>21.659235008350691</v>
      </c>
      <c r="J88" s="349">
        <f>IF(J$27=0,0,J$27/TEL!J$5*1000)</f>
        <v>20.390805270855513</v>
      </c>
      <c r="K88" s="349">
        <f>IF(K$27=0,0,K$27/TEL!K$5*1000)</f>
        <v>20.862961708518508</v>
      </c>
      <c r="L88" s="349">
        <f>IF(L$27=0,0,L$27/TEL!L$5*1000)</f>
        <v>17.160600976555042</v>
      </c>
      <c r="M88" s="349">
        <f>IF(M$27=0,0,M$27/TEL!M$5*1000)</f>
        <v>15.171335277999511</v>
      </c>
      <c r="N88" s="349">
        <f>IF(N$27=0,0,N$27/TEL!N$5*1000)</f>
        <v>8.4006116729059226</v>
      </c>
      <c r="O88" s="349">
        <f>IF(O$27=0,0,O$27/TEL!O$5*1000)</f>
        <v>15.543817120099744</v>
      </c>
      <c r="P88" s="349">
        <f>IF(P$27=0,0,P$27/TEL!P$5*1000)</f>
        <v>15.309851404260323</v>
      </c>
      <c r="Q88" s="349">
        <f>IF(Q$27=0,0,Q$27/TEL!Q$5*1000)</f>
        <v>15.055482161287783</v>
      </c>
      <c r="R88" s="349">
        <f>IF(R$27=0,0,R$27/TEL!R$5*1000)</f>
        <v>14.247956924096078</v>
      </c>
      <c r="S88" s="349">
        <f>IF(S$27=0,0,S$27/TEL!S$5*1000)</f>
        <v>14.647865458145924</v>
      </c>
      <c r="T88" s="349">
        <f>IF(T$27=0,0,T$27/TEL!T$5*1000)</f>
        <v>14.17531355740471</v>
      </c>
      <c r="U88" s="349">
        <f>IF(U$27=0,0,U$27/TEL!U$5*1000)</f>
        <v>13.744980049250282</v>
      </c>
      <c r="V88" s="349">
        <f>IF(V$27=0,0,V$27/TEL!V$5*1000)</f>
        <v>14.360460192572269</v>
      </c>
      <c r="W88" s="349">
        <f>IF(W$27=0,0,W$27/TEL!W$5*1000)</f>
        <v>14.177752777071287</v>
      </c>
      <c r="X88" s="349">
        <f>IF(X$27=0,0,X$27/TEL!X$5*1000)</f>
        <v>11.759066271172291</v>
      </c>
      <c r="Y88" s="349">
        <f>IF(Y$27=0,0,Y$27/TEL!Y$5*1000)</f>
        <v>9.6848263516161719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6.0616150771071995</v>
      </c>
      <c r="C89" s="349">
        <f>IF(C$38=0,0,C$38/TEL!C$5*1000)</f>
        <v>6.1951811072764471</v>
      </c>
      <c r="D89" s="349">
        <f>IF(D$38=0,0,D$38/TEL!D$5*1000)</f>
        <v>6.6083615945535135</v>
      </c>
      <c r="E89" s="349">
        <f>IF(E$38=0,0,E$38/TEL!E$5*1000)</f>
        <v>6.9808429650091508</v>
      </c>
      <c r="F89" s="349">
        <f>IF(F$38=0,0,F$38/TEL!F$5*1000)</f>
        <v>7.9480156688933272</v>
      </c>
      <c r="G89" s="349">
        <f>IF(G$38=0,0,G$38/TEL!G$5*1000)</f>
        <v>6.8148824970751987</v>
      </c>
      <c r="H89" s="349">
        <f>IF(H$38=0,0,H$38/TEL!H$5*1000)</f>
        <v>6.8457745639106715</v>
      </c>
      <c r="I89" s="349">
        <f>IF(I$38=0,0,I$38/TEL!I$5*1000)</f>
        <v>6.7477642675165193</v>
      </c>
      <c r="J89" s="349">
        <f>IF(J$38=0,0,J$38/TEL!J$5*1000)</f>
        <v>6.2930093945426977</v>
      </c>
      <c r="K89" s="349">
        <f>IF(K$38=0,0,K$38/TEL!K$5*1000)</f>
        <v>6.0605195183132743</v>
      </c>
      <c r="L89" s="349">
        <f>IF(L$38=0,0,L$38/TEL!L$5*1000)</f>
        <v>6.640723238809084</v>
      </c>
      <c r="M89" s="349">
        <f>IF(M$38=0,0,M$38/TEL!M$5*1000)</f>
        <v>5.9264879722674504</v>
      </c>
      <c r="N89" s="349">
        <f>IF(N$38=0,0,N$38/TEL!N$5*1000)</f>
        <v>8.5121167364816177</v>
      </c>
      <c r="O89" s="349">
        <f>IF(O$38=0,0,O$38/TEL!O$5*1000)</f>
        <v>5.677484262590248</v>
      </c>
      <c r="P89" s="349">
        <f>IF(P$38=0,0,P$38/TEL!P$5*1000)</f>
        <v>5.0682581389843113</v>
      </c>
      <c r="Q89" s="349">
        <f>IF(Q$38=0,0,Q$38/TEL!Q$5*1000)</f>
        <v>5.0891672899209102</v>
      </c>
      <c r="R89" s="349">
        <f>IF(R$38=0,0,R$38/TEL!R$5*1000)</f>
        <v>5.2882159883510544</v>
      </c>
      <c r="S89" s="349">
        <f>IF(S$38=0,0,S$38/TEL!S$5*1000)</f>
        <v>5.0732336429427285</v>
      </c>
      <c r="T89" s="349">
        <f>IF(T$38=0,0,T$38/TEL!T$5*1000)</f>
        <v>5.2802802801252273</v>
      </c>
      <c r="U89" s="349">
        <f>IF(U$38=0,0,U$38/TEL!U$5*1000)</f>
        <v>5.3567826479953524</v>
      </c>
      <c r="V89" s="349">
        <f>IF(V$38=0,0,V$38/TEL!V$5*1000)</f>
        <v>5.6275075839208206</v>
      </c>
      <c r="W89" s="349">
        <f>IF(W$38=0,0,W$38/TEL!W$5*1000)</f>
        <v>5.3443045552646522</v>
      </c>
      <c r="X89" s="349">
        <f>IF(X$38=0,0,X$38/TEL!X$5*1000)</f>
        <v>5.3457497566025056</v>
      </c>
      <c r="Y89" s="349">
        <f>IF(Y$38=0,0,Y$38/TEL!Y$5*1000)</f>
        <v>5.6334421256480427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20.216740343570148</v>
      </c>
      <c r="C90" s="349">
        <f>IF(C$39=0,0,C$39/TEL!C$5*1000)</f>
        <v>20.241981751558438</v>
      </c>
      <c r="D90" s="349">
        <f>IF(D$39=0,0,D$39/TEL!D$5*1000)</f>
        <v>21.300941778403622</v>
      </c>
      <c r="E90" s="349">
        <f>IF(E$39=0,0,E$39/TEL!E$5*1000)</f>
        <v>22.28227340510097</v>
      </c>
      <c r="F90" s="349">
        <f>IF(F$39=0,0,F$39/TEL!F$5*1000)</f>
        <v>22.759064099434134</v>
      </c>
      <c r="G90" s="349">
        <f>IF(G$39=0,0,G$39/TEL!G$5*1000)</f>
        <v>19.666016240872324</v>
      </c>
      <c r="H90" s="349">
        <f>IF(H$39=0,0,H$39/TEL!H$5*1000)</f>
        <v>18.714575660569803</v>
      </c>
      <c r="I90" s="349">
        <f>IF(I$39=0,0,I$39/TEL!I$5*1000)</f>
        <v>17.433564557931625</v>
      </c>
      <c r="J90" s="349">
        <f>IF(J$39=0,0,J$39/TEL!J$5*1000)</f>
        <v>16.317508481641713</v>
      </c>
      <c r="K90" s="349">
        <f>IF(K$39=0,0,K$39/TEL!K$5*1000)</f>
        <v>16.08708319279414</v>
      </c>
      <c r="L90" s="349">
        <f>IF(L$39=0,0,L$39/TEL!L$5*1000)</f>
        <v>15.898672262578028</v>
      </c>
      <c r="M90" s="349">
        <f>IF(M$39=0,0,M$39/TEL!M$5*1000)</f>
        <v>14.147133563044047</v>
      </c>
      <c r="N90" s="349">
        <f>IF(N$39=0,0,N$39/TEL!N$5*1000)</f>
        <v>16.172238137430785</v>
      </c>
      <c r="O90" s="349">
        <f>IF(O$39=0,0,O$39/TEL!O$5*1000)</f>
        <v>13.896251030370577</v>
      </c>
      <c r="P90" s="349">
        <f>IF(P$39=0,0,P$39/TEL!P$5*1000)</f>
        <v>12.852168998769109</v>
      </c>
      <c r="Q90" s="349">
        <f>IF(Q$39=0,0,Q$39/TEL!Q$5*1000)</f>
        <v>12.804590903988489</v>
      </c>
      <c r="R90" s="349">
        <f>IF(R$39=0,0,R$39/TEL!R$5*1000)</f>
        <v>12.86368052547085</v>
      </c>
      <c r="S90" s="349">
        <f>IF(S$39=0,0,S$39/TEL!S$5*1000)</f>
        <v>12.645175170841583</v>
      </c>
      <c r="T90" s="349">
        <f>IF(T$39=0,0,T$39/TEL!T$5*1000)</f>
        <v>12.834649952580737</v>
      </c>
      <c r="U90" s="349">
        <f>IF(U$39=0,0,U$39/TEL!U$5*1000)</f>
        <v>12.82365112436961</v>
      </c>
      <c r="V90" s="349">
        <f>IF(V$39=0,0,V$39/TEL!V$5*1000)</f>
        <v>13.447547499151833</v>
      </c>
      <c r="W90" s="349">
        <f>IF(W$39=0,0,W$39/TEL!W$5*1000)</f>
        <v>12.939701815768013</v>
      </c>
      <c r="X90" s="349">
        <f>IF(X$39=0,0,X$39/TEL!X$5*1000)</f>
        <v>12.183350756876724</v>
      </c>
      <c r="Y90" s="349">
        <f>IF(Y$39=0,0,Y$39/TEL!Y$5*1000)</f>
        <v>11.990417743284745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2.2243580306756754</v>
      </c>
      <c r="C91" s="337">
        <f>IF(C$59=0,0,C$59/TEL!C$5*1000)</f>
        <v>2.2733711514451689</v>
      </c>
      <c r="D91" s="337">
        <f>IF(D$59=0,0,D$59/TEL!D$5*1000)</f>
        <v>2.4249910288709451</v>
      </c>
      <c r="E91" s="337">
        <f>IF(E$59=0,0,E$59/TEL!E$5*1000)</f>
        <v>2.5616760405568875</v>
      </c>
      <c r="F91" s="337">
        <f>IF(F$59=0,0,F$59/TEL!F$5*1000)</f>
        <v>2.9165877833133687</v>
      </c>
      <c r="G91" s="337">
        <f>IF(G$59=0,0,G$59/TEL!G$5*1000)</f>
        <v>2.5007755223075896</v>
      </c>
      <c r="H91" s="337">
        <f>IF(H$59=0,0,H$59/TEL!H$5*1000)</f>
        <v>2.5121116127843948</v>
      </c>
      <c r="I91" s="337">
        <f>IF(I$59=0,0,I$59/TEL!I$5*1000)</f>
        <v>2.4761459522962204</v>
      </c>
      <c r="J91" s="337">
        <f>IF(J$59=0,0,J$59/TEL!J$5*1000)</f>
        <v>2.3092700222312335</v>
      </c>
      <c r="K91" s="337">
        <f>IF(K$59=0,0,K$59/TEL!K$5*1000)</f>
        <v>2.2239560066325215</v>
      </c>
      <c r="L91" s="337">
        <f>IF(L$59=0,0,L$59/TEL!L$5*1000)</f>
        <v>2.4368663925108458</v>
      </c>
      <c r="M91" s="337">
        <f>IF(M$59=0,0,M$59/TEL!M$5*1000)</f>
        <v>2.1747720610968058</v>
      </c>
      <c r="N91" s="337">
        <f>IF(N$59=0,0,N$59/TEL!N$5*1000)</f>
        <v>3.1235891721909916</v>
      </c>
      <c r="O91" s="337">
        <f>IF(O$59=0,0,O$59/TEL!O$5*1000)</f>
        <v>2.0833981625164881</v>
      </c>
      <c r="P91" s="337">
        <f>IF(P$59=0,0,P$59/TEL!P$5*1000)</f>
        <v>1.85983777418728</v>
      </c>
      <c r="Q91" s="337">
        <f>IF(Q$59=0,0,Q$59/TEL!Q$5*1000)</f>
        <v>1.8675105540007131</v>
      </c>
      <c r="R91" s="337">
        <f>IF(R$59=0,0,R$59/TEL!R$5*1000)</f>
        <v>1.9405530625098371</v>
      </c>
      <c r="S91" s="337">
        <f>IF(S$59=0,0,S$59/TEL!S$5*1000)</f>
        <v>1.86166357507463</v>
      </c>
      <c r="T91" s="337">
        <f>IF(T$59=0,0,T$59/TEL!T$5*1000)</f>
        <v>1.9376409910409826</v>
      </c>
      <c r="U91" s="337">
        <f>IF(U$59=0,0,U$59/TEL!U$5*1000)</f>
        <v>1.9657141455011358</v>
      </c>
      <c r="V91" s="337">
        <f>IF(V$59=0,0,V$59/TEL!V$5*1000)</f>
        <v>2.0650588214117271</v>
      </c>
      <c r="W91" s="337">
        <f>IF(W$59=0,0,W$59/TEL!W$5*1000)</f>
        <v>1.9611352097851615</v>
      </c>
      <c r="X91" s="337">
        <f>IF(X$59=0,0,X$59/TEL!X$5*1000)</f>
        <v>1.9616655379503292</v>
      </c>
      <c r="Y91" s="337">
        <f>IF(Y$59=0,0,Y$59/TEL!Y$5*1000)</f>
        <v>2.0672365488624811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HU: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32.48863966520743</v>
      </c>
      <c r="C5" s="223">
        <v>34.831055659235929</v>
      </c>
      <c r="D5" s="223">
        <v>33.17194222678711</v>
      </c>
      <c r="E5" s="223">
        <v>28.493961619860791</v>
      </c>
      <c r="F5" s="223">
        <v>23.910039798381089</v>
      </c>
      <c r="G5" s="223">
        <v>21.188875970401011</v>
      </c>
      <c r="H5" s="223">
        <v>15.17974487497669</v>
      </c>
      <c r="I5" s="223">
        <v>12.875158677036341</v>
      </c>
      <c r="J5" s="223">
        <v>11.417644360562839</v>
      </c>
      <c r="K5" s="223">
        <v>9.4608200322073479</v>
      </c>
      <c r="L5" s="223">
        <v>11.144489971247239</v>
      </c>
      <c r="M5" s="223">
        <v>11.17211852813872</v>
      </c>
      <c r="N5" s="223">
        <v>13.76386127017448</v>
      </c>
      <c r="O5" s="223">
        <v>16.867385735370661</v>
      </c>
      <c r="P5" s="223">
        <v>18.056903921181021</v>
      </c>
      <c r="Q5" s="223">
        <v>19.915841162542151</v>
      </c>
      <c r="R5" s="223">
        <v>20.528538396549511</v>
      </c>
      <c r="S5" s="223">
        <v>20.234668247025549</v>
      </c>
      <c r="T5" s="223">
        <v>20.969592659768399</v>
      </c>
      <c r="U5" s="223">
        <v>19.7707116869258</v>
      </c>
      <c r="V5" s="223">
        <v>17.127656465537669</v>
      </c>
      <c r="W5" s="223">
        <v>18.62222860145318</v>
      </c>
      <c r="X5" s="223">
        <v>16.338370431716442</v>
      </c>
      <c r="Y5" s="223">
        <v>12.33276121928226</v>
      </c>
      <c r="DA5" s="89" t="s">
        <v>2759</v>
      </c>
    </row>
    <row r="6" spans="1:105" ht="12" customHeight="1" x14ac:dyDescent="0.25">
      <c r="A6" s="55" t="s">
        <v>91</v>
      </c>
      <c r="B6" s="259">
        <v>0.64245048351874523</v>
      </c>
      <c r="C6" s="259">
        <v>0.71605641904992112</v>
      </c>
      <c r="D6" s="259">
        <v>0.70344800198178126</v>
      </c>
      <c r="E6" s="259">
        <v>0.60828231446821646</v>
      </c>
      <c r="F6" s="259">
        <v>0.59409290655213409</v>
      </c>
      <c r="G6" s="259">
        <v>0.52285534459695993</v>
      </c>
      <c r="H6" s="259">
        <v>0.40469901046428097</v>
      </c>
      <c r="I6" s="259">
        <v>0.3738302992212284</v>
      </c>
      <c r="J6" s="259">
        <v>0.3297325121414586</v>
      </c>
      <c r="K6" s="259">
        <v>0.26409493056884747</v>
      </c>
      <c r="L6" s="259">
        <v>0.36336648493380941</v>
      </c>
      <c r="M6" s="259">
        <v>0.36595193075084398</v>
      </c>
      <c r="N6" s="259">
        <v>0.62412313179962831</v>
      </c>
      <c r="O6" s="259">
        <v>0.53378658823019154</v>
      </c>
      <c r="P6" s="259">
        <v>0.54279488415108712</v>
      </c>
      <c r="Q6" s="259">
        <v>0.60559529836969195</v>
      </c>
      <c r="R6" s="259">
        <v>0.6563683893030634</v>
      </c>
      <c r="S6" s="259">
        <v>0.62362806604305021</v>
      </c>
      <c r="T6" s="259">
        <v>0.67038624638492228</v>
      </c>
      <c r="U6" s="259">
        <v>0.64647593850341345</v>
      </c>
      <c r="V6" s="259">
        <v>0.56143712766084386</v>
      </c>
      <c r="W6" s="259">
        <v>0.5986894141677348</v>
      </c>
      <c r="X6" s="259">
        <v>0.57215767949303464</v>
      </c>
      <c r="Y6" s="259">
        <v>0.47525600062776369</v>
      </c>
      <c r="DA6" s="67" t="s">
        <v>2760</v>
      </c>
    </row>
    <row r="7" spans="1:105" ht="12" customHeight="1" x14ac:dyDescent="0.25">
      <c r="A7" s="173" t="s">
        <v>92</v>
      </c>
      <c r="B7" s="224">
        <v>0.13540970316848791</v>
      </c>
      <c r="C7" s="224">
        <v>0.15092367371937879</v>
      </c>
      <c r="D7" s="224">
        <v>0.14826618951410531</v>
      </c>
      <c r="E7" s="224">
        <v>0.12820805611920549</v>
      </c>
      <c r="F7" s="224">
        <v>0.1252173454522453</v>
      </c>
      <c r="G7" s="224">
        <v>0.1102025585289578</v>
      </c>
      <c r="H7" s="224">
        <v>8.5298671703700465E-2</v>
      </c>
      <c r="I7" s="224">
        <v>7.8792453506584662E-2</v>
      </c>
      <c r="J7" s="224">
        <v>6.9497934454853569E-2</v>
      </c>
      <c r="K7" s="224">
        <v>5.5663459012069753E-2</v>
      </c>
      <c r="L7" s="224">
        <v>7.6586988613930013E-2</v>
      </c>
      <c r="M7" s="224">
        <v>7.7131924697914842E-2</v>
      </c>
      <c r="N7" s="224">
        <v>0.1315468354147622</v>
      </c>
      <c r="O7" s="224">
        <v>0.1125065438065954</v>
      </c>
      <c r="P7" s="224">
        <v>0.1144052281534752</v>
      </c>
      <c r="Q7" s="224">
        <v>0.12764171200141869</v>
      </c>
      <c r="R7" s="224">
        <v>0.13834318915585819</v>
      </c>
      <c r="S7" s="224">
        <v>0.13144249008564049</v>
      </c>
      <c r="T7" s="224">
        <v>0.14129774194273831</v>
      </c>
      <c r="U7" s="224">
        <v>0.13625815091438509</v>
      </c>
      <c r="V7" s="224">
        <v>0.1183344658532039</v>
      </c>
      <c r="W7" s="224">
        <v>0.12618615432982791</v>
      </c>
      <c r="X7" s="224">
        <v>0.12059404348391629</v>
      </c>
      <c r="Y7" s="224">
        <v>0.10017001407108519</v>
      </c>
      <c r="DA7" s="177" t="s">
        <v>2761</v>
      </c>
    </row>
    <row r="8" spans="1:105" ht="12" customHeight="1" x14ac:dyDescent="0.25">
      <c r="A8" s="173" t="s">
        <v>93</v>
      </c>
      <c r="B8" s="224">
        <v>0.52470250739838042</v>
      </c>
      <c r="C8" s="224">
        <v>0.58481798699313525</v>
      </c>
      <c r="D8" s="224">
        <v>0.57452043376577488</v>
      </c>
      <c r="E8" s="224">
        <v>0.49679666183681948</v>
      </c>
      <c r="F8" s="224">
        <v>0.48520788090651512</v>
      </c>
      <c r="G8" s="224">
        <v>0.42702670066348281</v>
      </c>
      <c r="H8" s="224">
        <v>0.33052599535642779</v>
      </c>
      <c r="I8" s="224">
        <v>0.30531488476518859</v>
      </c>
      <c r="J8" s="224">
        <v>0.26929931618043851</v>
      </c>
      <c r="K8" s="224">
        <v>0.21569175495317719</v>
      </c>
      <c r="L8" s="224">
        <v>0.29676887268424412</v>
      </c>
      <c r="M8" s="224">
        <v>0.2988804593944146</v>
      </c>
      <c r="N8" s="224">
        <v>0.50973418276062332</v>
      </c>
      <c r="O8" s="224">
        <v>0.43595447189329739</v>
      </c>
      <c r="P8" s="224">
        <v>0.44331173222438519</v>
      </c>
      <c r="Q8" s="224">
        <v>0.49460212059125369</v>
      </c>
      <c r="R8" s="224">
        <v>0.53606954696035303</v>
      </c>
      <c r="S8" s="224">
        <v>0.50932985238736095</v>
      </c>
      <c r="T8" s="224">
        <v>0.54751821880027229</v>
      </c>
      <c r="U8" s="224">
        <v>0.52799017917707702</v>
      </c>
      <c r="V8" s="224">
        <v>0.4585372354562075</v>
      </c>
      <c r="W8" s="224">
        <v>0.48896194309971641</v>
      </c>
      <c r="X8" s="224">
        <v>0.46729293036398573</v>
      </c>
      <c r="Y8" s="224">
        <v>0.38815133863657181</v>
      </c>
      <c r="DA8" s="177" t="s">
        <v>2762</v>
      </c>
    </row>
    <row r="9" spans="1:105" ht="12" customHeight="1" x14ac:dyDescent="0.25">
      <c r="A9" s="173" t="s">
        <v>94</v>
      </c>
      <c r="B9" s="224">
        <v>0.73798111218810492</v>
      </c>
      <c r="C9" s="224">
        <v>0.82253204889131937</v>
      </c>
      <c r="D9" s="224">
        <v>0.80804879471130153</v>
      </c>
      <c r="E9" s="224">
        <v>0.69873222990968609</v>
      </c>
      <c r="F9" s="224">
        <v>0.68243289586942202</v>
      </c>
      <c r="G9" s="224">
        <v>0.60060250341130106</v>
      </c>
      <c r="H9" s="224">
        <v>0.46487664575808729</v>
      </c>
      <c r="I9" s="224">
        <v>0.4294178416333071</v>
      </c>
      <c r="J9" s="224">
        <v>0.37876283429963559</v>
      </c>
      <c r="K9" s="224">
        <v>0.30336512398118809</v>
      </c>
      <c r="L9" s="224">
        <v>0.41739808679824991</v>
      </c>
      <c r="M9" s="224">
        <v>0.42036798133254472</v>
      </c>
      <c r="N9" s="224">
        <v>0.71692853342583562</v>
      </c>
      <c r="O9" s="224">
        <v>0.61315919305665334</v>
      </c>
      <c r="P9" s="224">
        <v>0.62350699792748288</v>
      </c>
      <c r="Q9" s="224">
        <v>0.69564566187101695</v>
      </c>
      <c r="R9" s="224">
        <v>0.75396857247264581</v>
      </c>
      <c r="S9" s="224">
        <v>0.71635985274612812</v>
      </c>
      <c r="T9" s="224">
        <v>0.7700708465391306</v>
      </c>
      <c r="U9" s="224">
        <v>0.74260514131230704</v>
      </c>
      <c r="V9" s="224">
        <v>0.64492129202787851</v>
      </c>
      <c r="W9" s="224">
        <v>0.68771289158794535</v>
      </c>
      <c r="X9" s="224">
        <v>0.65723596057798717</v>
      </c>
      <c r="Y9" s="224">
        <v>0.54592526726165058</v>
      </c>
      <c r="DA9" s="177" t="s">
        <v>2763</v>
      </c>
    </row>
    <row r="10" spans="1:105" ht="12" customHeight="1" x14ac:dyDescent="0.25">
      <c r="A10" s="56" t="s">
        <v>95</v>
      </c>
      <c r="B10" s="260">
        <v>4.0188959148215568</v>
      </c>
      <c r="C10" s="260">
        <v>4.416063566019468</v>
      </c>
      <c r="D10" s="260">
        <v>4.381946062813614</v>
      </c>
      <c r="E10" s="260">
        <v>3.8104256572503479</v>
      </c>
      <c r="F10" s="260">
        <v>3.0027835611407832</v>
      </c>
      <c r="G10" s="260">
        <v>2.7350298715912911</v>
      </c>
      <c r="H10" s="260">
        <v>1.8830929070685789</v>
      </c>
      <c r="I10" s="260">
        <v>1.5478586702726189</v>
      </c>
      <c r="J10" s="260">
        <v>1.3763041579817319</v>
      </c>
      <c r="K10" s="260">
        <v>1.1479687847217841</v>
      </c>
      <c r="L10" s="260">
        <v>1.3011169940949949</v>
      </c>
      <c r="M10" s="260">
        <v>1.3044152988746871</v>
      </c>
      <c r="N10" s="260">
        <v>1.8852256205409099</v>
      </c>
      <c r="O10" s="260">
        <v>2.0011243188800032</v>
      </c>
      <c r="P10" s="260">
        <v>2.181973759856219</v>
      </c>
      <c r="Q10" s="260">
        <v>2.3952130500933309</v>
      </c>
      <c r="R10" s="260">
        <v>2.4281599756790748</v>
      </c>
      <c r="S10" s="260">
        <v>2.4242321909111948</v>
      </c>
      <c r="T10" s="260">
        <v>2.484224470240838</v>
      </c>
      <c r="U10" s="260">
        <v>2.3317577150051831</v>
      </c>
      <c r="V10" s="260">
        <v>2.025328977665013</v>
      </c>
      <c r="W10" s="260">
        <v>2.2135551817926769</v>
      </c>
      <c r="X10" s="260">
        <v>1.953537810966119</v>
      </c>
      <c r="Y10" s="260">
        <v>1.5350250536735219</v>
      </c>
      <c r="DA10" s="68" t="s">
        <v>2764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2765</v>
      </c>
    </row>
    <row r="12" spans="1:105" ht="12" customHeight="1" x14ac:dyDescent="0.25">
      <c r="A12" s="37" t="s">
        <v>35</v>
      </c>
      <c r="B12" s="226">
        <v>3.5872845716006081</v>
      </c>
      <c r="C12" s="226">
        <v>3.943776355912556</v>
      </c>
      <c r="D12" s="226">
        <v>3.9558847258426231</v>
      </c>
      <c r="E12" s="226">
        <v>3.4645781238291731</v>
      </c>
      <c r="F12" s="226">
        <v>2.4834633616350872</v>
      </c>
      <c r="G12" s="226">
        <v>2.3151956925879338</v>
      </c>
      <c r="H12" s="226">
        <v>1.4756170444018639</v>
      </c>
      <c r="I12" s="226">
        <v>1.110848129785708</v>
      </c>
      <c r="J12" s="226">
        <v>0.99407730119008753</v>
      </c>
      <c r="K12" s="226">
        <v>0.87891700893796643</v>
      </c>
      <c r="L12" s="226">
        <v>0.76635711299752673</v>
      </c>
      <c r="M12" s="226">
        <v>0.76199355618891096</v>
      </c>
      <c r="N12" s="226">
        <v>0.13617273295123711</v>
      </c>
      <c r="O12" s="226">
        <v>1.314546690187071</v>
      </c>
      <c r="P12" s="226">
        <v>1.5753607259224649</v>
      </c>
      <c r="Q12" s="226">
        <v>1.695194073003508</v>
      </c>
      <c r="R12" s="226">
        <v>1.551665863123495</v>
      </c>
      <c r="S12" s="226">
        <v>1.6562414745901091</v>
      </c>
      <c r="T12" s="226">
        <v>1.5888664939825481</v>
      </c>
      <c r="U12" s="226">
        <v>1.4161710527361471</v>
      </c>
      <c r="V12" s="226">
        <v>1.2158590544850361</v>
      </c>
      <c r="W12" s="226">
        <v>1.3902078335175061</v>
      </c>
      <c r="X12" s="226">
        <v>0.9093840619488619</v>
      </c>
      <c r="Y12" s="226">
        <v>0.42614096448791688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3.6715774708494249E-2</v>
      </c>
      <c r="G13" s="226">
        <v>3.6715774708356463E-2</v>
      </c>
      <c r="H13" s="226">
        <v>3.6715774708151898E-2</v>
      </c>
      <c r="I13" s="226">
        <v>1.8357887354005519E-2</v>
      </c>
      <c r="J13" s="226">
        <v>1.8357887353976379E-2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1.2715897029488169E-2</v>
      </c>
      <c r="T14" s="226">
        <v>7.6364316776526327E-3</v>
      </c>
      <c r="U14" s="226">
        <v>9.0353400037211026E-3</v>
      </c>
      <c r="V14" s="226">
        <v>1.901074935048308E-2</v>
      </c>
      <c r="W14" s="226">
        <v>2.3707477132845961E-2</v>
      </c>
      <c r="X14" s="226">
        <v>8.8728034676537712E-2</v>
      </c>
      <c r="Y14" s="226">
        <v>0.11870276119785921</v>
      </c>
      <c r="DA14" s="69" t="s">
        <v>2768</v>
      </c>
    </row>
    <row r="15" spans="1:105" ht="12" customHeight="1" x14ac:dyDescent="0.25">
      <c r="A15" s="37" t="s">
        <v>40</v>
      </c>
      <c r="B15" s="226">
        <v>0.43161134322094852</v>
      </c>
      <c r="C15" s="226">
        <v>0.47228721010691282</v>
      </c>
      <c r="D15" s="226">
        <v>0.42606133697099169</v>
      </c>
      <c r="E15" s="226">
        <v>0.34584753342117469</v>
      </c>
      <c r="F15" s="226">
        <v>0.4826044247972015</v>
      </c>
      <c r="G15" s="226">
        <v>0.38311840429499999</v>
      </c>
      <c r="H15" s="226">
        <v>0.37076008795856241</v>
      </c>
      <c r="I15" s="226">
        <v>0.41865265313290573</v>
      </c>
      <c r="J15" s="226">
        <v>0.36386896943766839</v>
      </c>
      <c r="K15" s="226">
        <v>0.26905177578381773</v>
      </c>
      <c r="L15" s="226">
        <v>0.53475988109746864</v>
      </c>
      <c r="M15" s="226">
        <v>0.54242174268577614</v>
      </c>
      <c r="N15" s="226">
        <v>1.749052887589672</v>
      </c>
      <c r="O15" s="226">
        <v>0.68657762869293204</v>
      </c>
      <c r="P15" s="226">
        <v>0.60661303393375321</v>
      </c>
      <c r="Q15" s="226">
        <v>0.70001897708982275</v>
      </c>
      <c r="R15" s="226">
        <v>0.87649411255558063</v>
      </c>
      <c r="S15" s="226">
        <v>0.75527481929159834</v>
      </c>
      <c r="T15" s="226">
        <v>0.88772154458063723</v>
      </c>
      <c r="U15" s="226">
        <v>0.90655132226531532</v>
      </c>
      <c r="V15" s="226">
        <v>0.79045917382949427</v>
      </c>
      <c r="W15" s="226">
        <v>0.79963987114232493</v>
      </c>
      <c r="X15" s="226">
        <v>0.95542571434071943</v>
      </c>
      <c r="Y15" s="226">
        <v>0.99018132798774583</v>
      </c>
      <c r="DA15" s="69" t="s">
        <v>2769</v>
      </c>
    </row>
    <row r="16" spans="1:105" ht="12" customHeight="1" x14ac:dyDescent="0.25">
      <c r="A16" s="57" t="s">
        <v>2707</v>
      </c>
      <c r="B16" s="261">
        <v>1.8934401421347291</v>
      </c>
      <c r="C16" s="261">
        <v>1.97509787783482</v>
      </c>
      <c r="D16" s="261">
        <v>1.825695803566975</v>
      </c>
      <c r="E16" s="261">
        <v>1.5566113279346561</v>
      </c>
      <c r="F16" s="261">
        <v>1.210946422195903</v>
      </c>
      <c r="G16" s="261">
        <v>1.068426199202454</v>
      </c>
      <c r="H16" s="261">
        <v>0.73244198415793071</v>
      </c>
      <c r="I16" s="261">
        <v>0.58411696708070704</v>
      </c>
      <c r="J16" s="261">
        <v>0.52004221850738019</v>
      </c>
      <c r="K16" s="261">
        <v>0.44260788552329539</v>
      </c>
      <c r="L16" s="261">
        <v>0.45493047448462609</v>
      </c>
      <c r="M16" s="261">
        <v>0.45370794057359581</v>
      </c>
      <c r="N16" s="261">
        <v>0.29817146918236381</v>
      </c>
      <c r="O16" s="261">
        <v>0.7062499891431252</v>
      </c>
      <c r="P16" s="261">
        <v>0.7906806384424695</v>
      </c>
      <c r="Q16" s="261">
        <v>0.8638899182164369</v>
      </c>
      <c r="R16" s="261">
        <v>0.85107817001163932</v>
      </c>
      <c r="S16" s="261">
        <v>0.86753493861289832</v>
      </c>
      <c r="T16" s="261">
        <v>0.86921726502211583</v>
      </c>
      <c r="U16" s="261">
        <v>0.80102380707357157</v>
      </c>
      <c r="V16" s="261">
        <v>0.69151283101084504</v>
      </c>
      <c r="W16" s="261">
        <v>0.76656214426042091</v>
      </c>
      <c r="X16" s="261">
        <v>0.60846239583688966</v>
      </c>
      <c r="Y16" s="261">
        <v>0.39512467303930721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3.2129419811332618E-2</v>
      </c>
      <c r="D17" s="229">
        <v>6.2096469232580317E-2</v>
      </c>
      <c r="E17" s="229">
        <v>3.1530563490183537E-2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2773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2774</v>
      </c>
    </row>
    <row r="21" spans="1:105" ht="12" customHeight="1" x14ac:dyDescent="0.25">
      <c r="A21" s="46" t="s">
        <v>32</v>
      </c>
      <c r="B21" s="229">
        <v>6.4902639857053135E-2</v>
      </c>
      <c r="C21" s="229">
        <v>6.7239762672177336E-2</v>
      </c>
      <c r="D21" s="229">
        <v>7.0033245038119529E-2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0.73540111134078823</v>
      </c>
      <c r="C23" s="229">
        <v>0.91762840655215228</v>
      </c>
      <c r="D23" s="229">
        <v>1.09041069738292</v>
      </c>
      <c r="E23" s="229">
        <v>1.056961474687292</v>
      </c>
      <c r="F23" s="229">
        <v>0.85857104006648766</v>
      </c>
      <c r="G23" s="229">
        <v>0.86523082473324164</v>
      </c>
      <c r="H23" s="229">
        <v>0.57297465799172598</v>
      </c>
      <c r="I23" s="229">
        <v>0.47787386561111828</v>
      </c>
      <c r="J23" s="229">
        <v>0.42537350780003169</v>
      </c>
      <c r="K23" s="229">
        <v>0.35822649332631001</v>
      </c>
      <c r="L23" s="229">
        <v>0.39727222781715688</v>
      </c>
      <c r="M23" s="229">
        <v>0.39990628090790259</v>
      </c>
      <c r="N23" s="229">
        <v>0.28788415067116851</v>
      </c>
      <c r="O23" s="229">
        <v>0.68177756256103073</v>
      </c>
      <c r="P23" s="229">
        <v>0.76178254911064913</v>
      </c>
      <c r="Q23" s="229">
        <v>0.82905702751487709</v>
      </c>
      <c r="R23" s="229">
        <v>0.80435209274803499</v>
      </c>
      <c r="S23" s="229">
        <v>0.81620143450503135</v>
      </c>
      <c r="T23" s="229">
        <v>0.83545773943133272</v>
      </c>
      <c r="U23" s="229">
        <v>0.77473180529583474</v>
      </c>
      <c r="V23" s="229">
        <v>0.67036448848792329</v>
      </c>
      <c r="W23" s="229">
        <v>0.74308993717919603</v>
      </c>
      <c r="X23" s="229">
        <v>0.58374431906389168</v>
      </c>
      <c r="Y23" s="229">
        <v>0.374012903319206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2.073584611215398E-3</v>
      </c>
      <c r="J25" s="229">
        <v>2.073584611211043E-3</v>
      </c>
      <c r="K25" s="229">
        <v>2.0735846111844501E-3</v>
      </c>
      <c r="L25" s="229">
        <v>6.2170243648919836E-3</v>
      </c>
      <c r="M25" s="229">
        <v>6.2170243649056307E-3</v>
      </c>
      <c r="N25" s="229">
        <v>0</v>
      </c>
      <c r="O25" s="229">
        <v>5.1802320594424916E-3</v>
      </c>
      <c r="P25" s="229">
        <v>1.3467111567256719E-2</v>
      </c>
      <c r="Q25" s="229">
        <v>1.5540696178586401E-2</v>
      </c>
      <c r="R25" s="229">
        <v>2.486436799165136E-2</v>
      </c>
      <c r="S25" s="229">
        <v>2.1753991075092589E-2</v>
      </c>
      <c r="T25" s="229">
        <v>9.3236718132790972E-3</v>
      </c>
      <c r="U25" s="229">
        <v>8.2868795076929368E-3</v>
      </c>
      <c r="V25" s="229">
        <v>8.2868795076972736E-3</v>
      </c>
      <c r="W25" s="229">
        <v>9.323671813291563E-3</v>
      </c>
      <c r="X25" s="229">
        <v>4.1434397538208214E-3</v>
      </c>
      <c r="Y25" s="229">
        <v>3.1066474484763018E-3</v>
      </c>
      <c r="DA25" s="73" t="s">
        <v>2779</v>
      </c>
    </row>
    <row r="26" spans="1:105" ht="12" customHeight="1" x14ac:dyDescent="0.25">
      <c r="A26" s="46" t="s">
        <v>39</v>
      </c>
      <c r="B26" s="229">
        <v>1.0931363909368881</v>
      </c>
      <c r="C26" s="229">
        <v>0.95810028879915832</v>
      </c>
      <c r="D26" s="229">
        <v>0.60315539191335521</v>
      </c>
      <c r="E26" s="229">
        <v>0.46811928975718059</v>
      </c>
      <c r="F26" s="229">
        <v>0.35237538212941499</v>
      </c>
      <c r="G26" s="229">
        <v>0.20319537446921229</v>
      </c>
      <c r="H26" s="229">
        <v>0.15946732616620479</v>
      </c>
      <c r="I26" s="229">
        <v>0.1041695168583734</v>
      </c>
      <c r="J26" s="229">
        <v>9.2595126096137501E-2</v>
      </c>
      <c r="K26" s="229">
        <v>8.2307807585801057E-2</v>
      </c>
      <c r="L26" s="229">
        <v>5.1441222302577271E-2</v>
      </c>
      <c r="M26" s="229">
        <v>4.7584635300787458E-2</v>
      </c>
      <c r="N26" s="229">
        <v>1.0287318511195329E-2</v>
      </c>
      <c r="O26" s="229">
        <v>1.9292194522651941E-2</v>
      </c>
      <c r="P26" s="229">
        <v>1.543097776456359E-2</v>
      </c>
      <c r="Q26" s="229">
        <v>1.9292194522973372E-2</v>
      </c>
      <c r="R26" s="229">
        <v>2.186170927195295E-2</v>
      </c>
      <c r="S26" s="229">
        <v>2.9579513032774431E-2</v>
      </c>
      <c r="T26" s="229">
        <v>2.443585377750401E-2</v>
      </c>
      <c r="U26" s="229">
        <v>1.800512227004393E-2</v>
      </c>
      <c r="V26" s="229">
        <v>1.286146301522454E-2</v>
      </c>
      <c r="W26" s="229">
        <v>1.414853526793332E-2</v>
      </c>
      <c r="X26" s="229">
        <v>2.057463701917716E-2</v>
      </c>
      <c r="Y26" s="229">
        <v>1.8005122271624902E-2</v>
      </c>
      <c r="DA26" s="73" t="s">
        <v>2780</v>
      </c>
    </row>
    <row r="27" spans="1:105" ht="12" customHeight="1" x14ac:dyDescent="0.25">
      <c r="A27" s="57" t="s">
        <v>2719</v>
      </c>
      <c r="B27" s="261">
        <v>14.23721337643614</v>
      </c>
      <c r="C27" s="261">
        <v>14.85121673525798</v>
      </c>
      <c r="D27" s="261">
        <v>13.72782806143629</v>
      </c>
      <c r="E27" s="261">
        <v>11.704519792739431</v>
      </c>
      <c r="F27" s="261">
        <v>9.1053855976653413</v>
      </c>
      <c r="G27" s="261">
        <v>8.0337431516953721</v>
      </c>
      <c r="H27" s="261">
        <v>5.5074003039567483</v>
      </c>
      <c r="I27" s="261">
        <v>4.3921102717030092</v>
      </c>
      <c r="J27" s="261">
        <v>3.9103174506997238</v>
      </c>
      <c r="K27" s="261">
        <v>3.328070831530932</v>
      </c>
      <c r="L27" s="261">
        <v>3.4207272216055542</v>
      </c>
      <c r="M27" s="261">
        <v>3.4115347070053059</v>
      </c>
      <c r="N27" s="261">
        <v>2.242020085582773</v>
      </c>
      <c r="O27" s="261">
        <v>5.3104566491338812</v>
      </c>
      <c r="P27" s="261">
        <v>5.9453101852116443</v>
      </c>
      <c r="Q27" s="261">
        <v>6.4957876542812851</v>
      </c>
      <c r="R27" s="261">
        <v>6.3994531629721321</v>
      </c>
      <c r="S27" s="261">
        <v>6.5231954038008322</v>
      </c>
      <c r="T27" s="261">
        <v>6.5358452043009079</v>
      </c>
      <c r="U27" s="261">
        <v>6.0230828570339687</v>
      </c>
      <c r="V27" s="261">
        <v>5.1996445562546247</v>
      </c>
      <c r="W27" s="261">
        <v>5.76395766165047</v>
      </c>
      <c r="X27" s="261">
        <v>4.5751691686966112</v>
      </c>
      <c r="Y27" s="261">
        <v>2.9710335991994059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0.2415885220429049</v>
      </c>
      <c r="D28" s="229">
        <v>0.46691768211420981</v>
      </c>
      <c r="E28" s="229">
        <v>0.2370855831665723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2784</v>
      </c>
    </row>
    <row r="31" spans="1:105" ht="12" customHeight="1" x14ac:dyDescent="0.25">
      <c r="A31" s="46" t="s">
        <v>159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2785</v>
      </c>
    </row>
    <row r="32" spans="1:105" ht="12" customHeight="1" x14ac:dyDescent="0.25">
      <c r="A32" s="46" t="s">
        <v>32</v>
      </c>
      <c r="B32" s="229">
        <v>0.48801792661745752</v>
      </c>
      <c r="C32" s="229">
        <v>0.50559129240041067</v>
      </c>
      <c r="D32" s="229">
        <v>0.52659613095970648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5.5296506641201599</v>
      </c>
      <c r="C34" s="229">
        <v>6.8998597492671472</v>
      </c>
      <c r="D34" s="229">
        <v>8.199049666860029</v>
      </c>
      <c r="E34" s="229">
        <v>7.9475372423602098</v>
      </c>
      <c r="F34" s="229">
        <v>6.4557937820383948</v>
      </c>
      <c r="G34" s="229">
        <v>6.5058702398211032</v>
      </c>
      <c r="H34" s="229">
        <v>4.3083286783608621</v>
      </c>
      <c r="I34" s="229">
        <v>3.59324387411437</v>
      </c>
      <c r="J34" s="229">
        <v>3.1984815682656231</v>
      </c>
      <c r="K34" s="229">
        <v>2.6935876709728288</v>
      </c>
      <c r="L34" s="229">
        <v>2.9871815591636208</v>
      </c>
      <c r="M34" s="229">
        <v>3.0069876122113448</v>
      </c>
      <c r="N34" s="229">
        <v>2.164667363700516</v>
      </c>
      <c r="O34" s="229">
        <v>5.1264428261800559</v>
      </c>
      <c r="P34" s="229">
        <v>5.728018782735842</v>
      </c>
      <c r="Q34" s="229">
        <v>6.2338711107368647</v>
      </c>
      <c r="R34" s="229">
        <v>6.0481090050861841</v>
      </c>
      <c r="S34" s="229">
        <v>6.1372069402205236</v>
      </c>
      <c r="T34" s="229">
        <v>6.2819995407240583</v>
      </c>
      <c r="U34" s="229">
        <v>5.82538722828214</v>
      </c>
      <c r="V34" s="229">
        <v>5.0406252884380391</v>
      </c>
      <c r="W34" s="229">
        <v>5.5874647199435676</v>
      </c>
      <c r="X34" s="229">
        <v>4.389308245268877</v>
      </c>
      <c r="Y34" s="229">
        <v>2.812289330727106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1.5591761211254241E-2</v>
      </c>
      <c r="J36" s="229">
        <v>1.5591761211221491E-2</v>
      </c>
      <c r="K36" s="229">
        <v>1.5591761211021529E-2</v>
      </c>
      <c r="L36" s="229">
        <v>4.6747240897553187E-2</v>
      </c>
      <c r="M36" s="229">
        <v>4.6747240897655799E-2</v>
      </c>
      <c r="N36" s="229">
        <v>0</v>
      </c>
      <c r="O36" s="229">
        <v>3.8951360293115647E-2</v>
      </c>
      <c r="P36" s="229">
        <v>0.1012623196691803</v>
      </c>
      <c r="Q36" s="229">
        <v>0.1168540808812939</v>
      </c>
      <c r="R36" s="229">
        <v>0.1869609208603015</v>
      </c>
      <c r="S36" s="229">
        <v>0.1635732790454078</v>
      </c>
      <c r="T36" s="229">
        <v>7.0106839980617827E-2</v>
      </c>
      <c r="U36" s="229">
        <v>6.2310959375152658E-2</v>
      </c>
      <c r="V36" s="229">
        <v>6.2310959375185278E-2</v>
      </c>
      <c r="W36" s="229">
        <v>7.0106839980711544E-2</v>
      </c>
      <c r="X36" s="229">
        <v>3.115547968738348E-2</v>
      </c>
      <c r="Y36" s="229">
        <v>2.335959908373527E-2</v>
      </c>
      <c r="DA36" s="73" t="s">
        <v>2790</v>
      </c>
    </row>
    <row r="37" spans="1:105" ht="12" customHeight="1" x14ac:dyDescent="0.25">
      <c r="A37" s="46" t="s">
        <v>39</v>
      </c>
      <c r="B37" s="229">
        <v>8.2195447856985222</v>
      </c>
      <c r="C37" s="229">
        <v>7.204177171547518</v>
      </c>
      <c r="D37" s="229">
        <v>4.535264581502342</v>
      </c>
      <c r="E37" s="229">
        <v>3.519896967212647</v>
      </c>
      <c r="F37" s="229">
        <v>2.6495918156269469</v>
      </c>
      <c r="G37" s="229">
        <v>1.5278729118742691</v>
      </c>
      <c r="H37" s="229">
        <v>1.199071625595886</v>
      </c>
      <c r="I37" s="229">
        <v>0.78327463637738481</v>
      </c>
      <c r="J37" s="229">
        <v>0.69624412122287993</v>
      </c>
      <c r="K37" s="229">
        <v>0.61889139934708071</v>
      </c>
      <c r="L37" s="229">
        <v>0.3867984215443791</v>
      </c>
      <c r="M37" s="229">
        <v>0.35779985389630581</v>
      </c>
      <c r="N37" s="229">
        <v>7.7352721882257197E-2</v>
      </c>
      <c r="O37" s="229">
        <v>0.14506246266070971</v>
      </c>
      <c r="P37" s="229">
        <v>0.1160290828066223</v>
      </c>
      <c r="Q37" s="229">
        <v>0.1450624626631267</v>
      </c>
      <c r="R37" s="229">
        <v>0.16438323702564611</v>
      </c>
      <c r="S37" s="229">
        <v>0.2224151845349</v>
      </c>
      <c r="T37" s="229">
        <v>0.183738823596232</v>
      </c>
      <c r="U37" s="229">
        <v>0.13538466937667651</v>
      </c>
      <c r="V37" s="229">
        <v>9.6708308441399868E-2</v>
      </c>
      <c r="W37" s="229">
        <v>0.10638610172619101</v>
      </c>
      <c r="X37" s="229">
        <v>0.15470544374035131</v>
      </c>
      <c r="Y37" s="229">
        <v>0.13538466938856411</v>
      </c>
      <c r="DA37" s="73" t="s">
        <v>2791</v>
      </c>
    </row>
    <row r="38" spans="1:105" ht="12" customHeight="1" x14ac:dyDescent="0.25">
      <c r="A38" s="57" t="s">
        <v>2731</v>
      </c>
      <c r="B38" s="261">
        <v>2.8586566761847729</v>
      </c>
      <c r="C38" s="261">
        <v>3.1861746786004139</v>
      </c>
      <c r="D38" s="261">
        <v>3.130072089291819</v>
      </c>
      <c r="E38" s="261">
        <v>2.706621512269368</v>
      </c>
      <c r="F38" s="261">
        <v>2.6434841239242699</v>
      </c>
      <c r="G38" s="261">
        <v>2.3265044697680239</v>
      </c>
      <c r="H38" s="261">
        <v>1.800754389307472</v>
      </c>
      <c r="I38" s="261">
        <v>1.6634005390980999</v>
      </c>
      <c r="J38" s="261">
        <v>1.4671824076241891</v>
      </c>
      <c r="K38" s="261">
        <v>1.175120504668687</v>
      </c>
      <c r="L38" s="261">
        <v>1.6168406043818</v>
      </c>
      <c r="M38" s="261">
        <v>1.628344840327425</v>
      </c>
      <c r="N38" s="261">
        <v>2.7771070350954119</v>
      </c>
      <c r="O38" s="261">
        <v>2.3751442846530399</v>
      </c>
      <c r="P38" s="261">
        <v>2.415227724444807</v>
      </c>
      <c r="Q38" s="261">
        <v>2.6946653277755952</v>
      </c>
      <c r="R38" s="261">
        <v>2.9205859848389402</v>
      </c>
      <c r="S38" s="261">
        <v>2.7749041835659969</v>
      </c>
      <c r="T38" s="261">
        <v>2.982960038187584</v>
      </c>
      <c r="U38" s="261">
        <v>2.8765683971061669</v>
      </c>
      <c r="V38" s="261">
        <v>2.498178512459388</v>
      </c>
      <c r="W38" s="261">
        <v>2.6639368086362558</v>
      </c>
      <c r="X38" s="261">
        <v>2.54588083015339</v>
      </c>
      <c r="Y38" s="261">
        <v>2.1147057616803719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6.6099935674516423</v>
      </c>
      <c r="C39" s="261">
        <f t="shared" si="0"/>
        <v>7.2031947898375783</v>
      </c>
      <c r="D39" s="261">
        <f t="shared" si="0"/>
        <v>6.963426040784487</v>
      </c>
      <c r="E39" s="261">
        <f t="shared" si="0"/>
        <v>5.9980051905826812</v>
      </c>
      <c r="F39" s="261">
        <f t="shared" si="0"/>
        <v>5.2930595934660687</v>
      </c>
      <c r="G39" s="261">
        <f t="shared" si="0"/>
        <v>4.6890780145924058</v>
      </c>
      <c r="H39" s="261">
        <f t="shared" si="0"/>
        <v>3.447878236200836</v>
      </c>
      <c r="I39" s="261">
        <f t="shared" si="0"/>
        <v>3.0174151939736711</v>
      </c>
      <c r="J39" s="261">
        <f t="shared" si="0"/>
        <v>2.6705680285919753</v>
      </c>
      <c r="K39" s="261">
        <f t="shared" si="0"/>
        <v>2.1870877034882339</v>
      </c>
      <c r="L39" s="261">
        <f t="shared" si="0"/>
        <v>2.727369495385676</v>
      </c>
      <c r="M39" s="261">
        <f t="shared" si="0"/>
        <v>2.7390589039419533</v>
      </c>
      <c r="N39" s="261">
        <f t="shared" si="0"/>
        <v>3.7727828582839136</v>
      </c>
      <c r="O39" s="261">
        <f t="shared" si="0"/>
        <v>4.0894759230122606</v>
      </c>
      <c r="P39" s="261">
        <f t="shared" si="0"/>
        <v>4.2985283799400449</v>
      </c>
      <c r="Q39" s="261">
        <f t="shared" si="0"/>
        <v>4.7605125406812245</v>
      </c>
      <c r="R39" s="261">
        <f t="shared" si="0"/>
        <v>4.9966365351390403</v>
      </c>
      <c r="S39" s="261">
        <f t="shared" si="0"/>
        <v>4.8584592602743646</v>
      </c>
      <c r="T39" s="261">
        <f t="shared" si="0"/>
        <v>5.102089956457089</v>
      </c>
      <c r="U39" s="261">
        <f t="shared" si="0"/>
        <v>4.8498533699370707</v>
      </c>
      <c r="V39" s="261">
        <f t="shared" si="0"/>
        <v>4.2045156457543502</v>
      </c>
      <c r="W39" s="261">
        <f t="shared" si="0"/>
        <v>4.5392993149529914</v>
      </c>
      <c r="X39" s="261">
        <f t="shared" si="0"/>
        <v>4.098945338204306</v>
      </c>
      <c r="Y39" s="261">
        <f t="shared" si="0"/>
        <v>3.1934496052531016</v>
      </c>
      <c r="DA39" s="70"/>
    </row>
    <row r="40" spans="1:105" ht="12" customHeight="1" x14ac:dyDescent="0.25">
      <c r="A40" s="60" t="s">
        <v>2734</v>
      </c>
      <c r="B40" s="329">
        <v>1.8527417685015839</v>
      </c>
      <c r="C40" s="329">
        <v>2.005236861465856</v>
      </c>
      <c r="D40" s="329">
        <v>1.9454021051161421</v>
      </c>
      <c r="E40" s="329">
        <v>1.675884855314195</v>
      </c>
      <c r="F40" s="329">
        <v>1.3103604510428279</v>
      </c>
      <c r="G40" s="329">
        <v>1.1818733177757199</v>
      </c>
      <c r="H40" s="329">
        <v>0.8061572478703688</v>
      </c>
      <c r="I40" s="329">
        <v>0.64850418343183058</v>
      </c>
      <c r="J40" s="329">
        <v>0.57737417676515557</v>
      </c>
      <c r="K40" s="329">
        <v>0.49045119235336698</v>
      </c>
      <c r="L40" s="329">
        <v>0.51179506324566049</v>
      </c>
      <c r="M40" s="329">
        <v>0.51115960864340104</v>
      </c>
      <c r="N40" s="329">
        <v>0.33998397419797022</v>
      </c>
      <c r="O40" s="329">
        <v>0.80551516493036512</v>
      </c>
      <c r="P40" s="329">
        <v>0.90321973344914852</v>
      </c>
      <c r="Q40" s="329">
        <v>0.98646480703955275</v>
      </c>
      <c r="R40" s="329">
        <v>0.97191703360459902</v>
      </c>
      <c r="S40" s="329">
        <v>0.98906108994825293</v>
      </c>
      <c r="T40" s="329">
        <v>0.99144439191234279</v>
      </c>
      <c r="U40" s="329">
        <v>0.91450517860955682</v>
      </c>
      <c r="V40" s="329">
        <v>0.7900265925479012</v>
      </c>
      <c r="W40" s="329">
        <v>0.87575780415588533</v>
      </c>
      <c r="X40" s="329">
        <v>0.69349673464808181</v>
      </c>
      <c r="Y40" s="329">
        <v>0.44981675215468292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6.377151188351543E-2</v>
      </c>
      <c r="D41" s="230">
        <v>9.9463989336234085E-2</v>
      </c>
      <c r="E41" s="230">
        <v>4.8901101845838943E-2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2795</v>
      </c>
    </row>
    <row r="43" spans="1:105" ht="12" customHeight="1" x14ac:dyDescent="0.25">
      <c r="A43" s="59" t="s">
        <v>159</v>
      </c>
      <c r="B43" s="295">
        <v>0</v>
      </c>
      <c r="C43" s="295">
        <v>0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0</v>
      </c>
      <c r="U43" s="295">
        <v>0</v>
      </c>
      <c r="V43" s="295">
        <v>0</v>
      </c>
      <c r="W43" s="295">
        <v>0</v>
      </c>
      <c r="X43" s="295">
        <v>0</v>
      </c>
      <c r="Y43" s="295">
        <v>0</v>
      </c>
      <c r="DA43" s="122" t="s">
        <v>2796</v>
      </c>
    </row>
    <row r="44" spans="1:105" ht="12" customHeight="1" x14ac:dyDescent="0.25">
      <c r="A44" s="59" t="s">
        <v>32</v>
      </c>
      <c r="B44" s="295">
        <v>0.15160514146293949</v>
      </c>
      <c r="C44" s="295">
        <v>0.13375924303518499</v>
      </c>
      <c r="D44" s="295">
        <v>0.1124286555876214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1.701136627038645</v>
      </c>
      <c r="C45" s="295">
        <v>1.807706106547156</v>
      </c>
      <c r="D45" s="295">
        <v>1.733509460192286</v>
      </c>
      <c r="E45" s="295">
        <v>1.626983753468356</v>
      </c>
      <c r="F45" s="295">
        <v>1.3103604510428279</v>
      </c>
      <c r="G45" s="295">
        <v>1.1818733177757199</v>
      </c>
      <c r="H45" s="295">
        <v>0.8061572478703688</v>
      </c>
      <c r="I45" s="295">
        <v>0.64850418343183058</v>
      </c>
      <c r="J45" s="295">
        <v>0.57737417676515557</v>
      </c>
      <c r="K45" s="295">
        <v>0.49045119235336698</v>
      </c>
      <c r="L45" s="295">
        <v>0.51179506324566049</v>
      </c>
      <c r="M45" s="295">
        <v>0.51115960864340104</v>
      </c>
      <c r="N45" s="295">
        <v>0.33998397419797022</v>
      </c>
      <c r="O45" s="295">
        <v>0.80551516493036512</v>
      </c>
      <c r="P45" s="295">
        <v>0.90321973344914852</v>
      </c>
      <c r="Q45" s="295">
        <v>0.98646480703955275</v>
      </c>
      <c r="R45" s="295">
        <v>0.97191703360459902</v>
      </c>
      <c r="S45" s="295">
        <v>0.98906108994825293</v>
      </c>
      <c r="T45" s="295">
        <v>0.99144439191234279</v>
      </c>
      <c r="U45" s="295">
        <v>0.91450517860955682</v>
      </c>
      <c r="V45" s="295">
        <v>0.7900265925479012</v>
      </c>
      <c r="W45" s="295">
        <v>0.87575780415588533</v>
      </c>
      <c r="X45" s="295">
        <v>0.69349673464808181</v>
      </c>
      <c r="Y45" s="295">
        <v>0.44981675215468292</v>
      </c>
      <c r="DA45" s="122" t="s">
        <v>2798</v>
      </c>
    </row>
    <row r="46" spans="1:105" ht="12" customHeight="1" x14ac:dyDescent="0.25">
      <c r="A46" s="60" t="s">
        <v>2741</v>
      </c>
      <c r="B46" s="329">
        <v>1.4603763968054531</v>
      </c>
      <c r="C46" s="329">
        <v>1.5233575426992669</v>
      </c>
      <c r="D46" s="329">
        <v>1.4081264043921691</v>
      </c>
      <c r="E46" s="329">
        <v>1.200586378058319</v>
      </c>
      <c r="F46" s="329">
        <v>0.93398124050391673</v>
      </c>
      <c r="G46" s="329">
        <v>0.82405795056435427</v>
      </c>
      <c r="H46" s="329">
        <v>0.5649193559864244</v>
      </c>
      <c r="I46" s="329">
        <v>0.45051893255865849</v>
      </c>
      <c r="J46" s="329">
        <v>0.40109922904364093</v>
      </c>
      <c r="K46" s="329">
        <v>0.34137551786001857</v>
      </c>
      <c r="L46" s="329">
        <v>0.35087970955121939</v>
      </c>
      <c r="M46" s="329">
        <v>0.34993679108855802</v>
      </c>
      <c r="N46" s="329">
        <v>0.2299743023847565</v>
      </c>
      <c r="O46" s="329">
        <v>0.54471794034423582</v>
      </c>
      <c r="P46" s="329">
        <v>0.60983778472690997</v>
      </c>
      <c r="Q46" s="329">
        <v>0.66630278820385713</v>
      </c>
      <c r="R46" s="329">
        <v>0.65642131676795146</v>
      </c>
      <c r="S46" s="329">
        <v>0.66911412701220474</v>
      </c>
      <c r="T46" s="329">
        <v>0.67041167517603184</v>
      </c>
      <c r="U46" s="329">
        <v>0.61781528504546224</v>
      </c>
      <c r="V46" s="329">
        <v>0.53335143478990332</v>
      </c>
      <c r="W46" s="329">
        <v>0.59123562306034516</v>
      </c>
      <c r="X46" s="329">
        <v>0.46929612478906768</v>
      </c>
      <c r="Y46" s="329">
        <v>0.30475256833390668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2.4780844818586799E-2</v>
      </c>
      <c r="D47" s="229">
        <v>4.7893892167077338E-2</v>
      </c>
      <c r="E47" s="229">
        <v>2.4318957686787719E-2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2802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2803</v>
      </c>
    </row>
    <row r="51" spans="1:105" ht="12" customHeight="1" x14ac:dyDescent="0.25">
      <c r="A51" s="64" t="s">
        <v>32</v>
      </c>
      <c r="B51" s="229">
        <v>5.0058241202568181E-2</v>
      </c>
      <c r="C51" s="229">
        <v>5.1860822081515261E-2</v>
      </c>
      <c r="D51" s="229">
        <v>5.4015384890939371E-2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0.56720167767002339</v>
      </c>
      <c r="C53" s="229">
        <v>0.7077503197202244</v>
      </c>
      <c r="D53" s="229">
        <v>0.84101419941739031</v>
      </c>
      <c r="E53" s="229">
        <v>0.81521541432291644</v>
      </c>
      <c r="F53" s="229">
        <v>0.6622004329538449</v>
      </c>
      <c r="G53" s="229">
        <v>0.66733700533271567</v>
      </c>
      <c r="H53" s="229">
        <v>0.44192506954849009</v>
      </c>
      <c r="I53" s="229">
        <v>0.36857553532262688</v>
      </c>
      <c r="J53" s="229">
        <v>0.32808295165704998</v>
      </c>
      <c r="K53" s="229">
        <v>0.2762936645962924</v>
      </c>
      <c r="L53" s="229">
        <v>0.30640893878820719</v>
      </c>
      <c r="M53" s="229">
        <v>0.30844053665922339</v>
      </c>
      <c r="N53" s="229">
        <v>0.22203987826124999</v>
      </c>
      <c r="O53" s="229">
        <v>0.52584279697014868</v>
      </c>
      <c r="P53" s="229">
        <v>0.58754920710893166</v>
      </c>
      <c r="Q53" s="229">
        <v>0.63943680481147469</v>
      </c>
      <c r="R53" s="229">
        <v>0.62038233204771509</v>
      </c>
      <c r="S53" s="229">
        <v>0.62952151666439349</v>
      </c>
      <c r="T53" s="229">
        <v>0.64437355902806381</v>
      </c>
      <c r="U53" s="229">
        <v>0.59753673598201795</v>
      </c>
      <c r="V53" s="229">
        <v>0.51704009778760873</v>
      </c>
      <c r="W53" s="229">
        <v>0.5731319310346209</v>
      </c>
      <c r="X53" s="229">
        <v>0.45023151583184262</v>
      </c>
      <c r="Y53" s="229">
        <v>0.28846943927799279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1.5993185924451079E-3</v>
      </c>
      <c r="J55" s="229">
        <v>1.599318592441748E-3</v>
      </c>
      <c r="K55" s="229">
        <v>1.599318592421237E-3</v>
      </c>
      <c r="L55" s="229">
        <v>4.7950793050243806E-3</v>
      </c>
      <c r="M55" s="229">
        <v>4.7950793050349069E-3</v>
      </c>
      <c r="N55" s="229">
        <v>0</v>
      </c>
      <c r="O55" s="229">
        <v>3.9954200089238499E-3</v>
      </c>
      <c r="P55" s="229">
        <v>1.038694143443801E-2</v>
      </c>
      <c r="Q55" s="229">
        <v>1.1986260026971261E-2</v>
      </c>
      <c r="R55" s="229">
        <v>1.9177440748432629E-2</v>
      </c>
      <c r="S55" s="229">
        <v>1.6778462859968851E-2</v>
      </c>
      <c r="T55" s="229">
        <v>7.1911807216265443E-3</v>
      </c>
      <c r="U55" s="229">
        <v>6.391521425420604E-3</v>
      </c>
      <c r="V55" s="229">
        <v>6.3915214254239537E-3</v>
      </c>
      <c r="W55" s="229">
        <v>7.1911807216361633E-3</v>
      </c>
      <c r="X55" s="229">
        <v>3.1957607126905218E-3</v>
      </c>
      <c r="Y55" s="229">
        <v>2.3961014166709528E-3</v>
      </c>
      <c r="DA55" s="73" t="s">
        <v>2808</v>
      </c>
    </row>
    <row r="56" spans="1:105" ht="12" customHeight="1" x14ac:dyDescent="0.25">
      <c r="A56" s="64" t="s">
        <v>39</v>
      </c>
      <c r="B56" s="229">
        <v>0.84311647793286104</v>
      </c>
      <c r="C56" s="229">
        <v>0.73896555607894066</v>
      </c>
      <c r="D56" s="229">
        <v>0.46520292791676221</v>
      </c>
      <c r="E56" s="229">
        <v>0.36105200604861531</v>
      </c>
      <c r="F56" s="229">
        <v>0.27178080755007178</v>
      </c>
      <c r="G56" s="229">
        <v>0.1567209452316386</v>
      </c>
      <c r="H56" s="229">
        <v>0.12299428643793429</v>
      </c>
      <c r="I56" s="229">
        <v>8.0344078643586517E-2</v>
      </c>
      <c r="J56" s="229">
        <v>7.141695879414911E-2</v>
      </c>
      <c r="K56" s="229">
        <v>6.3482534671305019E-2</v>
      </c>
      <c r="L56" s="229">
        <v>3.96756914579878E-2</v>
      </c>
      <c r="M56" s="229">
        <v>3.670117512429967E-2</v>
      </c>
      <c r="N56" s="229">
        <v>7.9344241235065564E-3</v>
      </c>
      <c r="O56" s="229">
        <v>1.487972336516334E-2</v>
      </c>
      <c r="P56" s="229">
        <v>1.1901636183540331E-2</v>
      </c>
      <c r="Q56" s="229">
        <v>1.4879723365411259E-2</v>
      </c>
      <c r="R56" s="229">
        <v>1.68615439718037E-2</v>
      </c>
      <c r="S56" s="229">
        <v>2.281414748784243E-2</v>
      </c>
      <c r="T56" s="229">
        <v>1.8846935426341541E-2</v>
      </c>
      <c r="U56" s="229">
        <v>1.388702763802362E-2</v>
      </c>
      <c r="V56" s="229">
        <v>9.9198155768706175E-3</v>
      </c>
      <c r="W56" s="229">
        <v>1.091251130408806E-2</v>
      </c>
      <c r="X56" s="229">
        <v>1.5868848244534588E-2</v>
      </c>
      <c r="Y56" s="229">
        <v>1.3887027639243011E-2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3.2968754021446061</v>
      </c>
      <c r="C58" s="329">
        <v>3.6746003856724552</v>
      </c>
      <c r="D58" s="329">
        <v>3.6098975312761761</v>
      </c>
      <c r="E58" s="329">
        <v>3.121533957210167</v>
      </c>
      <c r="F58" s="329">
        <v>3.048717901919324</v>
      </c>
      <c r="G58" s="329">
        <v>2.6831467462523322</v>
      </c>
      <c r="H58" s="329">
        <v>2.076801632344043</v>
      </c>
      <c r="I58" s="329">
        <v>1.918392077983182</v>
      </c>
      <c r="J58" s="329">
        <v>1.692094622783179</v>
      </c>
      <c r="K58" s="329">
        <v>1.3552609932748481</v>
      </c>
      <c r="L58" s="329">
        <v>1.864694722588796</v>
      </c>
      <c r="M58" s="329">
        <v>1.8779625042099941</v>
      </c>
      <c r="N58" s="329">
        <v>3.2028245817011869</v>
      </c>
      <c r="O58" s="329">
        <v>2.7392428177376602</v>
      </c>
      <c r="P58" s="329">
        <v>2.7854708617639869</v>
      </c>
      <c r="Q58" s="329">
        <v>3.107744945437815</v>
      </c>
      <c r="R58" s="329">
        <v>3.3682981847664899</v>
      </c>
      <c r="S58" s="329">
        <v>3.200284043313907</v>
      </c>
      <c r="T58" s="329">
        <v>3.4402338893687139</v>
      </c>
      <c r="U58" s="329">
        <v>3.317532906282052</v>
      </c>
      <c r="V58" s="329">
        <v>2.8811376184165458</v>
      </c>
      <c r="W58" s="329">
        <v>3.0723058877367611</v>
      </c>
      <c r="X58" s="329">
        <v>2.936152478767156</v>
      </c>
      <c r="Y58" s="329">
        <v>2.4388802847645121</v>
      </c>
      <c r="DA58" s="72" t="s">
        <v>2811</v>
      </c>
    </row>
    <row r="59" spans="1:105" ht="12" customHeight="1" x14ac:dyDescent="0.25">
      <c r="A59" s="132" t="s">
        <v>2757</v>
      </c>
      <c r="B59" s="316">
        <v>0.82989618190486658</v>
      </c>
      <c r="C59" s="316">
        <v>0.92497788303191752</v>
      </c>
      <c r="D59" s="316">
        <v>0.90869074892096902</v>
      </c>
      <c r="E59" s="316">
        <v>0.78575887675038092</v>
      </c>
      <c r="F59" s="316">
        <v>0.7674294712084142</v>
      </c>
      <c r="G59" s="316">
        <v>0.67540715635076587</v>
      </c>
      <c r="H59" s="316">
        <v>0.52277673100262345</v>
      </c>
      <c r="I59" s="316">
        <v>0.48290155578192362</v>
      </c>
      <c r="J59" s="316">
        <v>0.4259375000814552</v>
      </c>
      <c r="K59" s="316">
        <v>0.34114905375913301</v>
      </c>
      <c r="L59" s="316">
        <v>0.46938474826435689</v>
      </c>
      <c r="M59" s="316">
        <v>0.47272454124003821</v>
      </c>
      <c r="N59" s="316">
        <v>0.80622151808826004</v>
      </c>
      <c r="O59" s="316">
        <v>0.68952777356161132</v>
      </c>
      <c r="P59" s="316">
        <v>0.70116439082941084</v>
      </c>
      <c r="Q59" s="316">
        <v>0.78228787866089555</v>
      </c>
      <c r="R59" s="316">
        <v>0.84787487001675765</v>
      </c>
      <c r="S59" s="316">
        <v>0.80558200859808726</v>
      </c>
      <c r="T59" s="316">
        <v>0.86598267189279687</v>
      </c>
      <c r="U59" s="316">
        <v>0.8350961308626581</v>
      </c>
      <c r="V59" s="316">
        <v>0.72524582139531446</v>
      </c>
      <c r="W59" s="316">
        <v>0.77336708697514345</v>
      </c>
      <c r="X59" s="316">
        <v>0.73909427394020022</v>
      </c>
      <c r="Y59" s="316">
        <v>0.6139199058394823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1.0000000000000002</v>
      </c>
      <c r="E63" s="232">
        <f t="shared" si="1"/>
        <v>1.0000000000000002</v>
      </c>
      <c r="F63" s="232">
        <f t="shared" si="1"/>
        <v>1.0000000000000004</v>
      </c>
      <c r="G63" s="232">
        <f t="shared" si="1"/>
        <v>1.0000000000000002</v>
      </c>
      <c r="H63" s="232">
        <f t="shared" si="1"/>
        <v>0.99999999999999967</v>
      </c>
      <c r="I63" s="232">
        <f t="shared" si="1"/>
        <v>0.99999999999999989</v>
      </c>
      <c r="J63" s="232">
        <f t="shared" si="1"/>
        <v>1</v>
      </c>
      <c r="K63" s="232">
        <f t="shared" si="1"/>
        <v>1</v>
      </c>
      <c r="L63" s="232">
        <f t="shared" si="1"/>
        <v>1.0000000000000002</v>
      </c>
      <c r="M63" s="232">
        <f t="shared" si="1"/>
        <v>1.0000000000000004</v>
      </c>
      <c r="N63" s="232">
        <f t="shared" si="1"/>
        <v>1.0000000000000002</v>
      </c>
      <c r="O63" s="232">
        <f t="shared" si="1"/>
        <v>0.99999999999999978</v>
      </c>
      <c r="P63" s="232">
        <f t="shared" si="1"/>
        <v>1.0000000000000002</v>
      </c>
      <c r="Q63" s="232">
        <f t="shared" si="1"/>
        <v>0.99999999999999989</v>
      </c>
      <c r="R63" s="232">
        <f t="shared" si="1"/>
        <v>0.99999999999999967</v>
      </c>
      <c r="S63" s="232">
        <f t="shared" si="1"/>
        <v>1.0000000000000002</v>
      </c>
      <c r="T63" s="232">
        <f t="shared" si="1"/>
        <v>0.99999999999999989</v>
      </c>
      <c r="U63" s="232">
        <f t="shared" si="1"/>
        <v>1.0000000000000002</v>
      </c>
      <c r="V63" s="232">
        <f t="shared" si="1"/>
        <v>1</v>
      </c>
      <c r="W63" s="232">
        <f t="shared" si="1"/>
        <v>1.0000000000000002</v>
      </c>
      <c r="X63" s="232">
        <f t="shared" si="1"/>
        <v>0.99999999999999978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1.9774619378931862E-2</v>
      </c>
      <c r="C64" s="299">
        <f t="shared" si="2"/>
        <v>2.0557987850134223E-2</v>
      </c>
      <c r="D64" s="299">
        <f t="shared" si="2"/>
        <v>2.1206114407546831E-2</v>
      </c>
      <c r="E64" s="299">
        <f t="shared" si="2"/>
        <v>2.1347762118280985E-2</v>
      </c>
      <c r="F64" s="299">
        <f t="shared" si="2"/>
        <v>2.4847006176558484E-2</v>
      </c>
      <c r="G64" s="299">
        <f t="shared" si="2"/>
        <v>2.4675935869714973E-2</v>
      </c>
      <c r="H64" s="299">
        <f t="shared" si="2"/>
        <v>2.666046193776379E-2</v>
      </c>
      <c r="I64" s="299">
        <f t="shared" si="2"/>
        <v>2.9035005206419582E-2</v>
      </c>
      <c r="J64" s="299">
        <f t="shared" si="2"/>
        <v>2.887920675479896E-2</v>
      </c>
      <c r="K64" s="299">
        <f t="shared" si="2"/>
        <v>2.7914591934926625E-2</v>
      </c>
      <c r="L64" s="299">
        <f t="shared" si="2"/>
        <v>3.260503494294438E-2</v>
      </c>
      <c r="M64" s="299">
        <f t="shared" si="2"/>
        <v>3.2755822436822263E-2</v>
      </c>
      <c r="N64" s="299">
        <f t="shared" si="2"/>
        <v>4.5345061211280027E-2</v>
      </c>
      <c r="O64" s="299">
        <f t="shared" si="2"/>
        <v>3.1646077027268599E-2</v>
      </c>
      <c r="P64" s="299">
        <f t="shared" si="2"/>
        <v>3.0060241031375289E-2</v>
      </c>
      <c r="Q64" s="299">
        <f t="shared" si="2"/>
        <v>3.0407718831816137E-2</v>
      </c>
      <c r="R64" s="299">
        <f t="shared" si="2"/>
        <v>3.1973459416545093E-2</v>
      </c>
      <c r="S64" s="299">
        <f t="shared" si="2"/>
        <v>3.0819782090310381E-2</v>
      </c>
      <c r="T64" s="299">
        <f t="shared" si="2"/>
        <v>3.1969445342212313E-2</v>
      </c>
      <c r="U64" s="299">
        <f t="shared" si="2"/>
        <v>3.2698668046983979E-2</v>
      </c>
      <c r="V64" s="299">
        <f t="shared" si="2"/>
        <v>3.2779564956274321E-2</v>
      </c>
      <c r="W64" s="299">
        <f t="shared" si="2"/>
        <v>3.2149181871874148E-2</v>
      </c>
      <c r="X64" s="299">
        <f t="shared" si="2"/>
        <v>3.5019262287158591E-2</v>
      </c>
      <c r="Y64" s="299">
        <f t="shared" si="2"/>
        <v>3.8536057917403076E-2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4.167909292721178E-3</v>
      </c>
      <c r="C65" s="233">
        <f t="shared" si="3"/>
        <v>4.3330203711284682E-3</v>
      </c>
      <c r="D65" s="233">
        <f t="shared" si="3"/>
        <v>4.4696264240559579E-3</v>
      </c>
      <c r="E65" s="233">
        <f t="shared" si="3"/>
        <v>4.4994816034932194E-3</v>
      </c>
      <c r="F65" s="233">
        <f t="shared" si="3"/>
        <v>5.2370195327204588E-3</v>
      </c>
      <c r="G65" s="233">
        <f t="shared" si="3"/>
        <v>5.200962933706396E-3</v>
      </c>
      <c r="H65" s="233">
        <f t="shared" si="3"/>
        <v>5.6192427742519256E-3</v>
      </c>
      <c r="I65" s="233">
        <f t="shared" si="3"/>
        <v>6.1197267919591535E-3</v>
      </c>
      <c r="J65" s="233">
        <f t="shared" si="3"/>
        <v>6.0868890517297236E-3</v>
      </c>
      <c r="K65" s="233">
        <f t="shared" si="3"/>
        <v>5.8835765634031043E-3</v>
      </c>
      <c r="L65" s="233">
        <f t="shared" si="3"/>
        <v>6.8721842642888355E-3</v>
      </c>
      <c r="M65" s="233">
        <f t="shared" si="3"/>
        <v>6.9039658417198212E-3</v>
      </c>
      <c r="N65" s="233">
        <f t="shared" si="3"/>
        <v>9.5574078256525918E-3</v>
      </c>
      <c r="O65" s="233">
        <f t="shared" si="3"/>
        <v>6.6700640853117402E-3</v>
      </c>
      <c r="P65" s="233">
        <f t="shared" si="3"/>
        <v>6.3358164086632892E-3</v>
      </c>
      <c r="Q65" s="233">
        <f t="shared" si="3"/>
        <v>6.409054528989119E-3</v>
      </c>
      <c r="R65" s="233">
        <f t="shared" si="3"/>
        <v>6.7390666828531379E-3</v>
      </c>
      <c r="S65" s="233">
        <f t="shared" si="3"/>
        <v>6.4959053680043524E-3</v>
      </c>
      <c r="T65" s="233">
        <f t="shared" si="3"/>
        <v>6.7382206338145864E-3</v>
      </c>
      <c r="U65" s="233">
        <f t="shared" si="3"/>
        <v>6.8919193740755126E-3</v>
      </c>
      <c r="V65" s="233">
        <f t="shared" si="3"/>
        <v>6.9089700678725725E-3</v>
      </c>
      <c r="W65" s="233">
        <f t="shared" si="3"/>
        <v>6.7761038182068611E-3</v>
      </c>
      <c r="X65" s="233">
        <f t="shared" si="3"/>
        <v>7.3810325202210009E-3</v>
      </c>
      <c r="Y65" s="233">
        <f t="shared" si="3"/>
        <v>8.1222698056027786E-3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1.6150337865955409E-2</v>
      </c>
      <c r="C66" s="233">
        <f t="shared" si="4"/>
        <v>1.6790130988696084E-2</v>
      </c>
      <c r="D66" s="233">
        <f t="shared" si="4"/>
        <v>1.7319469262244053E-2</v>
      </c>
      <c r="E66" s="233">
        <f t="shared" si="4"/>
        <v>1.7435155857392026E-2</v>
      </c>
      <c r="F66" s="233">
        <f t="shared" si="4"/>
        <v>2.0293060362842549E-2</v>
      </c>
      <c r="G66" s="233">
        <f t="shared" si="4"/>
        <v>2.0153343729039777E-2</v>
      </c>
      <c r="H66" s="233">
        <f t="shared" si="4"/>
        <v>2.177414693584798E-2</v>
      </c>
      <c r="I66" s="233">
        <f t="shared" si="4"/>
        <v>2.3713485202301775E-2</v>
      </c>
      <c r="J66" s="233">
        <f t="shared" si="4"/>
        <v>2.3586241406380892E-2</v>
      </c>
      <c r="K66" s="233">
        <f t="shared" si="4"/>
        <v>2.2798420667436915E-2</v>
      </c>
      <c r="L66" s="233">
        <f t="shared" si="4"/>
        <v>2.6629201825288298E-2</v>
      </c>
      <c r="M66" s="233">
        <f t="shared" si="4"/>
        <v>2.6752353069083329E-2</v>
      </c>
      <c r="N66" s="233">
        <f t="shared" si="4"/>
        <v>3.7034242990024092E-2</v>
      </c>
      <c r="O66" s="233">
        <f t="shared" si="4"/>
        <v>2.5846001196208328E-2</v>
      </c>
      <c r="P66" s="233">
        <f t="shared" si="4"/>
        <v>2.455081636140146E-2</v>
      </c>
      <c r="Q66" s="233">
        <f t="shared" si="4"/>
        <v>2.4834608619067756E-2</v>
      </c>
      <c r="R66" s="233">
        <f t="shared" si="4"/>
        <v>2.6113381118767664E-2</v>
      </c>
      <c r="S66" s="233">
        <f t="shared" si="4"/>
        <v>2.5171149147069968E-2</v>
      </c>
      <c r="T66" s="233">
        <f t="shared" si="4"/>
        <v>2.6110102741801158E-2</v>
      </c>
      <c r="U66" s="233">
        <f t="shared" si="4"/>
        <v>2.6705673904811041E-2</v>
      </c>
      <c r="V66" s="233">
        <f t="shared" si="4"/>
        <v>2.6771744072449387E-2</v>
      </c>
      <c r="W66" s="233">
        <f t="shared" si="4"/>
        <v>2.6256897257805136E-2</v>
      </c>
      <c r="X66" s="233">
        <f t="shared" si="4"/>
        <v>2.8600950891458879E-2</v>
      </c>
      <c r="Y66" s="233">
        <f t="shared" si="4"/>
        <v>3.1473190126287173E-2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2.2715051162281192E-2</v>
      </c>
      <c r="C67" s="233">
        <f t="shared" si="5"/>
        <v>2.3614904381263385E-2</v>
      </c>
      <c r="D67" s="233">
        <f t="shared" si="5"/>
        <v>2.4359405583999343E-2</v>
      </c>
      <c r="E67" s="233">
        <f t="shared" si="5"/>
        <v>2.452211592166452E-2</v>
      </c>
      <c r="F67" s="233">
        <f t="shared" si="5"/>
        <v>2.8541687994832549E-2</v>
      </c>
      <c r="G67" s="233">
        <f t="shared" si="5"/>
        <v>2.8345180001539003E-2</v>
      </c>
      <c r="H67" s="233">
        <f t="shared" si="5"/>
        <v>3.0624799664744112E-2</v>
      </c>
      <c r="I67" s="233">
        <f t="shared" si="5"/>
        <v>3.335243101890472E-2</v>
      </c>
      <c r="J67" s="233">
        <f t="shared" si="5"/>
        <v>3.3173465763910365E-2</v>
      </c>
      <c r="K67" s="233">
        <f t="shared" si="5"/>
        <v>3.2065415360237916E-2</v>
      </c>
      <c r="L67" s="233">
        <f t="shared" si="5"/>
        <v>3.7453314406952321E-2</v>
      </c>
      <c r="M67" s="233">
        <f t="shared" si="5"/>
        <v>3.7626523588501368E-2</v>
      </c>
      <c r="N67" s="233">
        <f t="shared" si="5"/>
        <v>5.2087747715052882E-2</v>
      </c>
      <c r="O67" s="233">
        <f t="shared" si="5"/>
        <v>3.6351762073648881E-2</v>
      </c>
      <c r="P67" s="233">
        <f t="shared" si="5"/>
        <v>3.4530116605211582E-2</v>
      </c>
      <c r="Q67" s="233">
        <f t="shared" si="5"/>
        <v>3.4929263403616212E-2</v>
      </c>
      <c r="R67" s="233">
        <f t="shared" si="5"/>
        <v>3.6727825328245228E-2</v>
      </c>
      <c r="S67" s="233">
        <f t="shared" si="5"/>
        <v>3.5402599340932185E-2</v>
      </c>
      <c r="T67" s="233">
        <f t="shared" si="5"/>
        <v>3.6723214372044732E-2</v>
      </c>
      <c r="U67" s="233">
        <f t="shared" si="5"/>
        <v>3.7560870497311709E-2</v>
      </c>
      <c r="V67" s="233">
        <f t="shared" si="5"/>
        <v>3.7653796555618457E-2</v>
      </c>
      <c r="W67" s="233">
        <f t="shared" si="5"/>
        <v>3.6929677231772352E-2</v>
      </c>
      <c r="X67" s="233">
        <f t="shared" si="5"/>
        <v>4.022653075010129E-2</v>
      </c>
      <c r="Y67" s="233">
        <f t="shared" si="5"/>
        <v>4.4266264265953432E-2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0.12370157557336735</v>
      </c>
      <c r="C68" s="300">
        <f t="shared" si="6"/>
        <v>0.12678523468318964</v>
      </c>
      <c r="D68" s="300">
        <f t="shared" si="6"/>
        <v>0.13209796498665946</v>
      </c>
      <c r="E68" s="300">
        <f t="shared" si="6"/>
        <v>0.1337274791089216</v>
      </c>
      <c r="F68" s="300">
        <f t="shared" si="6"/>
        <v>0.12558672367178983</v>
      </c>
      <c r="G68" s="300">
        <f t="shared" si="6"/>
        <v>0.12907857289890631</v>
      </c>
      <c r="H68" s="300">
        <f t="shared" si="6"/>
        <v>0.12405300106016905</v>
      </c>
      <c r="I68" s="300">
        <f t="shared" si="6"/>
        <v>0.12022055099276739</v>
      </c>
      <c r="J68" s="300">
        <f t="shared" si="6"/>
        <v>0.12054186612569234</v>
      </c>
      <c r="K68" s="300">
        <f t="shared" si="6"/>
        <v>0.12133924763538137</v>
      </c>
      <c r="L68" s="300">
        <f t="shared" si="6"/>
        <v>0.1167498016914075</v>
      </c>
      <c r="M68" s="300">
        <f t="shared" si="6"/>
        <v>0.11675630683556697</v>
      </c>
      <c r="N68" s="300">
        <f t="shared" si="6"/>
        <v>0.13696924021067319</v>
      </c>
      <c r="O68" s="300">
        <f t="shared" si="6"/>
        <v>0.11863867645379537</v>
      </c>
      <c r="P68" s="300">
        <f t="shared" si="6"/>
        <v>0.12083875338654988</v>
      </c>
      <c r="Q68" s="300">
        <f t="shared" si="6"/>
        <v>0.12026672790493348</v>
      </c>
      <c r="R68" s="300">
        <f t="shared" si="6"/>
        <v>0.1182821654797989</v>
      </c>
      <c r="S68" s="300">
        <f t="shared" si="6"/>
        <v>0.11980587777946651</v>
      </c>
      <c r="T68" s="300">
        <f t="shared" si="6"/>
        <v>0.11846794120169024</v>
      </c>
      <c r="U68" s="300">
        <f t="shared" si="6"/>
        <v>0.11793999892007703</v>
      </c>
      <c r="V68" s="300">
        <f t="shared" si="6"/>
        <v>0.1182490425202158</v>
      </c>
      <c r="W68" s="300">
        <f t="shared" si="6"/>
        <v>0.11886628765903683</v>
      </c>
      <c r="X68" s="300">
        <f t="shared" si="6"/>
        <v>0.11956748190589828</v>
      </c>
      <c r="Y68" s="300">
        <f t="shared" si="6"/>
        <v>0.12446726457928269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5.8280068406878931E-2</v>
      </c>
      <c r="C69" s="301">
        <f t="shared" si="7"/>
        <v>5.6705082302353244E-2</v>
      </c>
      <c r="D69" s="301">
        <f t="shared" si="7"/>
        <v>5.5037350272866555E-2</v>
      </c>
      <c r="E69" s="301">
        <f t="shared" si="7"/>
        <v>5.4629515849760626E-2</v>
      </c>
      <c r="F69" s="301">
        <f t="shared" si="7"/>
        <v>5.0645939212443064E-2</v>
      </c>
      <c r="G69" s="301">
        <f t="shared" si="7"/>
        <v>5.0423920584317501E-2</v>
      </c>
      <c r="H69" s="301">
        <f t="shared" si="7"/>
        <v>4.8251271031922102E-2</v>
      </c>
      <c r="I69" s="301">
        <f t="shared" si="7"/>
        <v>4.5367748991126347E-2</v>
      </c>
      <c r="J69" s="301">
        <f t="shared" si="7"/>
        <v>4.5547242678501541E-2</v>
      </c>
      <c r="K69" s="301">
        <f t="shared" si="7"/>
        <v>4.6783247542658148E-2</v>
      </c>
      <c r="L69" s="301">
        <f t="shared" si="7"/>
        <v>4.0821112106372369E-2</v>
      </c>
      <c r="M69" s="301">
        <f t="shared" si="7"/>
        <v>4.061073460963216E-2</v>
      </c>
      <c r="N69" s="301">
        <f t="shared" si="7"/>
        <v>2.1663359091571546E-2</v>
      </c>
      <c r="O69" s="301">
        <f t="shared" si="7"/>
        <v>4.1870743944755429E-2</v>
      </c>
      <c r="P69" s="301">
        <f t="shared" si="7"/>
        <v>4.3788273000389018E-2</v>
      </c>
      <c r="Q69" s="301">
        <f t="shared" si="7"/>
        <v>4.3377023906037517E-2</v>
      </c>
      <c r="R69" s="301">
        <f t="shared" si="7"/>
        <v>4.1458293502020127E-2</v>
      </c>
      <c r="S69" s="301">
        <f t="shared" si="7"/>
        <v>4.2873692220796553E-2</v>
      </c>
      <c r="T69" s="301">
        <f t="shared" si="7"/>
        <v>4.1451318541335748E-2</v>
      </c>
      <c r="U69" s="301">
        <f t="shared" si="7"/>
        <v>4.0515678937510465E-2</v>
      </c>
      <c r="V69" s="301">
        <f t="shared" si="7"/>
        <v>4.0374048393732612E-2</v>
      </c>
      <c r="W69" s="301">
        <f t="shared" si="7"/>
        <v>4.1163824194522157E-2</v>
      </c>
      <c r="X69" s="301">
        <f t="shared" si="7"/>
        <v>3.7241314755339837E-2</v>
      </c>
      <c r="Y69" s="301">
        <f t="shared" si="7"/>
        <v>3.203862184743593E-2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0.43822128359787821</v>
      </c>
      <c r="C70" s="301">
        <f t="shared" si="8"/>
        <v>0.42637859961961783</v>
      </c>
      <c r="D70" s="301">
        <f t="shared" si="8"/>
        <v>0.41383853762866957</v>
      </c>
      <c r="E70" s="301">
        <f t="shared" si="8"/>
        <v>0.41077193648570004</v>
      </c>
      <c r="F70" s="301">
        <f t="shared" si="8"/>
        <v>0.38081850446279275</v>
      </c>
      <c r="G70" s="301">
        <f t="shared" si="8"/>
        <v>0.37914909516284878</v>
      </c>
      <c r="H70" s="301">
        <f t="shared" si="8"/>
        <v>0.36281244179772193</v>
      </c>
      <c r="I70" s="301">
        <f t="shared" si="8"/>
        <v>0.34113057414481546</v>
      </c>
      <c r="J70" s="301">
        <f t="shared" si="8"/>
        <v>0.34248022860180966</v>
      </c>
      <c r="K70" s="301">
        <f t="shared" si="8"/>
        <v>0.35177403440729482</v>
      </c>
      <c r="L70" s="301">
        <f t="shared" si="8"/>
        <v>0.30694336218445378</v>
      </c>
      <c r="M70" s="301">
        <f t="shared" si="8"/>
        <v>0.30536148523781098</v>
      </c>
      <c r="N70" s="301">
        <f t="shared" si="8"/>
        <v>0.16289179624623981</v>
      </c>
      <c r="O70" s="301">
        <f t="shared" si="8"/>
        <v>0.31483578619998781</v>
      </c>
      <c r="P70" s="301">
        <f t="shared" si="8"/>
        <v>0.32925412967600198</v>
      </c>
      <c r="Q70" s="301">
        <f t="shared" si="8"/>
        <v>0.32616185283193594</v>
      </c>
      <c r="R70" s="301">
        <f t="shared" si="8"/>
        <v>0.31173447614018973</v>
      </c>
      <c r="S70" s="301">
        <f t="shared" si="8"/>
        <v>0.32237718573714336</v>
      </c>
      <c r="T70" s="301">
        <f t="shared" si="8"/>
        <v>0.31168202980119758</v>
      </c>
      <c r="U70" s="301">
        <f t="shared" si="8"/>
        <v>0.30464673970320355</v>
      </c>
      <c r="V70" s="301">
        <f t="shared" si="8"/>
        <v>0.30358178696056642</v>
      </c>
      <c r="W70" s="301">
        <f t="shared" si="8"/>
        <v>0.30952029346265686</v>
      </c>
      <c r="X70" s="301">
        <f t="shared" si="8"/>
        <v>0.2800260397949591</v>
      </c>
      <c r="Y70" s="301">
        <f t="shared" si="8"/>
        <v>0.24090579119898939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8.7989423553678406E-2</v>
      </c>
      <c r="C71" s="301">
        <f t="shared" si="9"/>
        <v>9.1475110882996064E-2</v>
      </c>
      <c r="D71" s="301">
        <f t="shared" si="9"/>
        <v>9.4359023897135977E-2</v>
      </c>
      <c r="E71" s="301">
        <f t="shared" si="9"/>
        <v>9.4989301536182499E-2</v>
      </c>
      <c r="F71" s="301">
        <f t="shared" si="9"/>
        <v>0.11055958694402743</v>
      </c>
      <c r="G71" s="301">
        <f t="shared" si="9"/>
        <v>0.10979839010893949</v>
      </c>
      <c r="H71" s="301">
        <f t="shared" si="9"/>
        <v>0.11862876511686019</v>
      </c>
      <c r="I71" s="301">
        <f t="shared" si="9"/>
        <v>0.12919456612716393</v>
      </c>
      <c r="J71" s="301">
        <f t="shared" si="9"/>
        <v>0.12850132315312923</v>
      </c>
      <c r="K71" s="301">
        <f t="shared" si="9"/>
        <v>0.12420915953038314</v>
      </c>
      <c r="L71" s="301">
        <f t="shared" si="9"/>
        <v>0.14507982048108486</v>
      </c>
      <c r="M71" s="301">
        <f t="shared" si="9"/>
        <v>0.1457507666273129</v>
      </c>
      <c r="N71" s="301">
        <f t="shared" si="9"/>
        <v>0.20176801993153243</v>
      </c>
      <c r="O71" s="301">
        <f t="shared" si="9"/>
        <v>0.14081282789854016</v>
      </c>
      <c r="P71" s="301">
        <f t="shared" si="9"/>
        <v>0.13375646982380565</v>
      </c>
      <c r="Q71" s="301">
        <f t="shared" si="9"/>
        <v>0.13530261191496848</v>
      </c>
      <c r="R71" s="301">
        <f t="shared" si="9"/>
        <v>0.14226955316652451</v>
      </c>
      <c r="S71" s="301">
        <f t="shared" si="9"/>
        <v>0.13713613436552891</v>
      </c>
      <c r="T71" s="301">
        <f t="shared" si="9"/>
        <v>0.14225169208511129</v>
      </c>
      <c r="U71" s="301">
        <f t="shared" si="9"/>
        <v>0.14549645165320055</v>
      </c>
      <c r="V71" s="301">
        <f t="shared" si="9"/>
        <v>0.1458564116746468</v>
      </c>
      <c r="W71" s="301">
        <f t="shared" si="9"/>
        <v>0.14305145026671923</v>
      </c>
      <c r="X71" s="301">
        <f t="shared" si="9"/>
        <v>0.15582220031021357</v>
      </c>
      <c r="Y71" s="301">
        <f t="shared" si="9"/>
        <v>0.17147058343868943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0.2034555350906361</v>
      </c>
      <c r="C72" s="301">
        <f t="shared" si="10"/>
        <v>0.20680380348815391</v>
      </c>
      <c r="D72" s="301">
        <f t="shared" si="10"/>
        <v>0.20991915375884623</v>
      </c>
      <c r="E72" s="301">
        <f t="shared" si="10"/>
        <v>0.21050092193575379</v>
      </c>
      <c r="F72" s="301">
        <f t="shared" si="10"/>
        <v>0.22137393488673546</v>
      </c>
      <c r="G72" s="301">
        <f t="shared" si="10"/>
        <v>0.22129904489235927</v>
      </c>
      <c r="H72" s="301">
        <f t="shared" si="10"/>
        <v>0.22713677104577362</v>
      </c>
      <c r="I72" s="301">
        <f t="shared" si="10"/>
        <v>0.23435945681628156</v>
      </c>
      <c r="J72" s="301">
        <f t="shared" si="10"/>
        <v>0.2338983370174203</v>
      </c>
      <c r="K72" s="301">
        <f t="shared" si="10"/>
        <v>0.23117316427569273</v>
      </c>
      <c r="L72" s="301">
        <f t="shared" si="10"/>
        <v>0.24472806763003813</v>
      </c>
      <c r="M72" s="301">
        <f t="shared" si="10"/>
        <v>0.24516915901341424</v>
      </c>
      <c r="N72" s="301">
        <f t="shared" si="10"/>
        <v>0.274107881809251</v>
      </c>
      <c r="O72" s="301">
        <f t="shared" si="10"/>
        <v>0.24244871061652959</v>
      </c>
      <c r="P72" s="301">
        <f t="shared" si="10"/>
        <v>0.23805456343475395</v>
      </c>
      <c r="Q72" s="301">
        <f t="shared" si="10"/>
        <v>0.23903145751306898</v>
      </c>
      <c r="R72" s="301">
        <f t="shared" si="10"/>
        <v>0.24339952697162734</v>
      </c>
      <c r="S72" s="301">
        <f t="shared" si="10"/>
        <v>0.24010570378333468</v>
      </c>
      <c r="T72" s="301">
        <f t="shared" si="10"/>
        <v>0.24330896833517413</v>
      </c>
      <c r="U72" s="301">
        <f t="shared" si="10"/>
        <v>0.24530494636388009</v>
      </c>
      <c r="V72" s="301">
        <f t="shared" si="10"/>
        <v>0.24548108226097368</v>
      </c>
      <c r="W72" s="301">
        <f t="shared" si="10"/>
        <v>0.24375703961655634</v>
      </c>
      <c r="X72" s="301">
        <f t="shared" si="10"/>
        <v>0.25087846767431188</v>
      </c>
      <c r="Y72" s="301">
        <f t="shared" si="10"/>
        <v>0.25894035800029491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5.702737287845612E-2</v>
      </c>
      <c r="C73" s="302">
        <f t="shared" si="11"/>
        <v>5.7570372861614379E-2</v>
      </c>
      <c r="D73" s="302">
        <f t="shared" si="11"/>
        <v>5.8646011494171271E-2</v>
      </c>
      <c r="E73" s="302">
        <f t="shared" si="11"/>
        <v>5.8815438782161965E-2</v>
      </c>
      <c r="F73" s="302">
        <f t="shared" si="11"/>
        <v>5.4803775405323683E-2</v>
      </c>
      <c r="G73" s="302">
        <f t="shared" si="11"/>
        <v>5.5778009150966416E-2</v>
      </c>
      <c r="H73" s="302">
        <f t="shared" si="11"/>
        <v>5.3107430626142635E-2</v>
      </c>
      <c r="I73" s="302">
        <f t="shared" si="11"/>
        <v>5.0368636200847666E-2</v>
      </c>
      <c r="J73" s="302">
        <f t="shared" si="11"/>
        <v>5.0568590028906242E-2</v>
      </c>
      <c r="K73" s="302">
        <f t="shared" si="11"/>
        <v>5.1840241193018187E-2</v>
      </c>
      <c r="L73" s="302">
        <f t="shared" si="11"/>
        <v>4.5923596733999553E-2</v>
      </c>
      <c r="M73" s="302">
        <f t="shared" si="11"/>
        <v>4.5753149445735469E-2</v>
      </c>
      <c r="N73" s="302">
        <f t="shared" si="11"/>
        <v>2.470120611682541E-2</v>
      </c>
      <c r="O73" s="302">
        <f t="shared" si="11"/>
        <v>4.7755780152772084E-2</v>
      </c>
      <c r="P73" s="302">
        <f t="shared" si="11"/>
        <v>5.0020742060307363E-2</v>
      </c>
      <c r="Q73" s="302">
        <f t="shared" si="11"/>
        <v>4.9531666726429939E-2</v>
      </c>
      <c r="R73" s="302">
        <f t="shared" si="11"/>
        <v>4.7344677678950654E-2</v>
      </c>
      <c r="S73" s="302">
        <f t="shared" si="11"/>
        <v>4.8879530806918106E-2</v>
      </c>
      <c r="T73" s="302">
        <f t="shared" si="11"/>
        <v>4.7280097806310602E-2</v>
      </c>
      <c r="U73" s="302">
        <f t="shared" si="11"/>
        <v>4.6255551802634964E-2</v>
      </c>
      <c r="V73" s="302">
        <f t="shared" si="11"/>
        <v>4.6125784583401892E-2</v>
      </c>
      <c r="W73" s="302">
        <f t="shared" si="11"/>
        <v>4.7027550939179527E-2</v>
      </c>
      <c r="X73" s="302">
        <f t="shared" si="11"/>
        <v>4.244589370442043E-2</v>
      </c>
      <c r="Y73" s="302">
        <f t="shared" si="11"/>
        <v>3.6473320463822401E-2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4.4950370709715866E-2</v>
      </c>
      <c r="C74" s="302">
        <f t="shared" si="12"/>
        <v>4.3735612196276571E-2</v>
      </c>
      <c r="D74" s="302">
        <f t="shared" si="12"/>
        <v>4.2449320415585266E-2</v>
      </c>
      <c r="E74" s="302">
        <f t="shared" si="12"/>
        <v>4.2134765045148695E-2</v>
      </c>
      <c r="F74" s="302">
        <f t="shared" si="12"/>
        <v>3.9062303884879149E-2</v>
      </c>
      <c r="G74" s="302">
        <f t="shared" si="12"/>
        <v>3.8891064901955652E-2</v>
      </c>
      <c r="H74" s="302">
        <f t="shared" si="12"/>
        <v>3.7215339298467091E-2</v>
      </c>
      <c r="I74" s="302">
        <f t="shared" si="12"/>
        <v>3.4991330503925167E-2</v>
      </c>
      <c r="J74" s="302">
        <f t="shared" si="12"/>
        <v>3.5129770763316061E-2</v>
      </c>
      <c r="K74" s="302">
        <f t="shared" si="12"/>
        <v>3.6083079130337356E-2</v>
      </c>
      <c r="L74" s="302">
        <f t="shared" si="12"/>
        <v>3.1484591081017463E-2</v>
      </c>
      <c r="M74" s="302">
        <f t="shared" si="12"/>
        <v>3.1322330693788085E-2</v>
      </c>
      <c r="N74" s="302">
        <f t="shared" si="12"/>
        <v>1.6708560037806977E-2</v>
      </c>
      <c r="O74" s="302">
        <f t="shared" si="12"/>
        <v>3.2294153278416483E-2</v>
      </c>
      <c r="P74" s="302">
        <f t="shared" si="12"/>
        <v>3.3773109021838513E-2</v>
      </c>
      <c r="Q74" s="302">
        <f t="shared" si="12"/>
        <v>3.3455919976759202E-2</v>
      </c>
      <c r="R74" s="302">
        <f t="shared" si="12"/>
        <v>3.1976037654891418E-2</v>
      </c>
      <c r="S74" s="302">
        <f t="shared" si="12"/>
        <v>3.3067709282091295E-2</v>
      </c>
      <c r="T74" s="302">
        <f t="shared" si="12"/>
        <v>3.1970657992907159E-2</v>
      </c>
      <c r="U74" s="302">
        <f t="shared" si="12"/>
        <v>3.1249015960008061E-2</v>
      </c>
      <c r="V74" s="302">
        <f t="shared" si="12"/>
        <v>3.113977886367891E-2</v>
      </c>
      <c r="W74" s="302">
        <f t="shared" si="12"/>
        <v>3.1748918763364782E-2</v>
      </c>
      <c r="X74" s="302">
        <f t="shared" si="12"/>
        <v>2.8723557636939033E-2</v>
      </c>
      <c r="Y74" s="302">
        <f t="shared" si="12"/>
        <v>2.471081397874033E-2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0.10147779150246415</v>
      </c>
      <c r="C76" s="302">
        <f t="shared" si="14"/>
        <v>0.10549781843026296</v>
      </c>
      <c r="D76" s="302">
        <f t="shared" si="14"/>
        <v>0.10882382184908969</v>
      </c>
      <c r="E76" s="302">
        <f t="shared" si="14"/>
        <v>0.10955071810844313</v>
      </c>
      <c r="F76" s="302">
        <f t="shared" si="14"/>
        <v>0.12750785559653263</v>
      </c>
      <c r="G76" s="302">
        <f t="shared" si="14"/>
        <v>0.12662997083943722</v>
      </c>
      <c r="H76" s="302">
        <f t="shared" si="14"/>
        <v>0.1368140011211639</v>
      </c>
      <c r="I76" s="302">
        <f t="shared" si="14"/>
        <v>0.14899949011150873</v>
      </c>
      <c r="J76" s="302">
        <f t="shared" si="14"/>
        <v>0.14819997622519801</v>
      </c>
      <c r="K76" s="302">
        <f t="shared" si="14"/>
        <v>0.14324984395233717</v>
      </c>
      <c r="L76" s="302">
        <f t="shared" si="14"/>
        <v>0.16731987981502111</v>
      </c>
      <c r="M76" s="302">
        <f t="shared" si="14"/>
        <v>0.16809367887389068</v>
      </c>
      <c r="N76" s="302">
        <f t="shared" si="14"/>
        <v>0.23269811565461859</v>
      </c>
      <c r="O76" s="302">
        <f t="shared" si="14"/>
        <v>0.16239877718534107</v>
      </c>
      <c r="P76" s="302">
        <f t="shared" si="14"/>
        <v>0.1542607123526081</v>
      </c>
      <c r="Q76" s="302">
        <f t="shared" si="14"/>
        <v>0.15604387080987986</v>
      </c>
      <c r="R76" s="302">
        <f t="shared" si="14"/>
        <v>0.16407881163778529</v>
      </c>
      <c r="S76" s="302">
        <f t="shared" si="14"/>
        <v>0.15815846369432529</v>
      </c>
      <c r="T76" s="302">
        <f t="shared" si="14"/>
        <v>0.16405821253595634</v>
      </c>
      <c r="U76" s="302">
        <f t="shared" si="14"/>
        <v>0.16780037860123709</v>
      </c>
      <c r="V76" s="302">
        <f t="shared" si="14"/>
        <v>0.16821551881389288</v>
      </c>
      <c r="W76" s="302">
        <f t="shared" si="14"/>
        <v>0.16498056991401203</v>
      </c>
      <c r="X76" s="302">
        <f t="shared" si="14"/>
        <v>0.17970901633295236</v>
      </c>
      <c r="Y76" s="302">
        <f t="shared" si="14"/>
        <v>0.19775622355773217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2.554419607767126E-2</v>
      </c>
      <c r="C77" s="235">
        <f t="shared" si="15"/>
        <v>2.6556125432467249E-2</v>
      </c>
      <c r="D77" s="235">
        <f t="shared" si="15"/>
        <v>2.7393353777976262E-2</v>
      </c>
      <c r="E77" s="235">
        <f t="shared" si="15"/>
        <v>2.7576329582850747E-2</v>
      </c>
      <c r="F77" s="235">
        <f t="shared" si="15"/>
        <v>3.2096536755257747E-2</v>
      </c>
      <c r="G77" s="235">
        <f t="shared" si="15"/>
        <v>3.18755538186287E-2</v>
      </c>
      <c r="H77" s="235">
        <f t="shared" si="15"/>
        <v>3.4439098634945021E-2</v>
      </c>
      <c r="I77" s="235">
        <f t="shared" si="15"/>
        <v>3.7506454708259952E-2</v>
      </c>
      <c r="J77" s="235">
        <f t="shared" si="15"/>
        <v>3.7305199446627219E-2</v>
      </c>
      <c r="K77" s="235">
        <f t="shared" si="15"/>
        <v>3.6059142082585198E-2</v>
      </c>
      <c r="L77" s="235">
        <f t="shared" si="15"/>
        <v>4.2118100467169746E-2</v>
      </c>
      <c r="M77" s="235">
        <f t="shared" si="15"/>
        <v>4.2312882740136337E-2</v>
      </c>
      <c r="N77" s="235">
        <f t="shared" si="15"/>
        <v>5.8575242968722525E-2</v>
      </c>
      <c r="O77" s="235">
        <f t="shared" si="15"/>
        <v>4.0879350503954012E-2</v>
      </c>
      <c r="P77" s="235">
        <f t="shared" si="15"/>
        <v>3.8830820271848178E-2</v>
      </c>
      <c r="Q77" s="235">
        <f t="shared" si="15"/>
        <v>3.9279680545566305E-2</v>
      </c>
      <c r="R77" s="235">
        <f t="shared" si="15"/>
        <v>4.1302252193427987E-2</v>
      </c>
      <c r="S77" s="235">
        <f t="shared" si="15"/>
        <v>3.9811970167413342E-2</v>
      </c>
      <c r="T77" s="235">
        <f t="shared" si="15"/>
        <v>4.129706694561807E-2</v>
      </c>
      <c r="U77" s="235">
        <f t="shared" si="15"/>
        <v>4.2239052598946142E-2</v>
      </c>
      <c r="V77" s="235">
        <f t="shared" si="15"/>
        <v>4.2343552537649966E-2</v>
      </c>
      <c r="W77" s="235">
        <f t="shared" si="15"/>
        <v>4.1529244620850267E-2</v>
      </c>
      <c r="X77" s="235">
        <f t="shared" si="15"/>
        <v>4.5236719110337498E-2</v>
      </c>
      <c r="Y77" s="235">
        <f t="shared" si="15"/>
        <v>4.9779598820061409E-2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0.49355419180380572</v>
      </c>
      <c r="C81" s="322">
        <f>IF(C$5=0,0,C$5/TEL_fec!C$5)</f>
        <v>0.49163507390198979</v>
      </c>
      <c r="D81" s="322">
        <f>IF(D$5=0,0,D$5/TEL_fec!D$5)</f>
        <v>0.48911033307748902</v>
      </c>
      <c r="E81" s="322">
        <f>IF(E$5=0,0,E$5/TEL_fec!E$5)</f>
        <v>0.49186511180126935</v>
      </c>
      <c r="F81" s="322">
        <f>IF(F$5=0,0,F$5/TEL_fec!F$5)</f>
        <v>0.49245619605036628</v>
      </c>
      <c r="G81" s="322">
        <f>IF(G$5=0,0,G$5/TEL_fec!G$5)</f>
        <v>0.49167814430663459</v>
      </c>
      <c r="H81" s="322">
        <f>IF(H$5=0,0,H$5/TEL_fec!H$5)</f>
        <v>0.49175608049019198</v>
      </c>
      <c r="I81" s="322">
        <f>IF(I$5=0,0,I$5/TEL_fec!I$5)</f>
        <v>0.49121192325637142</v>
      </c>
      <c r="J81" s="322">
        <f>IF(J$5=0,0,J$5/TEL_fec!J$5)</f>
        <v>0.4911968302668025</v>
      </c>
      <c r="K81" s="322">
        <f>IF(K$5=0,0,K$5/TEL_fec!K$5)</f>
        <v>0.49101826535839915</v>
      </c>
      <c r="L81" s="322">
        <f>IF(L$5=0,0,L$5/TEL_fec!L$5)</f>
        <v>0.49089648963596832</v>
      </c>
      <c r="M81" s="322">
        <f>IF(M$5=0,0,M$5/TEL_fec!M$5)</f>
        <v>0.49087341461778039</v>
      </c>
      <c r="N81" s="322">
        <f>IF(N$5=0,0,N$5/TEL_fec!N$5)</f>
        <v>0.50066528600512072</v>
      </c>
      <c r="O81" s="322">
        <f>IF(O$5=0,0,O$5/TEL_fec!O$5)</f>
        <v>0.49004435632331483</v>
      </c>
      <c r="P81" s="322">
        <f>IF(P$5=0,0,P$5/TEL_fec!P$5)</f>
        <v>0.48929340252504772</v>
      </c>
      <c r="Q81" s="322">
        <f>IF(Q$5=0,0,Q$5/TEL_fec!Q$5)</f>
        <v>0.48933994329662606</v>
      </c>
      <c r="R81" s="322">
        <f>IF(R$5=0,0,R$5/TEL_fec!R$5)</f>
        <v>0.48934676033251584</v>
      </c>
      <c r="S81" s="322">
        <f>IF(S$5=0,0,S$5/TEL_fec!S$5)</f>
        <v>0.4893745184601262</v>
      </c>
      <c r="T81" s="322">
        <f>IF(T$5=0,0,T$5/TEL_fec!T$5)</f>
        <v>0.49008417303892826</v>
      </c>
      <c r="U81" s="322">
        <f>IF(U$5=0,0,U$5/TEL_fec!U$5)</f>
        <v>0.490292871846434</v>
      </c>
      <c r="V81" s="322">
        <f>IF(V$5=0,0,V$5/TEL_fec!V$5)</f>
        <v>0.49034644004615735</v>
      </c>
      <c r="W81" s="322">
        <f>IF(W$5=0,0,W$5/TEL_fec!W$5)</f>
        <v>0.49016301398724288</v>
      </c>
      <c r="X81" s="322">
        <f>IF(X$5=0,0,X$5/TEL_fec!X$5)</f>
        <v>0.49240781919462051</v>
      </c>
      <c r="Y81" s="322">
        <f>IF(Y$5=0,0,Y$5/TEL_fec!Y$5)</f>
        <v>0.49557136533423102</v>
      </c>
      <c r="DA81" s="95"/>
    </row>
    <row r="82" spans="1:105" ht="12" customHeight="1" x14ac:dyDescent="0.25">
      <c r="A82" s="55" t="s">
        <v>91</v>
      </c>
      <c r="B82" s="334">
        <f>IF(B$6=0,0,B$6/TEL_fec!B$6)</f>
        <v>0.48242024347887102</v>
      </c>
      <c r="C82" s="334">
        <f>IF(C$6=0,0,C$6/TEL_fec!C$6)</f>
        <v>0.48242024347887102</v>
      </c>
      <c r="D82" s="334">
        <f>IF(D$6=0,0,D$6/TEL_fec!D$6)</f>
        <v>0.48242024347887102</v>
      </c>
      <c r="E82" s="334">
        <f>IF(E$6=0,0,E$6/TEL_fec!E$6)</f>
        <v>0.48242024347887102</v>
      </c>
      <c r="F82" s="334">
        <f>IF(F$6=0,0,F$6/TEL_fec!F$6)</f>
        <v>0.48242024347887119</v>
      </c>
      <c r="G82" s="334">
        <f>IF(G$6=0,0,G$6/TEL_fec!G$6)</f>
        <v>0.4824202434788713</v>
      </c>
      <c r="H82" s="334">
        <f>IF(H$6=0,0,H$6/TEL_fec!H$6)</f>
        <v>0.48242024347887097</v>
      </c>
      <c r="I82" s="334">
        <f>IF(I$6=0,0,I$6/TEL_fec!I$6)</f>
        <v>0.48242024347887102</v>
      </c>
      <c r="J82" s="334">
        <f>IF(J$6=0,0,J$6/TEL_fec!J$6)</f>
        <v>0.48242024347887119</v>
      </c>
      <c r="K82" s="334">
        <f>IF(K$6=0,0,K$6/TEL_fec!K$6)</f>
        <v>0.48242024347887102</v>
      </c>
      <c r="L82" s="334">
        <f>IF(L$6=0,0,L$6/TEL_fec!L$6)</f>
        <v>0.48242024347887119</v>
      </c>
      <c r="M82" s="334">
        <f>IF(M$6=0,0,M$6/TEL_fec!M$6)</f>
        <v>0.48242024347887097</v>
      </c>
      <c r="N82" s="334">
        <f>IF(N$6=0,0,N$6/TEL_fec!N$6)</f>
        <v>0.48242024347887114</v>
      </c>
      <c r="O82" s="334">
        <f>IF(O$6=0,0,O$6/TEL_fec!O$6)</f>
        <v>0.48242024347887119</v>
      </c>
      <c r="P82" s="334">
        <f>IF(P$6=0,0,P$6/TEL_fec!P$6)</f>
        <v>0.48242024347887114</v>
      </c>
      <c r="Q82" s="334">
        <f>IF(Q$6=0,0,Q$6/TEL_fec!Q$6)</f>
        <v>0.48242024347887125</v>
      </c>
      <c r="R82" s="334">
        <f>IF(R$6=0,0,R$6/TEL_fec!R$6)</f>
        <v>0.48242024347887097</v>
      </c>
      <c r="S82" s="334">
        <f>IF(S$6=0,0,S$6/TEL_fec!S$6)</f>
        <v>0.48242024347887091</v>
      </c>
      <c r="T82" s="334">
        <f>IF(T$6=0,0,T$6/TEL_fec!T$6)</f>
        <v>0.48242024347887108</v>
      </c>
      <c r="U82" s="334">
        <f>IF(U$6=0,0,U$6/TEL_fec!U$6)</f>
        <v>0.48242024347887125</v>
      </c>
      <c r="V82" s="334">
        <f>IF(V$6=0,0,V$6/TEL_fec!V$6)</f>
        <v>0.48242024347887125</v>
      </c>
      <c r="W82" s="334">
        <f>IF(W$6=0,0,W$6/TEL_fec!W$6)</f>
        <v>0.48242024347887102</v>
      </c>
      <c r="X82" s="334">
        <f>IF(X$6=0,0,X$6/TEL_fec!X$6)</f>
        <v>0.48242024347887108</v>
      </c>
      <c r="Y82" s="334">
        <f>IF(Y$6=0,0,Y$6/TEL_fec!Y$6)</f>
        <v>0.48242024347887108</v>
      </c>
      <c r="DA82" s="67"/>
    </row>
    <row r="83" spans="1:105" ht="12" customHeight="1" x14ac:dyDescent="0.25">
      <c r="A83" s="173" t="s">
        <v>92</v>
      </c>
      <c r="B83" s="335">
        <f>IF(B$7=0,0,B$7/TEL_fec!B$7)</f>
        <v>0.1239225318848768</v>
      </c>
      <c r="C83" s="335">
        <f>IF(C$7=0,0,C$7/TEL_fec!C$7)</f>
        <v>0.12392253188487688</v>
      </c>
      <c r="D83" s="335">
        <f>IF(D$7=0,0,D$7/TEL_fec!D$7)</f>
        <v>0.12392253188487691</v>
      </c>
      <c r="E83" s="335">
        <f>IF(E$7=0,0,E$7/TEL_fec!E$7)</f>
        <v>0.12392253188487677</v>
      </c>
      <c r="F83" s="335">
        <f>IF(F$7=0,0,F$7/TEL_fec!F$7)</f>
        <v>0.12392253188487687</v>
      </c>
      <c r="G83" s="335">
        <f>IF(G$7=0,0,G$7/TEL_fec!G$7)</f>
        <v>0.12392253188487683</v>
      </c>
      <c r="H83" s="335">
        <f>IF(H$7=0,0,H$7/TEL_fec!H$7)</f>
        <v>0.12392253188487688</v>
      </c>
      <c r="I83" s="335">
        <f>IF(I$7=0,0,I$7/TEL_fec!I$7)</f>
        <v>0.12392253188487685</v>
      </c>
      <c r="J83" s="335">
        <f>IF(J$7=0,0,J$7/TEL_fec!J$7)</f>
        <v>0.12392253188487684</v>
      </c>
      <c r="K83" s="335">
        <f>IF(K$7=0,0,K$7/TEL_fec!K$7)</f>
        <v>0.12392253188487688</v>
      </c>
      <c r="L83" s="335">
        <f>IF(L$7=0,0,L$7/TEL_fec!L$7)</f>
        <v>0.12392253188487687</v>
      </c>
      <c r="M83" s="335">
        <f>IF(M$7=0,0,M$7/TEL_fec!M$7)</f>
        <v>0.12392253188487688</v>
      </c>
      <c r="N83" s="335">
        <f>IF(N$7=0,0,N$7/TEL_fec!N$7)</f>
        <v>0.12392253188487691</v>
      </c>
      <c r="O83" s="335">
        <f>IF(O$7=0,0,O$7/TEL_fec!O$7)</f>
        <v>0.12392253188487688</v>
      </c>
      <c r="P83" s="335">
        <f>IF(P$7=0,0,P$7/TEL_fec!P$7)</f>
        <v>0.12392253188487688</v>
      </c>
      <c r="Q83" s="335">
        <f>IF(Q$7=0,0,Q$7/TEL_fec!Q$7)</f>
        <v>0.12392253188487692</v>
      </c>
      <c r="R83" s="335">
        <f>IF(R$7=0,0,R$7/TEL_fec!R$7)</f>
        <v>0.1239225318848769</v>
      </c>
      <c r="S83" s="335">
        <f>IF(S$7=0,0,S$7/TEL_fec!S$7)</f>
        <v>0.12392253188487694</v>
      </c>
      <c r="T83" s="335">
        <f>IF(T$7=0,0,T$7/TEL_fec!T$7)</f>
        <v>0.12392253188487681</v>
      </c>
      <c r="U83" s="335">
        <f>IF(U$7=0,0,U$7/TEL_fec!U$7)</f>
        <v>0.12392253188487687</v>
      </c>
      <c r="V83" s="335">
        <f>IF(V$7=0,0,V$7/TEL_fec!V$7)</f>
        <v>0.12392253188487683</v>
      </c>
      <c r="W83" s="335">
        <f>IF(W$7=0,0,W$7/TEL_fec!W$7)</f>
        <v>0.12392253188487695</v>
      </c>
      <c r="X83" s="335">
        <f>IF(X$7=0,0,X$7/TEL_fec!X$7)</f>
        <v>0.12392253188487683</v>
      </c>
      <c r="Y83" s="335">
        <f>IF(Y$7=0,0,Y$7/TEL_fec!Y$7)</f>
        <v>0.12392253188487687</v>
      </c>
      <c r="DA83" s="177"/>
    </row>
    <row r="84" spans="1:105" ht="12" customHeight="1" x14ac:dyDescent="0.25">
      <c r="A84" s="173" t="s">
        <v>93</v>
      </c>
      <c r="B84" s="335">
        <f>IF(B$8=0,0,B$8/TEL_fec!B$8)</f>
        <v>0.6680912345575406</v>
      </c>
      <c r="C84" s="335">
        <f>IF(C$8=0,0,C$8/TEL_fec!C$8)</f>
        <v>0.66809123455754049</v>
      </c>
      <c r="D84" s="335">
        <f>IF(D$8=0,0,D$8/TEL_fec!D$8)</f>
        <v>0.6680912345575406</v>
      </c>
      <c r="E84" s="335">
        <f>IF(E$8=0,0,E$8/TEL_fec!E$8)</f>
        <v>0.66809123455754049</v>
      </c>
      <c r="F84" s="335">
        <f>IF(F$8=0,0,F$8/TEL_fec!F$8)</f>
        <v>0.6680912345575406</v>
      </c>
      <c r="G84" s="335">
        <f>IF(G$8=0,0,G$8/TEL_fec!G$8)</f>
        <v>0.6680912345575406</v>
      </c>
      <c r="H84" s="335">
        <f>IF(H$8=0,0,H$8/TEL_fec!H$8)</f>
        <v>0.66809123455754038</v>
      </c>
      <c r="I84" s="335">
        <f>IF(I$8=0,0,I$8/TEL_fec!I$8)</f>
        <v>0.6680912345575406</v>
      </c>
      <c r="J84" s="335">
        <f>IF(J$8=0,0,J$8/TEL_fec!J$8)</f>
        <v>0.66809123455754083</v>
      </c>
      <c r="K84" s="335">
        <f>IF(K$8=0,0,K$8/TEL_fec!K$8)</f>
        <v>0.6680912345575406</v>
      </c>
      <c r="L84" s="335">
        <f>IF(L$8=0,0,L$8/TEL_fec!L$8)</f>
        <v>0.6680912345575406</v>
      </c>
      <c r="M84" s="335">
        <f>IF(M$8=0,0,M$8/TEL_fec!M$8)</f>
        <v>0.6680912345575406</v>
      </c>
      <c r="N84" s="335">
        <f>IF(N$8=0,0,N$8/TEL_fec!N$8)</f>
        <v>0.66809123455754071</v>
      </c>
      <c r="O84" s="335">
        <f>IF(O$8=0,0,O$8/TEL_fec!O$8)</f>
        <v>0.66809123455754049</v>
      </c>
      <c r="P84" s="335">
        <f>IF(P$8=0,0,P$8/TEL_fec!P$8)</f>
        <v>0.66809123455754049</v>
      </c>
      <c r="Q84" s="335">
        <f>IF(Q$8=0,0,Q$8/TEL_fec!Q$8)</f>
        <v>0.66809123455754049</v>
      </c>
      <c r="R84" s="335">
        <f>IF(R$8=0,0,R$8/TEL_fec!R$8)</f>
        <v>0.66809123455754071</v>
      </c>
      <c r="S84" s="335">
        <f>IF(S$8=0,0,S$8/TEL_fec!S$8)</f>
        <v>0.6680912345575406</v>
      </c>
      <c r="T84" s="335">
        <f>IF(T$8=0,0,T$8/TEL_fec!T$8)</f>
        <v>0.6680912345575406</v>
      </c>
      <c r="U84" s="335">
        <f>IF(U$8=0,0,U$8/TEL_fec!U$8)</f>
        <v>0.6680912345575406</v>
      </c>
      <c r="V84" s="335">
        <f>IF(V$8=0,0,V$8/TEL_fec!V$8)</f>
        <v>0.6680912345575406</v>
      </c>
      <c r="W84" s="335">
        <f>IF(W$8=0,0,W$8/TEL_fec!W$8)</f>
        <v>0.66809123455754071</v>
      </c>
      <c r="X84" s="335">
        <f>IF(X$8=0,0,X$8/TEL_fec!X$8)</f>
        <v>0.6680912345575406</v>
      </c>
      <c r="Y84" s="335">
        <f>IF(Y$8=0,0,Y$8/TEL_fec!Y$8)</f>
        <v>0.6680912345575406</v>
      </c>
      <c r="DA84" s="177"/>
    </row>
    <row r="85" spans="1:105" ht="12" customHeight="1" x14ac:dyDescent="0.25">
      <c r="A85" s="173" t="s">
        <v>94</v>
      </c>
      <c r="B85" s="335">
        <f>IF(B$9=0,0,B$9/TEL_fec!B$9)</f>
        <v>0.48026750496221199</v>
      </c>
      <c r="C85" s="335">
        <f>IF(C$9=0,0,C$9/TEL_fec!C$9)</f>
        <v>0.48026750496221193</v>
      </c>
      <c r="D85" s="335">
        <f>IF(D$9=0,0,D$9/TEL_fec!D$9)</f>
        <v>0.4802675049622121</v>
      </c>
      <c r="E85" s="335">
        <f>IF(E$9=0,0,E$9/TEL_fec!E$9)</f>
        <v>0.48026750496221188</v>
      </c>
      <c r="F85" s="335">
        <f>IF(F$9=0,0,F$9/TEL_fec!F$9)</f>
        <v>0.48026750496221182</v>
      </c>
      <c r="G85" s="335">
        <f>IF(G$9=0,0,G$9/TEL_fec!G$9)</f>
        <v>0.4802675049622121</v>
      </c>
      <c r="H85" s="335">
        <f>IF(H$9=0,0,H$9/TEL_fec!H$9)</f>
        <v>0.48026750496221188</v>
      </c>
      <c r="I85" s="335">
        <f>IF(I$9=0,0,I$9/TEL_fec!I$9)</f>
        <v>0.48026750496221188</v>
      </c>
      <c r="J85" s="335">
        <f>IF(J$9=0,0,J$9/TEL_fec!J$9)</f>
        <v>0.48026750496221188</v>
      </c>
      <c r="K85" s="335">
        <f>IF(K$9=0,0,K$9/TEL_fec!K$9)</f>
        <v>0.48026750496221193</v>
      </c>
      <c r="L85" s="335">
        <f>IF(L$9=0,0,L$9/TEL_fec!L$9)</f>
        <v>0.48026750496221193</v>
      </c>
      <c r="M85" s="335">
        <f>IF(M$9=0,0,M$9/TEL_fec!M$9)</f>
        <v>0.48026750496221199</v>
      </c>
      <c r="N85" s="335">
        <f>IF(N$9=0,0,N$9/TEL_fec!N$9)</f>
        <v>0.48026750496221177</v>
      </c>
      <c r="O85" s="335">
        <f>IF(O$9=0,0,O$9/TEL_fec!O$9)</f>
        <v>0.48026750496221193</v>
      </c>
      <c r="P85" s="335">
        <f>IF(P$9=0,0,P$9/TEL_fec!P$9)</f>
        <v>0.48026750496221193</v>
      </c>
      <c r="Q85" s="335">
        <f>IF(Q$9=0,0,Q$9/TEL_fec!Q$9)</f>
        <v>0.48026750496221199</v>
      </c>
      <c r="R85" s="335">
        <f>IF(R$9=0,0,R$9/TEL_fec!R$9)</f>
        <v>0.48026750496221177</v>
      </c>
      <c r="S85" s="335">
        <f>IF(S$9=0,0,S$9/TEL_fec!S$9)</f>
        <v>0.48026750496221188</v>
      </c>
      <c r="T85" s="335">
        <f>IF(T$9=0,0,T$9/TEL_fec!T$9)</f>
        <v>0.48026750496221188</v>
      </c>
      <c r="U85" s="335">
        <f>IF(U$9=0,0,U$9/TEL_fec!U$9)</f>
        <v>0.48026750496221177</v>
      </c>
      <c r="V85" s="335">
        <f>IF(V$9=0,0,V$9/TEL_fec!V$9)</f>
        <v>0.48026750496221204</v>
      </c>
      <c r="W85" s="335">
        <f>IF(W$9=0,0,W$9/TEL_fec!W$9)</f>
        <v>0.48026750496221188</v>
      </c>
      <c r="X85" s="335">
        <f>IF(X$9=0,0,X$9/TEL_fec!X$9)</f>
        <v>0.48026750496221199</v>
      </c>
      <c r="Y85" s="335">
        <f>IF(Y$9=0,0,Y$9/TEL_fec!Y$9)</f>
        <v>0.48026750496221216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0.68527683339250112</v>
      </c>
      <c r="C86" s="336">
        <f>IF(C$10=0,0,C$10/TEL_fec!C$10)</f>
        <v>0.68521491877060581</v>
      </c>
      <c r="D86" s="336">
        <f>IF(D$10=0,0,D$10/TEL_fec!D$10)</f>
        <v>0.68387466134025221</v>
      </c>
      <c r="E86" s="336">
        <f>IF(E$10=0,0,E$10/TEL_fec!E$10)</f>
        <v>0.68298544755323154</v>
      </c>
      <c r="F86" s="336">
        <f>IF(F$10=0,0,F$10/TEL_fec!F$10)</f>
        <v>0.6938374473021145</v>
      </c>
      <c r="G86" s="336">
        <f>IF(G$10=0,0,G$10/TEL_fec!G$10)</f>
        <v>0.69103268757911485</v>
      </c>
      <c r="H86" s="336">
        <f>IF(H$10=0,0,H$10/TEL_fec!H$10)</f>
        <v>0.69967237827092188</v>
      </c>
      <c r="I86" s="336">
        <f>IF(I$10=0,0,I$10/TEL_fec!I$10)</f>
        <v>0.70971195205240234</v>
      </c>
      <c r="J86" s="336">
        <f>IF(J$10=0,0,J$10/TEL_fec!J$10)</f>
        <v>0.70895027030492308</v>
      </c>
      <c r="K86" s="336">
        <f>IF(K$10=0,0,K$10/TEL_fec!K$10)</f>
        <v>0.70329041873492149</v>
      </c>
      <c r="L86" s="336">
        <f>IF(L$10=0,0,L$10/TEL_fec!L$10)</f>
        <v>0.72998260519819669</v>
      </c>
      <c r="M86" s="336">
        <f>IF(M$10=0,0,M$10/TEL_fec!M$10)</f>
        <v>0.73074172113130054</v>
      </c>
      <c r="N86" s="336">
        <f>IF(N$10=0,0,N$10/TEL_fec!N$10)</f>
        <v>0.82116580251232729</v>
      </c>
      <c r="O86" s="336">
        <f>IF(O$10=0,0,O$10/TEL_fec!O$10)</f>
        <v>0.71948453216782859</v>
      </c>
      <c r="P86" s="336">
        <f>IF(P$10=0,0,P$10/TEL_fec!P$10)</f>
        <v>0.70970196287273135</v>
      </c>
      <c r="Q86" s="336">
        <f>IF(Q$10=0,0,Q$10/TEL_fec!Q$10)</f>
        <v>0.71182045096996216</v>
      </c>
      <c r="R86" s="336">
        <f>IF(R$10=0,0,R$10/TEL_fec!R$10)</f>
        <v>0.72221855001776813</v>
      </c>
      <c r="S86" s="336">
        <f>IF(S$10=0,0,S$10/TEL_fec!S$10)</f>
        <v>0.71588924511721153</v>
      </c>
      <c r="T86" s="336">
        <f>IF(T$10=0,0,T$10/TEL_fec!T$10)</f>
        <v>0.72236629021750343</v>
      </c>
      <c r="U86" s="336">
        <f>IF(U$10=0,0,U$10/TEL_fec!U$10)</f>
        <v>0.72741431261578915</v>
      </c>
      <c r="V86" s="336">
        <f>IF(V$10=0,0,V$10/TEL_fec!V$10)</f>
        <v>0.72893301548922962</v>
      </c>
      <c r="W86" s="336">
        <f>IF(W$10=0,0,W$10/TEL_fec!W$10)</f>
        <v>0.72472451463478715</v>
      </c>
      <c r="X86" s="336">
        <f>IF(X$10=0,0,X$10/TEL_fec!X$10)</f>
        <v>0.75360498014991173</v>
      </c>
      <c r="Y86" s="336">
        <f>IF(Y$10=0,0,Y$10/TEL_fec!Y$10)</f>
        <v>0.78925515748580344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0.55492179887421433</v>
      </c>
      <c r="C87" s="349">
        <f>IF(C$16=0,0,C$16/TEL_fec!C$16)</f>
        <v>0.55078475268587901</v>
      </c>
      <c r="D87" s="349">
        <f>IF(D$16=0,0,D$16/TEL_fec!D$16)</f>
        <v>0.54463171031188451</v>
      </c>
      <c r="E87" s="349">
        <f>IF(E$16=0,0,E$16/TEL_fec!E$16)</f>
        <v>0.54916529505692113</v>
      </c>
      <c r="F87" s="349">
        <f>IF(F$16=0,0,F$16/TEL_fec!F$16)</f>
        <v>0.55130238210721405</v>
      </c>
      <c r="G87" s="349">
        <f>IF(G$16=0,0,G$16/TEL_fec!G$16)</f>
        <v>0.54888137229470735</v>
      </c>
      <c r="H87" s="349">
        <f>IF(H$16=0,0,H$16/TEL_fec!H$16)</f>
        <v>0.54954060432659213</v>
      </c>
      <c r="I87" s="349">
        <f>IF(I$16=0,0,I$16/TEL_fec!I$16)</f>
        <v>0.54823003353575983</v>
      </c>
      <c r="J87" s="349">
        <f>IF(J$16=0,0,J$16/TEL_fec!J$16)</f>
        <v>0.54817792890809069</v>
      </c>
      <c r="K87" s="349">
        <f>IF(K$16=0,0,K$16/TEL_fec!K$16)</f>
        <v>0.54829424496283574</v>
      </c>
      <c r="L87" s="349">
        <f>IF(L$16=0,0,L$16/TEL_fec!L$16)</f>
        <v>0.54563693641189492</v>
      </c>
      <c r="M87" s="349">
        <f>IF(M$16=0,0,M$16/TEL_fec!M$16)</f>
        <v>0.54543958119318459</v>
      </c>
      <c r="N87" s="349">
        <f>IF(N$16=0,0,N$16/TEL_fec!N$16)</f>
        <v>0.54518409769494913</v>
      </c>
      <c r="O87" s="349">
        <f>IF(O$16=0,0,O$16/TEL_fec!O$16)</f>
        <v>0.54426420100423323</v>
      </c>
      <c r="P87" s="349">
        <f>IF(P$16=0,0,P$16/TEL_fec!P$16)</f>
        <v>0.54309252004754371</v>
      </c>
      <c r="Q87" s="349">
        <f>IF(Q$16=0,0,Q$16/TEL_fec!Q$16)</f>
        <v>0.54306108293572097</v>
      </c>
      <c r="R87" s="349">
        <f>IF(R$16=0,0,R$16/TEL_fec!R$16)</f>
        <v>0.54199976361320179</v>
      </c>
      <c r="S87" s="349">
        <f>IF(S$16=0,0,S$16/TEL_fec!S$16)</f>
        <v>0.54261595007032437</v>
      </c>
      <c r="T87" s="349">
        <f>IF(T$16=0,0,T$16/TEL_fec!T$16)</f>
        <v>0.54393657412548146</v>
      </c>
      <c r="U87" s="349">
        <f>IF(U$16=0,0,U$16/TEL_fec!U$16)</f>
        <v>0.54384317390704118</v>
      </c>
      <c r="V87" s="349">
        <f>IF(V$16=0,0,V$16/TEL_fec!V$16)</f>
        <v>0.54358511662331721</v>
      </c>
      <c r="W87" s="349">
        <f>IF(W$16=0,0,W$16/TEL_fec!W$16)</f>
        <v>0.54356351853546592</v>
      </c>
      <c r="X87" s="349">
        <f>IF(X$16=0,0,X$16/TEL_fec!X$16)</f>
        <v>0.54447069600088205</v>
      </c>
      <c r="Y87" s="349">
        <f>IF(Y$16=0,0,Y$16/TEL_fec!Y$16)</f>
        <v>0.54463964514192431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0.49089236054257401</v>
      </c>
      <c r="C88" s="349">
        <f>IF(C$27=0,0,C$27/TEL_fec!C$27)</f>
        <v>0.48723266583750835</v>
      </c>
      <c r="D88" s="349">
        <f>IF(D$27=0,0,D$27/TEL_fec!D$27)</f>
        <v>0.48178958989128218</v>
      </c>
      <c r="E88" s="349">
        <f>IF(E$27=0,0,E$27/TEL_fec!E$27)</f>
        <v>0.48580006870419951</v>
      </c>
      <c r="F88" s="349">
        <f>IF(F$27=0,0,F$27/TEL_fec!F$27)</f>
        <v>0.48769056878715072</v>
      </c>
      <c r="G88" s="349">
        <f>IF(G$27=0,0,G$27/TEL_fec!G$27)</f>
        <v>0.48554890626070263</v>
      </c>
      <c r="H88" s="349">
        <f>IF(H$27=0,0,H$27/TEL_fec!H$27)</f>
        <v>0.48613207305813916</v>
      </c>
      <c r="I88" s="349">
        <f>IF(I$27=0,0,I$27/TEL_fec!I$27)</f>
        <v>0.48497272197394126</v>
      </c>
      <c r="J88" s="349">
        <f>IF(J$27=0,0,J$27/TEL_fec!J$27)</f>
        <v>0.48492662941869535</v>
      </c>
      <c r="K88" s="349">
        <f>IF(K$27=0,0,K$27/TEL_fec!K$27)</f>
        <v>0.48502952439020086</v>
      </c>
      <c r="L88" s="349">
        <f>IF(L$27=0,0,L$27/TEL_fec!L$27)</f>
        <v>0.48267882836436865</v>
      </c>
      <c r="M88" s="349">
        <f>IF(M$27=0,0,M$27/TEL_fec!M$27)</f>
        <v>0.48250424490166305</v>
      </c>
      <c r="N88" s="349">
        <f>IF(N$27=0,0,N$27/TEL_fec!N$27)</f>
        <v>0.48227824026860866</v>
      </c>
      <c r="O88" s="349">
        <f>IF(O$27=0,0,O$27/TEL_fec!O$27)</f>
        <v>0.4814644855037446</v>
      </c>
      <c r="P88" s="349">
        <f>IF(P$27=0,0,P$27/TEL_fec!P$27)</f>
        <v>0.48042799850359619</v>
      </c>
      <c r="Q88" s="349">
        <f>IF(Q$27=0,0,Q$27/TEL_fec!Q$27)</f>
        <v>0.48040018875083013</v>
      </c>
      <c r="R88" s="349">
        <f>IF(R$27=0,0,R$27/TEL_fec!R$27)</f>
        <v>0.47946132935013991</v>
      </c>
      <c r="S88" s="349">
        <f>IF(S$27=0,0,S$27/TEL_fec!S$27)</f>
        <v>0.48000641736990246</v>
      </c>
      <c r="T88" s="349">
        <f>IF(T$27=0,0,T$27/TEL_fec!T$27)</f>
        <v>0.48117466172638729</v>
      </c>
      <c r="U88" s="349">
        <f>IF(U$27=0,0,U$27/TEL_fec!U$27)</f>
        <v>0.48109203845622878</v>
      </c>
      <c r="V88" s="349">
        <f>IF(V$27=0,0,V$27/TEL_fec!V$27)</f>
        <v>0.48086375701293438</v>
      </c>
      <c r="W88" s="349">
        <f>IF(W$27=0,0,W$27/TEL_fec!W$27)</f>
        <v>0.48084465101214263</v>
      </c>
      <c r="X88" s="349">
        <f>IF(X$27=0,0,X$27/TEL_fec!X$27)</f>
        <v>0.48164715415462606</v>
      </c>
      <c r="Y88" s="349">
        <f>IF(Y$27=0,0,Y$27/TEL_fec!Y$27)</f>
        <v>0.48179660916400985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0.58955472680535892</v>
      </c>
      <c r="C89" s="349">
        <f>IF(C$38=0,0,C$38/TEL_fec!C$38)</f>
        <v>0.58955472680535903</v>
      </c>
      <c r="D89" s="349">
        <f>IF(D$38=0,0,D$38/TEL_fec!D$38)</f>
        <v>0.58955472680535903</v>
      </c>
      <c r="E89" s="349">
        <f>IF(E$38=0,0,E$38/TEL_fec!E$38)</f>
        <v>0.58955472680535903</v>
      </c>
      <c r="F89" s="349">
        <f>IF(F$38=0,0,F$38/TEL_fec!F$38)</f>
        <v>0.58955472680535892</v>
      </c>
      <c r="G89" s="349">
        <f>IF(G$38=0,0,G$38/TEL_fec!G$38)</f>
        <v>0.58955472680535892</v>
      </c>
      <c r="H89" s="349">
        <f>IF(H$38=0,0,H$38/TEL_fec!H$38)</f>
        <v>0.58955472680535903</v>
      </c>
      <c r="I89" s="349">
        <f>IF(I$38=0,0,I$38/TEL_fec!I$38)</f>
        <v>0.58955472680535903</v>
      </c>
      <c r="J89" s="349">
        <f>IF(J$38=0,0,J$38/TEL_fec!J$38)</f>
        <v>0.58955472680535903</v>
      </c>
      <c r="K89" s="349">
        <f>IF(K$38=0,0,K$38/TEL_fec!K$38)</f>
        <v>0.58955472680535892</v>
      </c>
      <c r="L89" s="349">
        <f>IF(L$38=0,0,L$38/TEL_fec!L$38)</f>
        <v>0.58955472680535892</v>
      </c>
      <c r="M89" s="349">
        <f>IF(M$38=0,0,M$38/TEL_fec!M$38)</f>
        <v>0.58955472680535914</v>
      </c>
      <c r="N89" s="349">
        <f>IF(N$38=0,0,N$38/TEL_fec!N$38)</f>
        <v>0.58955472680535903</v>
      </c>
      <c r="O89" s="349">
        <f>IF(O$38=0,0,O$38/TEL_fec!O$38)</f>
        <v>0.58955472680535914</v>
      </c>
      <c r="P89" s="349">
        <f>IF(P$38=0,0,P$38/TEL_fec!P$38)</f>
        <v>0.58955472680535903</v>
      </c>
      <c r="Q89" s="349">
        <f>IF(Q$38=0,0,Q$38/TEL_fec!Q$38)</f>
        <v>0.58955472680535903</v>
      </c>
      <c r="R89" s="349">
        <f>IF(R$38=0,0,R$38/TEL_fec!R$38)</f>
        <v>0.58955472680535903</v>
      </c>
      <c r="S89" s="349">
        <f>IF(S$38=0,0,S$38/TEL_fec!S$38)</f>
        <v>0.58955472680535914</v>
      </c>
      <c r="T89" s="349">
        <f>IF(T$38=0,0,T$38/TEL_fec!T$38)</f>
        <v>0.58955472680535903</v>
      </c>
      <c r="U89" s="349">
        <f>IF(U$38=0,0,U$38/TEL_fec!U$38)</f>
        <v>0.58955472680535903</v>
      </c>
      <c r="V89" s="349">
        <f>IF(V$38=0,0,V$38/TEL_fec!V$38)</f>
        <v>0.58955472680535903</v>
      </c>
      <c r="W89" s="349">
        <f>IF(W$38=0,0,W$38/TEL_fec!W$38)</f>
        <v>0.58955472680535903</v>
      </c>
      <c r="X89" s="349">
        <f>IF(X$38=0,0,X$38/TEL_fec!X$38)</f>
        <v>0.58955472680535892</v>
      </c>
      <c r="Y89" s="349">
        <f>IF(Y$38=0,0,Y$38/TEL_fec!Y$38)</f>
        <v>0.58955472680535903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0.40873364098954557</v>
      </c>
      <c r="C90" s="349">
        <f>IF(C$39=0,0,C$39/TEL_fec!C$39)</f>
        <v>0.40792533694372501</v>
      </c>
      <c r="D90" s="349">
        <f>IF(D$39=0,0,D$39/TEL_fec!D$39)</f>
        <v>0.40690005283806718</v>
      </c>
      <c r="E90" s="349">
        <f>IF(E$39=0,0,E$39/TEL_fec!E$39)</f>
        <v>0.40930948009963958</v>
      </c>
      <c r="F90" s="349">
        <f>IF(F$39=0,0,F$39/TEL_fec!F$39)</f>
        <v>0.41224796310806311</v>
      </c>
      <c r="G90" s="349">
        <f>IF(G$39=0,0,G$39/TEL_fec!G$39)</f>
        <v>0.4117652300070993</v>
      </c>
      <c r="H90" s="349">
        <f>IF(H$39=0,0,H$39/TEL_fec!H$39)</f>
        <v>0.41291834016445772</v>
      </c>
      <c r="I90" s="349">
        <f>IF(I$39=0,0,I$39/TEL_fec!I$39)</f>
        <v>0.41393873536841841</v>
      </c>
      <c r="J90" s="349">
        <f>IF(J$39=0,0,J$39/TEL_fec!J$39)</f>
        <v>0.41385498732102594</v>
      </c>
      <c r="K90" s="349">
        <f>IF(K$39=0,0,K$39/TEL_fec!K$39)</f>
        <v>0.41337143903459217</v>
      </c>
      <c r="L90" s="349">
        <f>IF(L$39=0,0,L$39/TEL_fec!L$39)</f>
        <v>0.41538941078470043</v>
      </c>
      <c r="M90" s="349">
        <f>IF(M$39=0,0,M$39/TEL_fec!M$39)</f>
        <v>0.41543976976011776</v>
      </c>
      <c r="N90" s="349">
        <f>IF(N$39=0,0,N$39/TEL_fec!N$39)</f>
        <v>0.42156132467081309</v>
      </c>
      <c r="O90" s="349">
        <f>IF(O$39=0,0,O$39/TEL_fec!O$39)</f>
        <v>0.41472486299120465</v>
      </c>
      <c r="P90" s="349">
        <f>IF(P$39=0,0,P$39/TEL_fec!P$39)</f>
        <v>0.4137787064822317</v>
      </c>
      <c r="Q90" s="349">
        <f>IF(Q$39=0,0,Q$39/TEL_fec!Q$39)</f>
        <v>0.41395584999454521</v>
      </c>
      <c r="R90" s="349">
        <f>IF(R$39=0,0,R$39/TEL_fec!R$39)</f>
        <v>0.41464442188311718</v>
      </c>
      <c r="S90" s="349">
        <f>IF(S$39=0,0,S$39/TEL_fec!S$39)</f>
        <v>0.41412811281157547</v>
      </c>
      <c r="T90" s="349">
        <f>IF(T$39=0,0,T$39/TEL_fec!T$39)</f>
        <v>0.41485635694920731</v>
      </c>
      <c r="U90" s="349">
        <f>IF(U$39=0,0,U$39/TEL_fec!U$39)</f>
        <v>0.41521244328600332</v>
      </c>
      <c r="V90" s="349">
        <f>IF(V$39=0,0,V$39/TEL_fec!V$39)</f>
        <v>0.41523086880195359</v>
      </c>
      <c r="W90" s="349">
        <f>IF(W$39=0,0,W$39/TEL_fec!W$39)</f>
        <v>0.41491196429281901</v>
      </c>
      <c r="X90" s="349">
        <f>IF(X$39=0,0,X$39/TEL_fec!X$39)</f>
        <v>0.41648566566670936</v>
      </c>
      <c r="Y90" s="349">
        <f>IF(Y$39=0,0,Y$39/TEL_fec!Y$39)</f>
        <v>0.41828642200995153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0.4664118272126872</v>
      </c>
      <c r="C91" s="337">
        <f>IF(C$59=0,0,C$59/TEL_fec!C$59)</f>
        <v>0.46641182721268726</v>
      </c>
      <c r="D91" s="337">
        <f>IF(D$59=0,0,D$59/TEL_fec!D$59)</f>
        <v>0.46641182721268731</v>
      </c>
      <c r="E91" s="337">
        <f>IF(E$59=0,0,E$59/TEL_fec!E$59)</f>
        <v>0.46641182721268715</v>
      </c>
      <c r="F91" s="337">
        <f>IF(F$59=0,0,F$59/TEL_fec!F$59)</f>
        <v>0.46641182721268709</v>
      </c>
      <c r="G91" s="337">
        <f>IF(G$59=0,0,G$59/TEL_fec!G$59)</f>
        <v>0.46641182721268731</v>
      </c>
      <c r="H91" s="337">
        <f>IF(H$59=0,0,H$59/TEL_fec!H$59)</f>
        <v>0.46641182721268737</v>
      </c>
      <c r="I91" s="337">
        <f>IF(I$59=0,0,I$59/TEL_fec!I$59)</f>
        <v>0.4664118272126872</v>
      </c>
      <c r="J91" s="337">
        <f>IF(J$59=0,0,J$59/TEL_fec!J$59)</f>
        <v>0.46641182721268726</v>
      </c>
      <c r="K91" s="337">
        <f>IF(K$59=0,0,K$59/TEL_fec!K$59)</f>
        <v>0.46641182721268731</v>
      </c>
      <c r="L91" s="337">
        <f>IF(L$59=0,0,L$59/TEL_fec!L$59)</f>
        <v>0.46641182721268704</v>
      </c>
      <c r="M91" s="337">
        <f>IF(M$59=0,0,M$59/TEL_fec!M$59)</f>
        <v>0.46641182721268731</v>
      </c>
      <c r="N91" s="337">
        <f>IF(N$59=0,0,N$59/TEL_fec!N$59)</f>
        <v>0.46641182721268731</v>
      </c>
      <c r="O91" s="337">
        <f>IF(O$59=0,0,O$59/TEL_fec!O$59)</f>
        <v>0.46641182721268731</v>
      </c>
      <c r="P91" s="337">
        <f>IF(P$59=0,0,P$59/TEL_fec!P$59)</f>
        <v>0.46641182721268715</v>
      </c>
      <c r="Q91" s="337">
        <f>IF(Q$59=0,0,Q$59/TEL_fec!Q$59)</f>
        <v>0.46641182721268737</v>
      </c>
      <c r="R91" s="337">
        <f>IF(R$59=0,0,R$59/TEL_fec!R$59)</f>
        <v>0.46641182721268709</v>
      </c>
      <c r="S91" s="337">
        <f>IF(S$59=0,0,S$59/TEL_fec!S$59)</f>
        <v>0.46641182721268731</v>
      </c>
      <c r="T91" s="337">
        <f>IF(T$59=0,0,T$59/TEL_fec!T$59)</f>
        <v>0.46641182721268731</v>
      </c>
      <c r="U91" s="337">
        <f>IF(U$59=0,0,U$59/TEL_fec!U$59)</f>
        <v>0.46641182721268715</v>
      </c>
      <c r="V91" s="337">
        <f>IF(V$59=0,0,V$59/TEL_fec!V$59)</f>
        <v>0.46641182721268715</v>
      </c>
      <c r="W91" s="337">
        <f>IF(W$59=0,0,W$59/TEL_fec!W$59)</f>
        <v>0.46641182721268715</v>
      </c>
      <c r="X91" s="337">
        <f>IF(X$59=0,0,X$59/TEL_fec!X$59)</f>
        <v>0.46641182721268731</v>
      </c>
      <c r="Y91" s="337">
        <f>IF(Y$59=0,0,Y$59/TEL_fec!Y$59)</f>
        <v>0.46641182721268737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HU: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62.600636158727163</v>
      </c>
      <c r="C5" s="223">
        <v>76.876596756895623</v>
      </c>
      <c r="D5" s="223">
        <v>87.265876319088221</v>
      </c>
      <c r="E5" s="223">
        <v>73.988643902599023</v>
      </c>
      <c r="F5" s="223">
        <v>55.740959998444708</v>
      </c>
      <c r="G5" s="223">
        <v>54.680669998281608</v>
      </c>
      <c r="H5" s="223">
        <v>36.150839998352438</v>
      </c>
      <c r="I5" s="223">
        <v>29.58713999813066</v>
      </c>
      <c r="J5" s="223">
        <v>26.355779998281911</v>
      </c>
      <c r="K5" s="223">
        <v>22.3670699982681</v>
      </c>
      <c r="L5" s="223">
        <v>23.88176999840568</v>
      </c>
      <c r="M5" s="223">
        <v>23.982749998446689</v>
      </c>
      <c r="N5" s="223">
        <v>15.651900001747009</v>
      </c>
      <c r="O5" s="223">
        <v>40.543469998373133</v>
      </c>
      <c r="P5" s="223">
        <v>45.693449998777503</v>
      </c>
      <c r="Q5" s="223">
        <v>49.682159998770203</v>
      </c>
      <c r="R5" s="223">
        <v>47.965499998211769</v>
      </c>
      <c r="S5" s="223">
        <v>48.948352324914538</v>
      </c>
      <c r="T5" s="223">
        <v>49.603609121604343</v>
      </c>
      <c r="U5" s="223">
        <v>45.766461646945203</v>
      </c>
      <c r="V5" s="223">
        <v>39.561095575847823</v>
      </c>
      <c r="W5" s="223">
        <v>44.004587891711267</v>
      </c>
      <c r="X5" s="223">
        <v>33.959551041039283</v>
      </c>
      <c r="Y5" s="223">
        <v>21.229611366011241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12.561824543973589</v>
      </c>
      <c r="C10" s="260">
        <v>13.810174697554141</v>
      </c>
      <c r="D10" s="260">
        <v>13.852575353409319</v>
      </c>
      <c r="E10" s="260">
        <v>12.132135502986451</v>
      </c>
      <c r="F10" s="260">
        <v>8.696502992046458</v>
      </c>
      <c r="G10" s="260">
        <v>8.1072692993175277</v>
      </c>
      <c r="H10" s="260">
        <v>5.1672628797336637</v>
      </c>
      <c r="I10" s="260">
        <v>3.8899281679075179</v>
      </c>
      <c r="J10" s="260">
        <v>3.481024265416699</v>
      </c>
      <c r="K10" s="260">
        <v>3.0777600813716628</v>
      </c>
      <c r="L10" s="260">
        <v>2.6836018719322499</v>
      </c>
      <c r="M10" s="260">
        <v>2.668321725090419</v>
      </c>
      <c r="N10" s="260">
        <v>0.47684479579593819</v>
      </c>
      <c r="O10" s="260">
        <v>4.6032324861317653</v>
      </c>
      <c r="P10" s="260">
        <v>5.5165417288528777</v>
      </c>
      <c r="Q10" s="260">
        <v>5.936169848814794</v>
      </c>
      <c r="R10" s="260">
        <v>5.4335679075311436</v>
      </c>
      <c r="S10" s="260">
        <v>5.7965758305734782</v>
      </c>
      <c r="T10" s="260">
        <v>5.5606900481599428</v>
      </c>
      <c r="U10" s="260">
        <v>4.9560683327540076</v>
      </c>
      <c r="V10" s="260">
        <v>4.2551708630782734</v>
      </c>
      <c r="W10" s="260">
        <v>4.8656708568038773</v>
      </c>
      <c r="X10" s="260">
        <v>3.1825536755889439</v>
      </c>
      <c r="Y10" s="260">
        <v>1.490372249031676</v>
      </c>
      <c r="DA10" s="68" t="s">
        <v>2818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2819</v>
      </c>
    </row>
    <row r="12" spans="1:105" ht="12" customHeight="1" x14ac:dyDescent="0.25">
      <c r="A12" s="37" t="s">
        <v>35</v>
      </c>
      <c r="B12" s="226">
        <v>12.561824543973589</v>
      </c>
      <c r="C12" s="226">
        <v>13.810174697554141</v>
      </c>
      <c r="D12" s="226">
        <v>13.852575353409319</v>
      </c>
      <c r="E12" s="226">
        <v>12.132135502986451</v>
      </c>
      <c r="F12" s="226">
        <v>8.696502992046458</v>
      </c>
      <c r="G12" s="226">
        <v>8.1072692993175277</v>
      </c>
      <c r="H12" s="226">
        <v>5.1672628797336637</v>
      </c>
      <c r="I12" s="226">
        <v>3.8899281679075179</v>
      </c>
      <c r="J12" s="226">
        <v>3.481024265416699</v>
      </c>
      <c r="K12" s="226">
        <v>3.0777600813716628</v>
      </c>
      <c r="L12" s="226">
        <v>2.6836018719322499</v>
      </c>
      <c r="M12" s="226">
        <v>2.668321725090419</v>
      </c>
      <c r="N12" s="226">
        <v>0.47684479579593819</v>
      </c>
      <c r="O12" s="226">
        <v>4.6032324861317653</v>
      </c>
      <c r="P12" s="226">
        <v>5.5165417288528777</v>
      </c>
      <c r="Q12" s="226">
        <v>5.936169848814794</v>
      </c>
      <c r="R12" s="226">
        <v>5.4335679075311436</v>
      </c>
      <c r="S12" s="226">
        <v>5.7965758305734782</v>
      </c>
      <c r="T12" s="226">
        <v>5.5606900481599428</v>
      </c>
      <c r="U12" s="226">
        <v>4.9560683327540076</v>
      </c>
      <c r="V12" s="226">
        <v>4.2551708630782734</v>
      </c>
      <c r="W12" s="226">
        <v>4.8656708568038773</v>
      </c>
      <c r="X12" s="226">
        <v>3.1825536755889439</v>
      </c>
      <c r="Y12" s="226">
        <v>1.490372249031676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3.626231238356346</v>
      </c>
      <c r="C16" s="261">
        <v>4.7348967262940684</v>
      </c>
      <c r="D16" s="261">
        <v>5.7407039203659611</v>
      </c>
      <c r="E16" s="261">
        <v>4.8638225562144086</v>
      </c>
      <c r="F16" s="261">
        <v>3.7044690340648221</v>
      </c>
      <c r="G16" s="261">
        <v>3.7332039493137912</v>
      </c>
      <c r="H16" s="261">
        <v>2.472208796688343</v>
      </c>
      <c r="I16" s="261">
        <v>2.0618782310758501</v>
      </c>
      <c r="J16" s="261">
        <v>1.8353553917154251</v>
      </c>
      <c r="K16" s="261">
        <v>1.5456367496464569</v>
      </c>
      <c r="L16" s="261">
        <v>1.7141070422415321</v>
      </c>
      <c r="M16" s="261">
        <v>1.725472168309603</v>
      </c>
      <c r="N16" s="261">
        <v>1.242131252734554</v>
      </c>
      <c r="O16" s="261">
        <v>2.9416597471444481</v>
      </c>
      <c r="P16" s="261">
        <v>3.2868565700199119</v>
      </c>
      <c r="Q16" s="261">
        <v>3.577125179606401</v>
      </c>
      <c r="R16" s="261">
        <v>3.4705310114345149</v>
      </c>
      <c r="S16" s="261">
        <v>3.5197195426427692</v>
      </c>
      <c r="T16" s="261">
        <v>3.602704217783824</v>
      </c>
      <c r="U16" s="261">
        <v>3.3406870856237432</v>
      </c>
      <c r="V16" s="261">
        <v>2.8907305371112249</v>
      </c>
      <c r="W16" s="261">
        <v>3.2045512092192729</v>
      </c>
      <c r="X16" s="261">
        <v>2.5171778738130222</v>
      </c>
      <c r="Y16" s="261">
        <v>1.611724828474675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0.30609128367252741</v>
      </c>
      <c r="D17" s="229">
        <v>0.54688988270483163</v>
      </c>
      <c r="E17" s="229">
        <v>0.30336003132497508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2827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2828</v>
      </c>
    </row>
    <row r="21" spans="1:105" ht="12" customHeight="1" x14ac:dyDescent="0.25">
      <c r="A21" s="46" t="s">
        <v>32</v>
      </c>
      <c r="B21" s="229">
        <v>0.45320242950223022</v>
      </c>
      <c r="C21" s="229">
        <v>0.46952210063105071</v>
      </c>
      <c r="D21" s="229">
        <v>0.48902844117135857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3.1730288088541152</v>
      </c>
      <c r="C23" s="229">
        <v>3.9592833419904898</v>
      </c>
      <c r="D23" s="229">
        <v>4.7047855964897716</v>
      </c>
      <c r="E23" s="229">
        <v>4.5604625248894326</v>
      </c>
      <c r="F23" s="229">
        <v>3.7044690340648221</v>
      </c>
      <c r="G23" s="229">
        <v>3.7332039493137912</v>
      </c>
      <c r="H23" s="229">
        <v>2.472208796688343</v>
      </c>
      <c r="I23" s="229">
        <v>2.0618782310758501</v>
      </c>
      <c r="J23" s="229">
        <v>1.8353553917154251</v>
      </c>
      <c r="K23" s="229">
        <v>1.5456367496464569</v>
      </c>
      <c r="L23" s="229">
        <v>1.7141070422415321</v>
      </c>
      <c r="M23" s="229">
        <v>1.725472168309603</v>
      </c>
      <c r="N23" s="229">
        <v>1.242131252734554</v>
      </c>
      <c r="O23" s="229">
        <v>2.9416597471444481</v>
      </c>
      <c r="P23" s="229">
        <v>3.2868565700199119</v>
      </c>
      <c r="Q23" s="229">
        <v>3.577125179606401</v>
      </c>
      <c r="R23" s="229">
        <v>3.4705310114345149</v>
      </c>
      <c r="S23" s="229">
        <v>3.5197195426427692</v>
      </c>
      <c r="T23" s="229">
        <v>3.602704217783824</v>
      </c>
      <c r="U23" s="229">
        <v>3.3406870856237432</v>
      </c>
      <c r="V23" s="229">
        <v>2.8907305371112249</v>
      </c>
      <c r="W23" s="229">
        <v>3.2045512092192729</v>
      </c>
      <c r="X23" s="229">
        <v>2.5171778738130222</v>
      </c>
      <c r="Y23" s="229">
        <v>1.611724828474675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30.822965526028959</v>
      </c>
      <c r="C27" s="261">
        <v>40.246622173499603</v>
      </c>
      <c r="D27" s="261">
        <v>48.795983323110683</v>
      </c>
      <c r="E27" s="261">
        <v>41.34249172782247</v>
      </c>
      <c r="F27" s="261">
        <v>31.48798678955098</v>
      </c>
      <c r="G27" s="261">
        <v>31.732233569167221</v>
      </c>
      <c r="H27" s="261">
        <v>21.013774771850919</v>
      </c>
      <c r="I27" s="261">
        <v>17.52596496414472</v>
      </c>
      <c r="J27" s="261">
        <v>15.60052082958112</v>
      </c>
      <c r="K27" s="261">
        <v>13.137912371994879</v>
      </c>
      <c r="L27" s="261">
        <v>14.56990985905302</v>
      </c>
      <c r="M27" s="261">
        <v>14.66651343063163</v>
      </c>
      <c r="N27" s="261">
        <v>10.5581156482437</v>
      </c>
      <c r="O27" s="261">
        <v>25.004107850727809</v>
      </c>
      <c r="P27" s="261">
        <v>27.93828084516926</v>
      </c>
      <c r="Q27" s="261">
        <v>30.405564026654421</v>
      </c>
      <c r="R27" s="261">
        <v>29.499513597193381</v>
      </c>
      <c r="S27" s="261">
        <v>29.917616112463541</v>
      </c>
      <c r="T27" s="261">
        <v>30.622985851162511</v>
      </c>
      <c r="U27" s="261">
        <v>28.395840227801809</v>
      </c>
      <c r="V27" s="261">
        <v>24.571209565445429</v>
      </c>
      <c r="W27" s="261">
        <v>27.23868527836381</v>
      </c>
      <c r="X27" s="261">
        <v>21.39601192741069</v>
      </c>
      <c r="Y27" s="261">
        <v>13.699661042034741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2.601775911216484</v>
      </c>
      <c r="D28" s="229">
        <v>4.64856400299107</v>
      </c>
      <c r="E28" s="229">
        <v>2.5785602662622882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2838</v>
      </c>
    </row>
    <row r="31" spans="1:105" ht="12" customHeight="1" x14ac:dyDescent="0.25">
      <c r="A31" s="46" t="s">
        <v>159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2839</v>
      </c>
    </row>
    <row r="32" spans="1:105" ht="12" customHeight="1" x14ac:dyDescent="0.25">
      <c r="A32" s="46" t="s">
        <v>32</v>
      </c>
      <c r="B32" s="229">
        <v>3.8522206507689591</v>
      </c>
      <c r="C32" s="229">
        <v>3.9909378553639332</v>
      </c>
      <c r="D32" s="229">
        <v>4.1567417499565478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26.970744875259999</v>
      </c>
      <c r="C34" s="229">
        <v>33.653908406919179</v>
      </c>
      <c r="D34" s="229">
        <v>39.990677570163058</v>
      </c>
      <c r="E34" s="229">
        <v>38.763931461560183</v>
      </c>
      <c r="F34" s="229">
        <v>31.48798678955098</v>
      </c>
      <c r="G34" s="229">
        <v>31.732233569167221</v>
      </c>
      <c r="H34" s="229">
        <v>21.013774771850919</v>
      </c>
      <c r="I34" s="229">
        <v>17.52596496414472</v>
      </c>
      <c r="J34" s="229">
        <v>15.60052082958112</v>
      </c>
      <c r="K34" s="229">
        <v>13.137912371994879</v>
      </c>
      <c r="L34" s="229">
        <v>14.56990985905302</v>
      </c>
      <c r="M34" s="229">
        <v>14.66651343063163</v>
      </c>
      <c r="N34" s="229">
        <v>10.5581156482437</v>
      </c>
      <c r="O34" s="229">
        <v>25.004107850727809</v>
      </c>
      <c r="P34" s="229">
        <v>27.93828084516926</v>
      </c>
      <c r="Q34" s="229">
        <v>30.405564026654421</v>
      </c>
      <c r="R34" s="229">
        <v>29.499513597193381</v>
      </c>
      <c r="S34" s="229">
        <v>29.917616112463541</v>
      </c>
      <c r="T34" s="229">
        <v>30.622985851162511</v>
      </c>
      <c r="U34" s="229">
        <v>28.395840227801809</v>
      </c>
      <c r="V34" s="229">
        <v>24.571209565445429</v>
      </c>
      <c r="W34" s="229">
        <v>27.23868527836381</v>
      </c>
      <c r="X34" s="229">
        <v>21.39601192741069</v>
      </c>
      <c r="Y34" s="229">
        <v>13.699661042034741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15.589614850368264</v>
      </c>
      <c r="C39" s="261">
        <f t="shared" si="0"/>
        <v>18.084903159547807</v>
      </c>
      <c r="D39" s="261">
        <f t="shared" si="0"/>
        <v>18.876613722202269</v>
      </c>
      <c r="E39" s="261">
        <f t="shared" si="0"/>
        <v>15.650194115575701</v>
      </c>
      <c r="F39" s="261">
        <f t="shared" si="0"/>
        <v>11.852001182782441</v>
      </c>
      <c r="G39" s="261">
        <f t="shared" si="0"/>
        <v>11.107963180483072</v>
      </c>
      <c r="H39" s="261">
        <f t="shared" si="0"/>
        <v>7.4975935500795146</v>
      </c>
      <c r="I39" s="261">
        <f t="shared" si="0"/>
        <v>6.1093686350025607</v>
      </c>
      <c r="J39" s="261">
        <f t="shared" si="0"/>
        <v>5.4388795115686666</v>
      </c>
      <c r="K39" s="261">
        <f t="shared" si="0"/>
        <v>4.6057607952550956</v>
      </c>
      <c r="L39" s="261">
        <f t="shared" si="0"/>
        <v>4.9141512251788741</v>
      </c>
      <c r="M39" s="261">
        <f t="shared" si="0"/>
        <v>4.9224426744150476</v>
      </c>
      <c r="N39" s="261">
        <f t="shared" si="0"/>
        <v>3.374808304972809</v>
      </c>
      <c r="O39" s="261">
        <f t="shared" si="0"/>
        <v>7.9944699143691089</v>
      </c>
      <c r="P39" s="261">
        <f t="shared" si="0"/>
        <v>8.9517708547354502</v>
      </c>
      <c r="Q39" s="261">
        <f t="shared" si="0"/>
        <v>9.7633009436945901</v>
      </c>
      <c r="R39" s="261">
        <f t="shared" si="0"/>
        <v>9.5618874820527342</v>
      </c>
      <c r="S39" s="261">
        <f t="shared" si="0"/>
        <v>9.7144408392347543</v>
      </c>
      <c r="T39" s="261">
        <f t="shared" si="0"/>
        <v>9.817229004498067</v>
      </c>
      <c r="U39" s="261">
        <f t="shared" si="0"/>
        <v>9.0738660007656371</v>
      </c>
      <c r="V39" s="261">
        <f t="shared" si="0"/>
        <v>7.8439846102128916</v>
      </c>
      <c r="W39" s="261">
        <f t="shared" si="0"/>
        <v>8.6956805473243062</v>
      </c>
      <c r="X39" s="261">
        <f t="shared" si="0"/>
        <v>6.8638075642266223</v>
      </c>
      <c r="Y39" s="261">
        <f t="shared" si="0"/>
        <v>4.4278532464701517</v>
      </c>
      <c r="DA39" s="70"/>
    </row>
    <row r="40" spans="1:105" ht="12" customHeight="1" x14ac:dyDescent="0.25">
      <c r="A40" s="60" t="s">
        <v>2734</v>
      </c>
      <c r="B40" s="329">
        <v>11.721634862788161</v>
      </c>
      <c r="C40" s="329">
        <v>13.034346651500799</v>
      </c>
      <c r="D40" s="329">
        <v>12.75319620714524</v>
      </c>
      <c r="E40" s="329">
        <v>10.46211672228033</v>
      </c>
      <c r="F40" s="329">
        <v>7.9005675464466316</v>
      </c>
      <c r="G40" s="329">
        <v>7.1258789678816932</v>
      </c>
      <c r="H40" s="329">
        <v>4.8605708336119484</v>
      </c>
      <c r="I40" s="329">
        <v>3.9100318551883202</v>
      </c>
      <c r="J40" s="329">
        <v>3.481167093738879</v>
      </c>
      <c r="K40" s="329">
        <v>2.9570815956322081</v>
      </c>
      <c r="L40" s="329">
        <v>3.0857703801212391</v>
      </c>
      <c r="M40" s="329">
        <v>3.0819390282181378</v>
      </c>
      <c r="N40" s="329">
        <v>2.0498683020559509</v>
      </c>
      <c r="O40" s="329">
        <v>4.8566995174150316</v>
      </c>
      <c r="P40" s="329">
        <v>5.4457905133808762</v>
      </c>
      <c r="Q40" s="329">
        <v>5.9477007521144269</v>
      </c>
      <c r="R40" s="329">
        <v>5.8599877365225836</v>
      </c>
      <c r="S40" s="329">
        <v>5.9600733270824682</v>
      </c>
      <c r="T40" s="329">
        <v>5.9743445055286548</v>
      </c>
      <c r="U40" s="329">
        <v>5.5104664427669796</v>
      </c>
      <c r="V40" s="329">
        <v>4.7605387039609166</v>
      </c>
      <c r="W40" s="329">
        <v>5.2774925908237478</v>
      </c>
      <c r="X40" s="329">
        <v>4.1788178321593996</v>
      </c>
      <c r="Y40" s="329">
        <v>2.7086800960971642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0.84261603346801306</v>
      </c>
      <c r="D41" s="230">
        <v>1.2149370660092751</v>
      </c>
      <c r="E41" s="230">
        <v>0.65252957317314553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2849</v>
      </c>
    </row>
    <row r="43" spans="1:105" ht="12" customHeight="1" x14ac:dyDescent="0.25">
      <c r="A43" s="59" t="s">
        <v>159</v>
      </c>
      <c r="B43" s="295">
        <v>0</v>
      </c>
      <c r="C43" s="295">
        <v>0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0</v>
      </c>
      <c r="U43" s="295">
        <v>0</v>
      </c>
      <c r="V43" s="295">
        <v>0</v>
      </c>
      <c r="W43" s="295">
        <v>0</v>
      </c>
      <c r="X43" s="295">
        <v>0</v>
      </c>
      <c r="Y43" s="295">
        <v>0</v>
      </c>
      <c r="DA43" s="122" t="s">
        <v>2850</v>
      </c>
    </row>
    <row r="44" spans="1:105" ht="12" customHeight="1" x14ac:dyDescent="0.25">
      <c r="A44" s="59" t="s">
        <v>32</v>
      </c>
      <c r="B44" s="295">
        <v>1.464957154790139</v>
      </c>
      <c r="C44" s="295">
        <v>1.292512629933519</v>
      </c>
      <c r="D44" s="295">
        <v>1.0863956315543859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10.256677707998019</v>
      </c>
      <c r="C45" s="295">
        <v>10.899217988099259</v>
      </c>
      <c r="D45" s="295">
        <v>10.45186350958158</v>
      </c>
      <c r="E45" s="295">
        <v>9.809587149107184</v>
      </c>
      <c r="F45" s="295">
        <v>7.9005675464466316</v>
      </c>
      <c r="G45" s="295">
        <v>7.1258789678816932</v>
      </c>
      <c r="H45" s="295">
        <v>4.8605708336119484</v>
      </c>
      <c r="I45" s="295">
        <v>3.9100318551883202</v>
      </c>
      <c r="J45" s="295">
        <v>3.481167093738879</v>
      </c>
      <c r="K45" s="295">
        <v>2.9570815956322081</v>
      </c>
      <c r="L45" s="295">
        <v>3.0857703801212391</v>
      </c>
      <c r="M45" s="295">
        <v>3.0819390282181378</v>
      </c>
      <c r="N45" s="295">
        <v>2.0498683020559509</v>
      </c>
      <c r="O45" s="295">
        <v>4.8566995174150316</v>
      </c>
      <c r="P45" s="295">
        <v>5.4457905133808762</v>
      </c>
      <c r="Q45" s="295">
        <v>5.9477007521144269</v>
      </c>
      <c r="R45" s="295">
        <v>5.8599877365225836</v>
      </c>
      <c r="S45" s="295">
        <v>5.9600733270824682</v>
      </c>
      <c r="T45" s="295">
        <v>5.9743445055286548</v>
      </c>
      <c r="U45" s="295">
        <v>5.5104664427669796</v>
      </c>
      <c r="V45" s="295">
        <v>4.7605387039609166</v>
      </c>
      <c r="W45" s="295">
        <v>5.2774925908237478</v>
      </c>
      <c r="X45" s="295">
        <v>4.1788178321593996</v>
      </c>
      <c r="Y45" s="295">
        <v>2.7086800960971642</v>
      </c>
      <c r="DA45" s="122" t="s">
        <v>2852</v>
      </c>
    </row>
    <row r="46" spans="1:105" ht="12" customHeight="1" x14ac:dyDescent="0.25">
      <c r="A46" s="60" t="s">
        <v>2741</v>
      </c>
      <c r="B46" s="329">
        <v>3.867979987580104</v>
      </c>
      <c r="C46" s="329">
        <v>5.0505565080470083</v>
      </c>
      <c r="D46" s="329">
        <v>6.1234175150570271</v>
      </c>
      <c r="E46" s="329">
        <v>5.1880773932953712</v>
      </c>
      <c r="F46" s="329">
        <v>3.95143363633581</v>
      </c>
      <c r="G46" s="329">
        <v>3.9820842126013778</v>
      </c>
      <c r="H46" s="329">
        <v>2.6370227164675661</v>
      </c>
      <c r="I46" s="329">
        <v>2.1993367798142409</v>
      </c>
      <c r="J46" s="329">
        <v>1.9577124178297871</v>
      </c>
      <c r="K46" s="329">
        <v>1.648679199622888</v>
      </c>
      <c r="L46" s="329">
        <v>1.8283808450576351</v>
      </c>
      <c r="M46" s="329">
        <v>1.84050364619691</v>
      </c>
      <c r="N46" s="329">
        <v>1.3249400029168581</v>
      </c>
      <c r="O46" s="329">
        <v>3.1377703969540778</v>
      </c>
      <c r="P46" s="329">
        <v>3.5059803413545749</v>
      </c>
      <c r="Q46" s="329">
        <v>3.8156001915801632</v>
      </c>
      <c r="R46" s="329">
        <v>3.7018997455301501</v>
      </c>
      <c r="S46" s="329">
        <v>3.754367512152287</v>
      </c>
      <c r="T46" s="329">
        <v>3.8428844989694131</v>
      </c>
      <c r="U46" s="329">
        <v>3.5633995579986579</v>
      </c>
      <c r="V46" s="329">
        <v>3.083445906251975</v>
      </c>
      <c r="W46" s="329">
        <v>3.418187956500558</v>
      </c>
      <c r="X46" s="329">
        <v>2.6849897320672231</v>
      </c>
      <c r="Y46" s="329">
        <v>1.719173150372987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0.32649736925069589</v>
      </c>
      <c r="D47" s="229">
        <v>0.58334920821848724</v>
      </c>
      <c r="E47" s="229">
        <v>0.32358403341330688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2856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2857</v>
      </c>
    </row>
    <row r="51" spans="1:105" ht="12" customHeight="1" x14ac:dyDescent="0.25">
      <c r="A51" s="64" t="s">
        <v>32</v>
      </c>
      <c r="B51" s="229">
        <v>0.48341592480237922</v>
      </c>
      <c r="C51" s="229">
        <v>0.50082357400645428</v>
      </c>
      <c r="D51" s="229">
        <v>0.52163033724944929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3.384564062777724</v>
      </c>
      <c r="C53" s="229">
        <v>4.2232355647898583</v>
      </c>
      <c r="D53" s="229">
        <v>5.0184379695890913</v>
      </c>
      <c r="E53" s="229">
        <v>4.8644933598820641</v>
      </c>
      <c r="F53" s="229">
        <v>3.95143363633581</v>
      </c>
      <c r="G53" s="229">
        <v>3.9820842126013778</v>
      </c>
      <c r="H53" s="229">
        <v>2.6370227164675661</v>
      </c>
      <c r="I53" s="229">
        <v>2.1993367798142409</v>
      </c>
      <c r="J53" s="229">
        <v>1.9577124178297871</v>
      </c>
      <c r="K53" s="229">
        <v>1.648679199622888</v>
      </c>
      <c r="L53" s="229">
        <v>1.8283808450576351</v>
      </c>
      <c r="M53" s="229">
        <v>1.84050364619691</v>
      </c>
      <c r="N53" s="229">
        <v>1.3249400029168581</v>
      </c>
      <c r="O53" s="229">
        <v>3.1377703969540778</v>
      </c>
      <c r="P53" s="229">
        <v>3.5059803413545749</v>
      </c>
      <c r="Q53" s="229">
        <v>3.8156001915801632</v>
      </c>
      <c r="R53" s="229">
        <v>3.7018997455301501</v>
      </c>
      <c r="S53" s="229">
        <v>3.754367512152287</v>
      </c>
      <c r="T53" s="229">
        <v>3.8428844989694131</v>
      </c>
      <c r="U53" s="229">
        <v>3.5633995579986579</v>
      </c>
      <c r="V53" s="229">
        <v>3.083445906251975</v>
      </c>
      <c r="W53" s="229">
        <v>3.418187956500558</v>
      </c>
      <c r="X53" s="229">
        <v>2.6849897320672231</v>
      </c>
      <c r="Y53" s="229">
        <v>1.719173150372987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1</v>
      </c>
      <c r="E63" s="232">
        <f t="shared" si="1"/>
        <v>1</v>
      </c>
      <c r="F63" s="232">
        <f t="shared" si="1"/>
        <v>0.99999999999999989</v>
      </c>
      <c r="G63" s="232">
        <f t="shared" si="1"/>
        <v>1</v>
      </c>
      <c r="H63" s="232">
        <f t="shared" si="1"/>
        <v>1</v>
      </c>
      <c r="I63" s="232">
        <f t="shared" si="1"/>
        <v>0.99999999999999978</v>
      </c>
      <c r="J63" s="232">
        <f t="shared" si="1"/>
        <v>0.99999999999999989</v>
      </c>
      <c r="K63" s="232">
        <f t="shared" si="1"/>
        <v>0.99999999999999978</v>
      </c>
      <c r="L63" s="232">
        <f t="shared" si="1"/>
        <v>0.99999999999999978</v>
      </c>
      <c r="M63" s="232">
        <f t="shared" si="1"/>
        <v>1.0000000000000004</v>
      </c>
      <c r="N63" s="232">
        <f t="shared" si="1"/>
        <v>0.99999999999999944</v>
      </c>
      <c r="O63" s="232">
        <f t="shared" si="1"/>
        <v>1</v>
      </c>
      <c r="P63" s="232">
        <f t="shared" si="1"/>
        <v>1</v>
      </c>
      <c r="Q63" s="232">
        <f t="shared" si="1"/>
        <v>1.0000000000000002</v>
      </c>
      <c r="R63" s="232">
        <f t="shared" si="1"/>
        <v>1.0000000000000002</v>
      </c>
      <c r="S63" s="232">
        <f t="shared" si="1"/>
        <v>1.0000000000000002</v>
      </c>
      <c r="T63" s="232">
        <f t="shared" si="1"/>
        <v>1.0000000000000002</v>
      </c>
      <c r="U63" s="232">
        <f t="shared" si="1"/>
        <v>1</v>
      </c>
      <c r="V63" s="232">
        <f t="shared" si="1"/>
        <v>0.99999999999999978</v>
      </c>
      <c r="W63" s="232">
        <f t="shared" si="1"/>
        <v>1</v>
      </c>
      <c r="X63" s="232">
        <f t="shared" si="1"/>
        <v>0.99999999999999989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0.20066608448071407</v>
      </c>
      <c r="C68" s="300">
        <f t="shared" si="6"/>
        <v>0.17964081762393319</v>
      </c>
      <c r="D68" s="300">
        <f t="shared" si="6"/>
        <v>0.15873988708664646</v>
      </c>
      <c r="E68" s="300">
        <f t="shared" si="6"/>
        <v>0.16397294048202282</v>
      </c>
      <c r="F68" s="300">
        <f t="shared" si="6"/>
        <v>0.15601638350486086</v>
      </c>
      <c r="G68" s="300">
        <f t="shared" si="6"/>
        <v>0.14826572716779635</v>
      </c>
      <c r="H68" s="300">
        <f t="shared" si="6"/>
        <v>0.14293617741577125</v>
      </c>
      <c r="I68" s="300">
        <f t="shared" si="6"/>
        <v>0.1314736121217964</v>
      </c>
      <c r="J68" s="300">
        <f t="shared" si="6"/>
        <v>0.13207821076225484</v>
      </c>
      <c r="K68" s="300">
        <f t="shared" si="6"/>
        <v>0.1376022912974286</v>
      </c>
      <c r="L68" s="300">
        <f t="shared" si="6"/>
        <v>0.11237030890555449</v>
      </c>
      <c r="M68" s="300">
        <f t="shared" si="6"/>
        <v>0.11126004003974692</v>
      </c>
      <c r="N68" s="300">
        <f t="shared" si="6"/>
        <v>3.0465617320754316E-2</v>
      </c>
      <c r="O68" s="300">
        <f t="shared" si="6"/>
        <v>0.11353819705902028</v>
      </c>
      <c r="P68" s="300">
        <f t="shared" si="6"/>
        <v>0.1207293765080218</v>
      </c>
      <c r="Q68" s="300">
        <f t="shared" si="6"/>
        <v>0.11948292604350805</v>
      </c>
      <c r="R68" s="300">
        <f t="shared" si="6"/>
        <v>0.11328075195158428</v>
      </c>
      <c r="S68" s="300">
        <f t="shared" si="6"/>
        <v>0.11842228706895701</v>
      </c>
      <c r="T68" s="300">
        <f t="shared" si="6"/>
        <v>0.11210252936490546</v>
      </c>
      <c r="U68" s="300">
        <f t="shared" si="6"/>
        <v>0.10829039769310662</v>
      </c>
      <c r="V68" s="300">
        <f t="shared" si="6"/>
        <v>0.10755947986627724</v>
      </c>
      <c r="W68" s="300">
        <f t="shared" si="6"/>
        <v>0.11057189920236427</v>
      </c>
      <c r="X68" s="300">
        <f t="shared" si="6"/>
        <v>9.3716011490932435E-2</v>
      </c>
      <c r="Y68" s="300">
        <f t="shared" si="6"/>
        <v>7.0202521531683451E-2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5.7926427922582902E-2</v>
      </c>
      <c r="C69" s="301">
        <f t="shared" si="7"/>
        <v>6.1590873244130193E-2</v>
      </c>
      <c r="D69" s="301">
        <f t="shared" si="7"/>
        <v>6.5784063170064799E-2</v>
      </c>
      <c r="E69" s="301">
        <f t="shared" si="7"/>
        <v>6.5737419956193519E-2</v>
      </c>
      <c r="F69" s="301">
        <f t="shared" si="7"/>
        <v>6.6458651486594147E-2</v>
      </c>
      <c r="G69" s="301">
        <f t="shared" si="7"/>
        <v>6.8272827480554105E-2</v>
      </c>
      <c r="H69" s="301">
        <f t="shared" si="7"/>
        <v>6.8385929533062384E-2</v>
      </c>
      <c r="I69" s="301">
        <f t="shared" si="7"/>
        <v>6.9688325103613308E-2</v>
      </c>
      <c r="J69" s="301">
        <f t="shared" si="7"/>
        <v>6.9637680684656977E-2</v>
      </c>
      <c r="K69" s="301">
        <f t="shared" si="7"/>
        <v>6.9103228530430535E-2</v>
      </c>
      <c r="L69" s="301">
        <f t="shared" si="7"/>
        <v>7.1774706914770725E-2</v>
      </c>
      <c r="M69" s="301">
        <f t="shared" si="7"/>
        <v>7.1946385148548772E-2</v>
      </c>
      <c r="N69" s="301">
        <f t="shared" si="7"/>
        <v>7.9359774378568212E-2</v>
      </c>
      <c r="O69" s="301">
        <f t="shared" si="7"/>
        <v>7.2555697557769139E-2</v>
      </c>
      <c r="P69" s="301">
        <f t="shared" si="7"/>
        <v>7.1932773080339726E-2</v>
      </c>
      <c r="Q69" s="301">
        <f t="shared" si="7"/>
        <v>7.2000194429850603E-2</v>
      </c>
      <c r="R69" s="301">
        <f t="shared" si="7"/>
        <v>7.2354734372911816E-2</v>
      </c>
      <c r="S69" s="301">
        <f t="shared" si="7"/>
        <v>7.1906803303187883E-2</v>
      </c>
      <c r="T69" s="301">
        <f t="shared" si="7"/>
        <v>7.2629880800643254E-2</v>
      </c>
      <c r="U69" s="301">
        <f t="shared" si="7"/>
        <v>7.2994218154654428E-2</v>
      </c>
      <c r="V69" s="301">
        <f t="shared" si="7"/>
        <v>7.3070032440558222E-2</v>
      </c>
      <c r="W69" s="301">
        <f t="shared" si="7"/>
        <v>7.2823116014748182E-2</v>
      </c>
      <c r="X69" s="301">
        <f t="shared" si="7"/>
        <v>7.4122825439331477E-2</v>
      </c>
      <c r="Y69" s="301">
        <f t="shared" si="7"/>
        <v>7.5918715641448711E-2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0.49237463734195497</v>
      </c>
      <c r="C70" s="301">
        <f t="shared" si="8"/>
        <v>0.52352242257510695</v>
      </c>
      <c r="D70" s="301">
        <f t="shared" si="8"/>
        <v>0.55916453694555091</v>
      </c>
      <c r="E70" s="301">
        <f t="shared" si="8"/>
        <v>0.5587680696276448</v>
      </c>
      <c r="F70" s="301">
        <f t="shared" si="8"/>
        <v>0.56489853763605014</v>
      </c>
      <c r="G70" s="301">
        <f t="shared" si="8"/>
        <v>0.58031903358470982</v>
      </c>
      <c r="H70" s="301">
        <f t="shared" si="8"/>
        <v>0.5812804010310304</v>
      </c>
      <c r="I70" s="301">
        <f t="shared" si="8"/>
        <v>0.59235076338071291</v>
      </c>
      <c r="J70" s="301">
        <f t="shared" si="8"/>
        <v>0.59192028581958456</v>
      </c>
      <c r="K70" s="301">
        <f t="shared" si="8"/>
        <v>0.58737744250865931</v>
      </c>
      <c r="L70" s="301">
        <f t="shared" si="8"/>
        <v>0.61008500877555094</v>
      </c>
      <c r="M70" s="301">
        <f t="shared" si="8"/>
        <v>0.61154427376266474</v>
      </c>
      <c r="N70" s="301">
        <f t="shared" si="8"/>
        <v>0.6745580822178292</v>
      </c>
      <c r="O70" s="301">
        <f t="shared" si="8"/>
        <v>0.61672342924103773</v>
      </c>
      <c r="P70" s="301">
        <f t="shared" si="8"/>
        <v>0.61142857118288796</v>
      </c>
      <c r="Q70" s="301">
        <f t="shared" si="8"/>
        <v>0.61200165265373041</v>
      </c>
      <c r="R70" s="301">
        <f t="shared" si="8"/>
        <v>0.61501524216975056</v>
      </c>
      <c r="S70" s="301">
        <f t="shared" si="8"/>
        <v>0.61120782807709706</v>
      </c>
      <c r="T70" s="301">
        <f t="shared" si="8"/>
        <v>0.61735398680546782</v>
      </c>
      <c r="U70" s="301">
        <f t="shared" si="8"/>
        <v>0.62045085431456248</v>
      </c>
      <c r="V70" s="301">
        <f t="shared" si="8"/>
        <v>0.62109527574474532</v>
      </c>
      <c r="W70" s="301">
        <f t="shared" si="8"/>
        <v>0.6189964861253594</v>
      </c>
      <c r="X70" s="301">
        <f t="shared" si="8"/>
        <v>0.63004401623431761</v>
      </c>
      <c r="Y70" s="301">
        <f t="shared" si="8"/>
        <v>0.64530908295231426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0.249032850254748</v>
      </c>
      <c r="C72" s="301">
        <f t="shared" si="10"/>
        <v>0.23524588655682965</v>
      </c>
      <c r="D72" s="301">
        <f t="shared" si="10"/>
        <v>0.21631151279773794</v>
      </c>
      <c r="E72" s="301">
        <f t="shared" si="10"/>
        <v>0.21152156993413893</v>
      </c>
      <c r="F72" s="301">
        <f t="shared" si="10"/>
        <v>0.21262642737249479</v>
      </c>
      <c r="G72" s="301">
        <f t="shared" si="10"/>
        <v>0.20314241176693976</v>
      </c>
      <c r="H72" s="301">
        <f t="shared" si="10"/>
        <v>0.20739749202013605</v>
      </c>
      <c r="I72" s="301">
        <f t="shared" si="10"/>
        <v>0.20648729939387706</v>
      </c>
      <c r="J72" s="301">
        <f t="shared" si="10"/>
        <v>0.20636382273350354</v>
      </c>
      <c r="K72" s="301">
        <f t="shared" si="10"/>
        <v>0.20591703766348132</v>
      </c>
      <c r="L72" s="301">
        <f t="shared" si="10"/>
        <v>0.20576997540412362</v>
      </c>
      <c r="M72" s="301">
        <f t="shared" si="10"/>
        <v>0.20524930104903999</v>
      </c>
      <c r="N72" s="301">
        <f t="shared" si="10"/>
        <v>0.21561652608284776</v>
      </c>
      <c r="O72" s="301">
        <f t="shared" si="10"/>
        <v>0.1971826761421728</v>
      </c>
      <c r="P72" s="301">
        <f t="shared" si="10"/>
        <v>0.19590927922875048</v>
      </c>
      <c r="Q72" s="301">
        <f t="shared" si="10"/>
        <v>0.19651522687291101</v>
      </c>
      <c r="R72" s="301">
        <f t="shared" si="10"/>
        <v>0.19934927150575343</v>
      </c>
      <c r="S72" s="301">
        <f t="shared" si="10"/>
        <v>0.19846308155075812</v>
      </c>
      <c r="T72" s="301">
        <f t="shared" si="10"/>
        <v>0.1979136030289835</v>
      </c>
      <c r="U72" s="301">
        <f t="shared" si="10"/>
        <v>0.19826452983767634</v>
      </c>
      <c r="V72" s="301">
        <f t="shared" si="10"/>
        <v>0.19827521194841907</v>
      </c>
      <c r="W72" s="301">
        <f t="shared" si="10"/>
        <v>0.19760849865752816</v>
      </c>
      <c r="X72" s="301">
        <f t="shared" si="10"/>
        <v>0.2021171468354184</v>
      </c>
      <c r="Y72" s="301">
        <f t="shared" si="10"/>
        <v>0.20856967987455372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0.18724466047065955</v>
      </c>
      <c r="C73" s="302">
        <f t="shared" si="11"/>
        <v>0.16954895509642412</v>
      </c>
      <c r="D73" s="302">
        <f t="shared" si="11"/>
        <v>0.14614184541633546</v>
      </c>
      <c r="E73" s="302">
        <f t="shared" si="11"/>
        <v>0.14140165531419915</v>
      </c>
      <c r="F73" s="302">
        <f t="shared" si="11"/>
        <v>0.14173719912012772</v>
      </c>
      <c r="G73" s="302">
        <f t="shared" si="11"/>
        <v>0.13031806245434868</v>
      </c>
      <c r="H73" s="302">
        <f t="shared" si="11"/>
        <v>0.13445250051820282</v>
      </c>
      <c r="I73" s="302">
        <f t="shared" si="11"/>
        <v>0.13215308595002287</v>
      </c>
      <c r="J73" s="302">
        <f t="shared" si="11"/>
        <v>0.13208363000320272</v>
      </c>
      <c r="K73" s="302">
        <f t="shared" si="11"/>
        <v>0.13220692723102209</v>
      </c>
      <c r="L73" s="302">
        <f t="shared" si="11"/>
        <v>0.12921028802836815</v>
      </c>
      <c r="M73" s="302">
        <f t="shared" si="11"/>
        <v>0.1285064902239213</v>
      </c>
      <c r="N73" s="302">
        <f t="shared" si="11"/>
        <v>0.13096610007904164</v>
      </c>
      <c r="O73" s="302">
        <f t="shared" si="11"/>
        <v>0.1197899320805524</v>
      </c>
      <c r="P73" s="302">
        <f t="shared" si="11"/>
        <v>0.11918098794305473</v>
      </c>
      <c r="Q73" s="302">
        <f t="shared" si="11"/>
        <v>0.11971501948107031</v>
      </c>
      <c r="R73" s="302">
        <f t="shared" si="11"/>
        <v>0.12217088817464747</v>
      </c>
      <c r="S73" s="302">
        <f t="shared" si="11"/>
        <v>0.12176249136069105</v>
      </c>
      <c r="T73" s="302">
        <f t="shared" si="11"/>
        <v>0.12044173017496403</v>
      </c>
      <c r="U73" s="302">
        <f t="shared" si="11"/>
        <v>0.12040403047271166</v>
      </c>
      <c r="V73" s="302">
        <f t="shared" si="11"/>
        <v>0.12033384401182359</v>
      </c>
      <c r="W73" s="302">
        <f t="shared" si="11"/>
        <v>0.11993050824179675</v>
      </c>
      <c r="X73" s="302">
        <f t="shared" si="11"/>
        <v>0.12305279970013151</v>
      </c>
      <c r="Y73" s="302">
        <f t="shared" si="11"/>
        <v>0.12758971652367507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6.1788189784088454E-2</v>
      </c>
      <c r="C74" s="302">
        <f t="shared" si="12"/>
        <v>6.5696931460405561E-2</v>
      </c>
      <c r="D74" s="302">
        <f t="shared" si="12"/>
        <v>7.016966738140247E-2</v>
      </c>
      <c r="E74" s="302">
        <f t="shared" si="12"/>
        <v>7.0119914619939772E-2</v>
      </c>
      <c r="F74" s="302">
        <f t="shared" si="12"/>
        <v>7.0889228252367084E-2</v>
      </c>
      <c r="G74" s="302">
        <f t="shared" si="12"/>
        <v>7.2824349312591061E-2</v>
      </c>
      <c r="H74" s="302">
        <f t="shared" si="12"/>
        <v>7.2944991501933218E-2</v>
      </c>
      <c r="I74" s="302">
        <f t="shared" si="12"/>
        <v>7.4334213443854213E-2</v>
      </c>
      <c r="J74" s="302">
        <f t="shared" si="12"/>
        <v>7.4280192730300801E-2</v>
      </c>
      <c r="K74" s="302">
        <f t="shared" si="12"/>
        <v>7.3710110432459258E-2</v>
      </c>
      <c r="L74" s="302">
        <f t="shared" si="12"/>
        <v>7.655968737575547E-2</v>
      </c>
      <c r="M74" s="302">
        <f t="shared" si="12"/>
        <v>7.6742810825118704E-2</v>
      </c>
      <c r="N74" s="302">
        <f t="shared" si="12"/>
        <v>8.4650426003806123E-2</v>
      </c>
      <c r="O74" s="302">
        <f t="shared" si="12"/>
        <v>7.7392744061620417E-2</v>
      </c>
      <c r="P74" s="302">
        <f t="shared" si="12"/>
        <v>7.6728291285695763E-2</v>
      </c>
      <c r="Q74" s="302">
        <f t="shared" si="12"/>
        <v>7.6800207391840694E-2</v>
      </c>
      <c r="R74" s="302">
        <f t="shared" si="12"/>
        <v>7.7178383331105965E-2</v>
      </c>
      <c r="S74" s="302">
        <f t="shared" si="12"/>
        <v>7.6700590190067072E-2</v>
      </c>
      <c r="T74" s="302">
        <f t="shared" si="12"/>
        <v>7.7471872854019491E-2</v>
      </c>
      <c r="U74" s="302">
        <f t="shared" si="12"/>
        <v>7.7860499364964697E-2</v>
      </c>
      <c r="V74" s="302">
        <f t="shared" si="12"/>
        <v>7.7941367936595479E-2</v>
      </c>
      <c r="W74" s="302">
        <f t="shared" si="12"/>
        <v>7.7677990415731396E-2</v>
      </c>
      <c r="X74" s="302">
        <f t="shared" si="12"/>
        <v>7.9064347135286886E-2</v>
      </c>
      <c r="Y74" s="302">
        <f t="shared" si="12"/>
        <v>8.0979963350878648E-2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0.95100338777226601</v>
      </c>
      <c r="C81" s="322">
        <f>IF(C$5=0,0,C$5/TEL_fec!C$5)</f>
        <v>1.0851015168094089</v>
      </c>
      <c r="D81" s="322">
        <f>IF(D$5=0,0,D$5/TEL_fec!D$5)</f>
        <v>1.2867091574234379</v>
      </c>
      <c r="E81" s="322">
        <f>IF(E$5=0,0,E$5/TEL_fec!E$5)</f>
        <v>1.2771980635999036</v>
      </c>
      <c r="F81" s="322">
        <f>IF(F$5=0,0,F$5/TEL_fec!F$5)</f>
        <v>1.1480525066666056</v>
      </c>
      <c r="G81" s="322">
        <f>IF(G$5=0,0,G$5/TEL_fec!G$5)</f>
        <v>1.2688398569020343</v>
      </c>
      <c r="H81" s="322">
        <f>IF(H$5=0,0,H$5/TEL_fec!H$5)</f>
        <v>1.1711260979967657</v>
      </c>
      <c r="I81" s="322">
        <f>IF(I$5=0,0,I$5/TEL_fec!I$5)</f>
        <v>1.1288059671108202</v>
      </c>
      <c r="J81" s="322">
        <f>IF(J$5=0,0,J$5/TEL_fec!J$5)</f>
        <v>1.1338482076986933</v>
      </c>
      <c r="K81" s="322">
        <f>IF(K$5=0,0,K$5/TEL_fec!K$5)</f>
        <v>1.1608549654587481</v>
      </c>
      <c r="L81" s="322">
        <f>IF(L$5=0,0,L$5/TEL_fec!L$5)</f>
        <v>1.0519527666817843</v>
      </c>
      <c r="M81" s="322">
        <f>IF(M$5=0,0,M$5/TEL_fec!M$5)</f>
        <v>1.0537387653032175</v>
      </c>
      <c r="N81" s="322">
        <f>IF(N$5=0,0,N$5/TEL_fec!N$5)</f>
        <v>0.56934335773052125</v>
      </c>
      <c r="O81" s="322">
        <f>IF(O$5=0,0,O$5/TEL_fec!O$5)</f>
        <v>1.1779002964758953</v>
      </c>
      <c r="P81" s="322">
        <f>IF(P$5=0,0,P$5/TEL_fec!P$5)</f>
        <v>1.2381692742344546</v>
      </c>
      <c r="Q81" s="322">
        <f>IF(Q$5=0,0,Q$5/TEL_fec!Q$5)</f>
        <v>1.2207099443219744</v>
      </c>
      <c r="R81" s="322">
        <f>IF(R$5=0,0,R$5/TEL_fec!R$5)</f>
        <v>1.143372293655325</v>
      </c>
      <c r="S81" s="322">
        <f>IF(S$5=0,0,S$5/TEL_fec!S$5)</f>
        <v>1.1838136437914097</v>
      </c>
      <c r="T81" s="322">
        <f>IF(T$5=0,0,T$5/TEL_fec!T$5)</f>
        <v>1.1592949920647717</v>
      </c>
      <c r="U81" s="322">
        <f>IF(U$5=0,0,U$5/TEL_fec!U$5)</f>
        <v>1.1349601506742488</v>
      </c>
      <c r="V81" s="322">
        <f>IF(V$5=0,0,V$5/TEL_fec!V$5)</f>
        <v>1.1325917482624968</v>
      </c>
      <c r="W81" s="322">
        <f>IF(W$5=0,0,W$5/TEL_fec!W$5)</f>
        <v>1.1582620905311283</v>
      </c>
      <c r="X81" s="322">
        <f>IF(X$5=0,0,X$5/TEL_fec!X$5)</f>
        <v>1.0234771294256804</v>
      </c>
      <c r="Y81" s="322">
        <f>IF(Y$5=0,0,Y$5/TEL_fec!Y$5)</f>
        <v>0.85307639571583205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2.1419632475126291</v>
      </c>
      <c r="C86" s="336">
        <f>IF(C$10=0,0,C$10/TEL_fec!C$10)</f>
        <v>2.1428445474398137</v>
      </c>
      <c r="D86" s="336">
        <f>IF(D$10=0,0,D$10/TEL_fec!D$10)</f>
        <v>2.1619219275420085</v>
      </c>
      <c r="E86" s="336">
        <f>IF(E$10=0,0,E$10/TEL_fec!E$10)</f>
        <v>2.1745790999798658</v>
      </c>
      <c r="F86" s="336">
        <f>IF(F$10=0,0,F$10/TEL_fec!F$10)</f>
        <v>2.0094553315605479</v>
      </c>
      <c r="G86" s="336">
        <f>IF(G$10=0,0,G$10/TEL_fec!G$10)</f>
        <v>2.0483827803955448</v>
      </c>
      <c r="H86" s="336">
        <f>IF(H$10=0,0,H$10/TEL_fec!H$10)</f>
        <v>1.9199217917730913</v>
      </c>
      <c r="I86" s="336">
        <f>IF(I$10=0,0,I$10/TEL_fec!I$10)</f>
        <v>1.7835791900193525</v>
      </c>
      <c r="J86" s="336">
        <f>IF(J$10=0,0,J$10/TEL_fec!J$10)</f>
        <v>1.7931160634754995</v>
      </c>
      <c r="K86" s="336">
        <f>IF(K$10=0,0,K$10/TEL_fec!K$10)</f>
        <v>1.8855557792175457</v>
      </c>
      <c r="L86" s="336">
        <f>IF(L$10=0,0,L$10/TEL_fec!L$10)</f>
        <v>1.5056160934631797</v>
      </c>
      <c r="M86" s="336">
        <f>IF(M$10=0,0,M$10/TEL_fec!M$10)</f>
        <v>1.4948107490051239</v>
      </c>
      <c r="N86" s="336">
        <f>IF(N$10=0,0,N$10/TEL_fec!N$10)</f>
        <v>0.20770386056033407</v>
      </c>
      <c r="O86" s="336">
        <f>IF(O$10=0,0,O$10/TEL_fec!O$10)</f>
        <v>1.6550468856417233</v>
      </c>
      <c r="P86" s="336">
        <f>IF(P$10=0,0,P$10/TEL_fec!P$10)</f>
        <v>1.7942931144571619</v>
      </c>
      <c r="Q86" s="336">
        <f>IF(Q$10=0,0,Q$10/TEL_fec!Q$10)</f>
        <v>1.7641383085538009</v>
      </c>
      <c r="R86" s="336">
        <f>IF(R$10=0,0,R$10/TEL_fec!R$10)</f>
        <v>1.6161305576675389</v>
      </c>
      <c r="S86" s="336">
        <f>IF(S$10=0,0,S$10/TEL_fec!S$10)</f>
        <v>1.7117610727106849</v>
      </c>
      <c r="T86" s="336">
        <f>IF(T$10=0,0,T$10/TEL_fec!T$10)</f>
        <v>1.6169452838330935</v>
      </c>
      <c r="U86" s="336">
        <f>IF(U$10=0,0,U$10/TEL_fec!U$10)</f>
        <v>1.5460933253689793</v>
      </c>
      <c r="V86" s="336">
        <f>IF(V$10=0,0,V$10/TEL_fec!V$10)</f>
        <v>1.5314719548532412</v>
      </c>
      <c r="W86" s="336">
        <f>IF(W$10=0,0,W$10/TEL_fec!W$10)</f>
        <v>1.5930350320943985</v>
      </c>
      <c r="X86" s="336">
        <f>IF(X$10=0,0,X$10/TEL_fec!X$10)</f>
        <v>1.2277153204073976</v>
      </c>
      <c r="Y86" s="336">
        <f>IF(Y$10=0,0,Y$10/TEL_fec!Y$10)</f>
        <v>0.76629627725421179</v>
      </c>
      <c r="DA86" s="68"/>
    </row>
    <row r="87" spans="1:105" ht="12" customHeight="1" x14ac:dyDescent="0.25">
      <c r="A87" s="174" t="s">
        <v>2707</v>
      </c>
      <c r="B87" s="349">
        <f>IF(B$16=0,0,B$16/TEL_fec!B$16)</f>
        <v>1.0627612234173225</v>
      </c>
      <c r="C87" s="349">
        <f>IF(C$16=0,0,C$16/TEL_fec!C$16)</f>
        <v>1.3203947772167874</v>
      </c>
      <c r="D87" s="349">
        <f>IF(D$16=0,0,D$16/TEL_fec!D$16)</f>
        <v>1.7125357841292519</v>
      </c>
      <c r="E87" s="349">
        <f>IF(E$16=0,0,E$16/TEL_fec!E$16)</f>
        <v>1.7159341585493846</v>
      </c>
      <c r="F87" s="349">
        <f>IF(F$16=0,0,F$16/TEL_fec!F$16)</f>
        <v>1.6865177232357791</v>
      </c>
      <c r="G87" s="349">
        <f>IF(G$16=0,0,G$16/TEL_fec!G$16)</f>
        <v>1.9178546054794916</v>
      </c>
      <c r="H87" s="349">
        <f>IF(H$16=0,0,H$16/TEL_fec!H$16)</f>
        <v>1.8548624267020299</v>
      </c>
      <c r="I87" s="349">
        <f>IF(I$16=0,0,I$16/TEL_fec!I$16)</f>
        <v>1.935200714026138</v>
      </c>
      <c r="J87" s="349">
        <f>IF(J$16=0,0,J$16/TEL_fec!J$16)</f>
        <v>1.9346531524470472</v>
      </c>
      <c r="K87" s="349">
        <f>IF(K$16=0,0,K$16/TEL_fec!K$16)</f>
        <v>1.9147054590594543</v>
      </c>
      <c r="L87" s="349">
        <f>IF(L$16=0,0,L$16/TEL_fec!L$16)</f>
        <v>2.0558748372930356</v>
      </c>
      <c r="M87" s="349">
        <f>IF(M$16=0,0,M$16/TEL_fec!M$16)</f>
        <v>2.074331817189397</v>
      </c>
      <c r="N87" s="349">
        <f>IF(N$16=0,0,N$16/TEL_fec!N$16)</f>
        <v>2.2711435406538185</v>
      </c>
      <c r="O87" s="349">
        <f>IF(O$16=0,0,O$16/TEL_fec!O$16)</f>
        <v>2.2669594570166129</v>
      </c>
      <c r="P87" s="349">
        <f>IF(P$16=0,0,P$16/TEL_fec!P$16)</f>
        <v>2.2576336523976015</v>
      </c>
      <c r="Q87" s="349">
        <f>IF(Q$16=0,0,Q$16/TEL_fec!Q$16)</f>
        <v>2.2486632068172763</v>
      </c>
      <c r="R87" s="349">
        <f>IF(R$16=0,0,R$16/TEL_fec!R$16)</f>
        <v>2.2101694698432555</v>
      </c>
      <c r="S87" s="349">
        <f>IF(S$16=0,0,S$16/TEL_fec!S$16)</f>
        <v>2.2014744059367368</v>
      </c>
      <c r="T87" s="349">
        <f>IF(T$16=0,0,T$16/TEL_fec!T$16)</f>
        <v>2.254491102128414</v>
      </c>
      <c r="U87" s="349">
        <f>IF(U$16=0,0,U$16/TEL_fec!U$16)</f>
        <v>2.2681097011502573</v>
      </c>
      <c r="V87" s="349">
        <f>IF(V$16=0,0,V$16/TEL_fec!V$16)</f>
        <v>2.2723484303902177</v>
      </c>
      <c r="W87" s="349">
        <f>IF(W$16=0,0,W$16/TEL_fec!W$16)</f>
        <v>2.2723234425969117</v>
      </c>
      <c r="X87" s="349">
        <f>IF(X$16=0,0,X$16/TEL_fec!X$16)</f>
        <v>2.2524474779216992</v>
      </c>
      <c r="Y87" s="349">
        <f>IF(Y$16=0,0,Y$16/TEL_fec!Y$16)</f>
        <v>2.2216006707319713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1.0627612234173223</v>
      </c>
      <c r="C88" s="349">
        <f>IF(C$27=0,0,C$27/TEL_fec!C$27)</f>
        <v>1.3203947772167874</v>
      </c>
      <c r="D88" s="349">
        <f>IF(D$27=0,0,D$27/TEL_fec!D$27)</f>
        <v>1.7125357841292517</v>
      </c>
      <c r="E88" s="349">
        <f>IF(E$27=0,0,E$27/TEL_fec!E$27)</f>
        <v>1.715934158549385</v>
      </c>
      <c r="F88" s="349">
        <f>IF(F$27=0,0,F$27/TEL_fec!F$27)</f>
        <v>1.6865177232357791</v>
      </c>
      <c r="G88" s="349">
        <f>IF(G$27=0,0,G$27/TEL_fec!G$27)</f>
        <v>1.9178546054794918</v>
      </c>
      <c r="H88" s="349">
        <f>IF(H$27=0,0,H$27/TEL_fec!H$27)</f>
        <v>1.8548624267020302</v>
      </c>
      <c r="I88" s="349">
        <f>IF(I$27=0,0,I$27/TEL_fec!I$27)</f>
        <v>1.9352007140261367</v>
      </c>
      <c r="J88" s="349">
        <f>IF(J$27=0,0,J$27/TEL_fec!J$27)</f>
        <v>1.9346531524470472</v>
      </c>
      <c r="K88" s="349">
        <f>IF(K$27=0,0,K$27/TEL_fec!K$27)</f>
        <v>1.9147054590594541</v>
      </c>
      <c r="L88" s="349">
        <f>IF(L$27=0,0,L$27/TEL_fec!L$27)</f>
        <v>2.0558748372930351</v>
      </c>
      <c r="M88" s="349">
        <f>IF(M$27=0,0,M$27/TEL_fec!M$27)</f>
        <v>2.0743318171893974</v>
      </c>
      <c r="N88" s="349">
        <f>IF(N$27=0,0,N$27/TEL_fec!N$27)</f>
        <v>2.2711435406538167</v>
      </c>
      <c r="O88" s="349">
        <f>IF(O$27=0,0,O$27/TEL_fec!O$27)</f>
        <v>2.2669594570166129</v>
      </c>
      <c r="P88" s="349">
        <f>IF(P$27=0,0,P$27/TEL_fec!P$27)</f>
        <v>2.2576336523976019</v>
      </c>
      <c r="Q88" s="349">
        <f>IF(Q$27=0,0,Q$27/TEL_fec!Q$27)</f>
        <v>2.2486632068172772</v>
      </c>
      <c r="R88" s="349">
        <f>IF(R$27=0,0,R$27/TEL_fec!R$27)</f>
        <v>2.2101694698432564</v>
      </c>
      <c r="S88" s="349">
        <f>IF(S$27=0,0,S$27/TEL_fec!S$27)</f>
        <v>2.2014744059367373</v>
      </c>
      <c r="T88" s="349">
        <f>IF(T$27=0,0,T$27/TEL_fec!T$27)</f>
        <v>2.2544911021284144</v>
      </c>
      <c r="U88" s="349">
        <f>IF(U$27=0,0,U$27/TEL_fec!U$27)</f>
        <v>2.2681097011502578</v>
      </c>
      <c r="V88" s="349">
        <f>IF(V$27=0,0,V$27/TEL_fec!V$27)</f>
        <v>2.2723484303902182</v>
      </c>
      <c r="W88" s="349">
        <f>IF(W$27=0,0,W$27/TEL_fec!W$27)</f>
        <v>2.2723234425969103</v>
      </c>
      <c r="X88" s="349">
        <f>IF(X$27=0,0,X$27/TEL_fec!X$27)</f>
        <v>2.2524474779216983</v>
      </c>
      <c r="Y88" s="349">
        <f>IF(Y$27=0,0,Y$27/TEL_fec!Y$27)</f>
        <v>2.2216006707319718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0.96399489264137272</v>
      </c>
      <c r="C90" s="349">
        <f>IF(C$39=0,0,C$39/TEL_fec!C$39)</f>
        <v>1.0241691957797969</v>
      </c>
      <c r="D90" s="349">
        <f>IF(D$39=0,0,D$39/TEL_fec!D$39)</f>
        <v>1.1030339197948271</v>
      </c>
      <c r="E90" s="349">
        <f>IF(E$39=0,0,E$39/TEL_fec!E$39)</f>
        <v>1.0679838735321991</v>
      </c>
      <c r="F90" s="349">
        <f>IF(F$39=0,0,F$39/TEL_fec!F$39)</f>
        <v>0.92308867113225301</v>
      </c>
      <c r="G90" s="349">
        <f>IF(G$39=0,0,G$39/TEL_fec!G$39)</f>
        <v>0.9754312041062474</v>
      </c>
      <c r="H90" s="349">
        <f>IF(H$39=0,0,H$39/TEL_fec!H$39)</f>
        <v>0.89791276600820302</v>
      </c>
      <c r="I90" s="349">
        <f>IF(I$39=0,0,I$39/TEL_fec!I$39)</f>
        <v>0.83810286755469521</v>
      </c>
      <c r="J90" s="349">
        <f>IF(J$39=0,0,J$39/TEL_fec!J$39)</f>
        <v>0.84285717016076234</v>
      </c>
      <c r="K90" s="349">
        <f>IF(K$39=0,0,K$39/TEL_fec!K$39)</f>
        <v>0.87051377260598695</v>
      </c>
      <c r="L90" s="349">
        <f>IF(L$39=0,0,L$39/TEL_fec!L$39)</f>
        <v>0.74844511731451668</v>
      </c>
      <c r="M90" s="349">
        <f>IF(M$39=0,0,M$39/TEL_fec!M$39)</f>
        <v>0.74659893161600421</v>
      </c>
      <c r="N90" s="349">
        <f>IF(N$39=0,0,N$39/TEL_fec!N$39)</f>
        <v>0.37709264301564449</v>
      </c>
      <c r="O90" s="349">
        <f>IF(O$39=0,0,O$39/TEL_fec!O$39)</f>
        <v>0.81074091212202892</v>
      </c>
      <c r="P90" s="349">
        <f>IF(P$39=0,0,P$39/TEL_fec!P$39)</f>
        <v>0.86170238686418532</v>
      </c>
      <c r="Q90" s="349">
        <f>IF(Q$39=0,0,Q$39/TEL_fec!Q$39)</f>
        <v>0.84897907659356653</v>
      </c>
      <c r="R90" s="349">
        <f>IF(R$39=0,0,R$39/TEL_fec!R$39)</f>
        <v>0.79349043686181264</v>
      </c>
      <c r="S90" s="349">
        <f>IF(S$39=0,0,S$39/TEL_fec!S$39)</f>
        <v>0.82804503161456988</v>
      </c>
      <c r="T90" s="349">
        <f>IF(T$39=0,0,T$39/TEL_fec!T$39)</f>
        <v>0.79824932427696504</v>
      </c>
      <c r="U90" s="349">
        <f>IF(U$39=0,0,U$39/TEL_fec!U$39)</f>
        <v>0.77684453216295524</v>
      </c>
      <c r="V90" s="349">
        <f>IF(V$39=0,0,V$39/TEL_fec!V$39)</f>
        <v>0.77465868104374447</v>
      </c>
      <c r="W90" s="349">
        <f>IF(W$39=0,0,W$39/TEL_fec!W$39)</f>
        <v>0.79482352813091528</v>
      </c>
      <c r="X90" s="349">
        <f>IF(X$39=0,0,X$39/TEL_fec!X$39)</f>
        <v>0.69741780544150134</v>
      </c>
      <c r="Y90" s="349">
        <f>IF(Y$39=0,0,Y$39/TEL_fec!Y$39)</f>
        <v>0.57997185507624627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HU: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487.98186252143682</v>
      </c>
      <c r="C3" s="203">
        <v>519.56454171156986</v>
      </c>
      <c r="D3" s="203">
        <v>455.8234648196638</v>
      </c>
      <c r="E3" s="203">
        <v>445.90468020795549</v>
      </c>
      <c r="F3" s="203">
        <v>462.44053626856947</v>
      </c>
      <c r="G3" s="203">
        <v>418.99882725485912</v>
      </c>
      <c r="H3" s="203">
        <v>413.69148680387809</v>
      </c>
      <c r="I3" s="203">
        <v>422.96173756242848</v>
      </c>
      <c r="J3" s="203">
        <v>414.01641491507019</v>
      </c>
      <c r="K3" s="203">
        <v>320.04349969192862</v>
      </c>
      <c r="L3" s="203">
        <v>318.99889294073921</v>
      </c>
      <c r="M3" s="203">
        <v>312.77836756282062</v>
      </c>
      <c r="N3" s="203">
        <v>305.87725998740791</v>
      </c>
      <c r="O3" s="203">
        <v>313.67898535256512</v>
      </c>
      <c r="P3" s="203">
        <v>335.57111551343849</v>
      </c>
      <c r="Q3" s="203">
        <v>354.464448</v>
      </c>
      <c r="R3" s="203">
        <v>361.87095104784811</v>
      </c>
      <c r="S3" s="203">
        <v>377.18990334894039</v>
      </c>
      <c r="T3" s="203">
        <v>395.11558897149831</v>
      </c>
      <c r="U3" s="203">
        <v>418.80337228020039</v>
      </c>
      <c r="V3" s="203">
        <v>425.30848847639447</v>
      </c>
      <c r="W3" s="203">
        <v>527.81400311924506</v>
      </c>
      <c r="X3" s="203">
        <v>627.47512516513382</v>
      </c>
      <c r="Y3" s="203">
        <v>477.1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518.63964594821118</v>
      </c>
      <c r="C5" s="203">
        <v>544.2112502264722</v>
      </c>
      <c r="D5" s="203">
        <v>500.09892338452732</v>
      </c>
      <c r="E5" s="203">
        <v>412.17718937372041</v>
      </c>
      <c r="F5" s="203">
        <v>377.08566400417891</v>
      </c>
      <c r="G5" s="203">
        <v>384.93758690775189</v>
      </c>
      <c r="H5" s="203">
        <v>374.21240619003061</v>
      </c>
      <c r="I5" s="203">
        <v>431.73171080270077</v>
      </c>
      <c r="J5" s="203">
        <v>361.97234617115743</v>
      </c>
      <c r="K5" s="203">
        <v>161.38225438762311</v>
      </c>
      <c r="L5" s="203">
        <v>200.67500195880351</v>
      </c>
      <c r="M5" s="203">
        <v>223.91241131544649</v>
      </c>
      <c r="N5" s="203">
        <v>254.73005449341511</v>
      </c>
      <c r="O5" s="203">
        <v>312.48865851254573</v>
      </c>
      <c r="P5" s="203">
        <v>287.78457841531781</v>
      </c>
      <c r="Q5" s="203">
        <v>323.964746522204</v>
      </c>
      <c r="R5" s="203">
        <v>371.51494198680467</v>
      </c>
      <c r="S5" s="203">
        <v>492.97694843388138</v>
      </c>
      <c r="T5" s="203">
        <v>638.36643159860262</v>
      </c>
      <c r="U5" s="203">
        <v>645.83223527404607</v>
      </c>
      <c r="V5" s="203">
        <v>611.73268582109131</v>
      </c>
      <c r="W5" s="203">
        <v>900.17831887374859</v>
      </c>
      <c r="X5" s="203">
        <v>857.85609708009542</v>
      </c>
      <c r="Y5" s="203">
        <v>817.29732559269598</v>
      </c>
      <c r="DA5" s="112" t="s">
        <v>2868</v>
      </c>
    </row>
    <row r="6" spans="1:105" ht="12" customHeight="1" x14ac:dyDescent="0.25">
      <c r="A6" s="154" t="s">
        <v>2112</v>
      </c>
      <c r="B6" s="338">
        <v>648.29955743526398</v>
      </c>
      <c r="C6" s="338">
        <v>615.88457956350078</v>
      </c>
      <c r="D6" s="338">
        <v>583.46960169173758</v>
      </c>
      <c r="E6" s="338">
        <v>583.46960169173758</v>
      </c>
      <c r="F6" s="338">
        <v>551.05462381997438</v>
      </c>
      <c r="G6" s="338">
        <v>518.63964594821118</v>
      </c>
      <c r="H6" s="338">
        <v>518.63964594821118</v>
      </c>
      <c r="I6" s="338">
        <v>486.22466807644798</v>
      </c>
      <c r="J6" s="338">
        <v>453.80969020468478</v>
      </c>
      <c r="K6" s="338">
        <v>453.80969020468478</v>
      </c>
      <c r="L6" s="338">
        <v>421.39471233292159</v>
      </c>
      <c r="M6" s="338">
        <v>388.97973446115839</v>
      </c>
      <c r="N6" s="338">
        <v>388.97973446115839</v>
      </c>
      <c r="O6" s="338">
        <v>356.56475658939519</v>
      </c>
      <c r="P6" s="338">
        <v>324.14977871763199</v>
      </c>
      <c r="Q6" s="338">
        <v>356.56475658939519</v>
      </c>
      <c r="R6" s="338">
        <v>421.39471233292159</v>
      </c>
      <c r="S6" s="338">
        <v>551.05462381997438</v>
      </c>
      <c r="T6" s="338">
        <v>680.71453530702718</v>
      </c>
      <c r="U6" s="338">
        <v>680.71453530702718</v>
      </c>
      <c r="V6" s="338">
        <v>648.29955743526398</v>
      </c>
      <c r="W6" s="338">
        <v>972.44933615289597</v>
      </c>
      <c r="X6" s="338">
        <v>940.03435828113277</v>
      </c>
      <c r="Y6" s="338">
        <v>907.61938040936957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32.414977871763199</v>
      </c>
      <c r="R7" s="340">
        <v>97.244933615289597</v>
      </c>
      <c r="S7" s="340">
        <v>162.07488935881599</v>
      </c>
      <c r="T7" s="340">
        <v>129.6599114870528</v>
      </c>
      <c r="U7" s="340">
        <v>32.414977871763199</v>
      </c>
      <c r="V7" s="340">
        <v>0</v>
      </c>
      <c r="W7" s="340">
        <v>324.14977871763199</v>
      </c>
      <c r="X7" s="340">
        <v>0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32.414977871763199</v>
      </c>
      <c r="D8" s="342">
        <f t="shared" si="0"/>
        <v>32.414977871763199</v>
      </c>
      <c r="E8" s="342">
        <f t="shared" si="0"/>
        <v>0</v>
      </c>
      <c r="F8" s="342">
        <f t="shared" si="0"/>
        <v>32.414977871763199</v>
      </c>
      <c r="G8" s="342">
        <f t="shared" si="0"/>
        <v>32.414977871763199</v>
      </c>
      <c r="H8" s="342">
        <f t="shared" si="0"/>
        <v>0</v>
      </c>
      <c r="I8" s="342">
        <f t="shared" si="0"/>
        <v>32.414977871763199</v>
      </c>
      <c r="J8" s="342">
        <f t="shared" si="0"/>
        <v>32.414977871763199</v>
      </c>
      <c r="K8" s="342">
        <f t="shared" si="0"/>
        <v>0</v>
      </c>
      <c r="L8" s="342">
        <f t="shared" si="0"/>
        <v>32.414977871763199</v>
      </c>
      <c r="M8" s="342">
        <f t="shared" si="0"/>
        <v>32.414977871763199</v>
      </c>
      <c r="N8" s="342">
        <f t="shared" si="0"/>
        <v>0</v>
      </c>
      <c r="O8" s="342">
        <f t="shared" si="0"/>
        <v>32.414977871763199</v>
      </c>
      <c r="P8" s="342">
        <f t="shared" si="0"/>
        <v>32.414977871763199</v>
      </c>
      <c r="Q8" s="342">
        <f t="shared" si="0"/>
        <v>0</v>
      </c>
      <c r="R8" s="342">
        <f t="shared" si="0"/>
        <v>32.414977871763199</v>
      </c>
      <c r="S8" s="342">
        <f t="shared" si="0"/>
        <v>32.414977871763199</v>
      </c>
      <c r="T8" s="342">
        <f t="shared" si="0"/>
        <v>0</v>
      </c>
      <c r="U8" s="342">
        <f t="shared" si="0"/>
        <v>32.414977871763199</v>
      </c>
      <c r="V8" s="342">
        <f t="shared" si="0"/>
        <v>32.414977871763199</v>
      </c>
      <c r="W8" s="342">
        <f t="shared" si="0"/>
        <v>0</v>
      </c>
      <c r="X8" s="342">
        <f t="shared" si="0"/>
        <v>32.414977871763199</v>
      </c>
      <c r="Y8" s="342">
        <f t="shared" si="0"/>
        <v>32.414977871763199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129.6599114870528</v>
      </c>
      <c r="C9" s="343">
        <f t="shared" si="1"/>
        <v>71.673329337028576</v>
      </c>
      <c r="D9" s="343">
        <f t="shared" si="1"/>
        <v>83.370678307210255</v>
      </c>
      <c r="E9" s="343">
        <f t="shared" si="1"/>
        <v>171.29241231801717</v>
      </c>
      <c r="F9" s="343">
        <f t="shared" si="1"/>
        <v>173.96895981579547</v>
      </c>
      <c r="G9" s="343">
        <f t="shared" si="1"/>
        <v>133.70205904045929</v>
      </c>
      <c r="H9" s="343">
        <f t="shared" si="1"/>
        <v>144.42723975818058</v>
      </c>
      <c r="I9" s="343">
        <f t="shared" si="1"/>
        <v>54.492957273747209</v>
      </c>
      <c r="J9" s="343">
        <f t="shared" si="1"/>
        <v>91.837344033527359</v>
      </c>
      <c r="K9" s="343">
        <f t="shared" si="1"/>
        <v>292.42743581706168</v>
      </c>
      <c r="L9" s="343">
        <f t="shared" si="1"/>
        <v>220.71971037411808</v>
      </c>
      <c r="M9" s="343">
        <f t="shared" si="1"/>
        <v>165.0673231457119</v>
      </c>
      <c r="N9" s="343">
        <f t="shared" si="1"/>
        <v>134.24967996774328</v>
      </c>
      <c r="O9" s="343">
        <f t="shared" si="1"/>
        <v>44.076098076849462</v>
      </c>
      <c r="P9" s="343">
        <f t="shared" si="1"/>
        <v>36.365200302314179</v>
      </c>
      <c r="Q9" s="343">
        <f t="shared" si="1"/>
        <v>32.600010067191192</v>
      </c>
      <c r="R9" s="343">
        <f t="shared" si="1"/>
        <v>49.879770346116914</v>
      </c>
      <c r="S9" s="343">
        <f t="shared" si="1"/>
        <v>58.077675386093006</v>
      </c>
      <c r="T9" s="343">
        <f t="shared" si="1"/>
        <v>42.34810370842456</v>
      </c>
      <c r="U9" s="343">
        <f t="shared" si="1"/>
        <v>34.882300032981107</v>
      </c>
      <c r="V9" s="343">
        <f t="shared" si="1"/>
        <v>36.566871614172669</v>
      </c>
      <c r="W9" s="343">
        <f t="shared" si="1"/>
        <v>72.271017279147372</v>
      </c>
      <c r="X9" s="343">
        <f t="shared" si="1"/>
        <v>82.178261201037344</v>
      </c>
      <c r="Y9" s="343">
        <f t="shared" si="1"/>
        <v>90.322054816673585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64.397592433361993</v>
      </c>
      <c r="C12" s="210">
        <v>64.662682717110911</v>
      </c>
      <c r="D12" s="210">
        <v>62.396130696474629</v>
      </c>
      <c r="E12" s="210">
        <v>56.68056749785039</v>
      </c>
      <c r="F12" s="210">
        <v>56.415391229578688</v>
      </c>
      <c r="G12" s="210">
        <v>56.023645743766117</v>
      </c>
      <c r="H12" s="210">
        <v>50.578073946689592</v>
      </c>
      <c r="I12" s="210">
        <v>59.952708512467751</v>
      </c>
      <c r="J12" s="210">
        <v>54.839036973344797</v>
      </c>
      <c r="K12" s="210">
        <v>27.393207222699921</v>
      </c>
      <c r="L12" s="210">
        <v>34.647033533963892</v>
      </c>
      <c r="M12" s="210">
        <v>39.641272570937232</v>
      </c>
      <c r="N12" s="210">
        <v>48.946689595872733</v>
      </c>
      <c r="O12" s="210">
        <v>62.625451418744632</v>
      </c>
      <c r="P12" s="210">
        <v>55.397936371453127</v>
      </c>
      <c r="Q12" s="210">
        <v>61.335683576956143</v>
      </c>
      <c r="R12" s="210">
        <v>73.925193465176278</v>
      </c>
      <c r="S12" s="210">
        <v>96.533019964728737</v>
      </c>
      <c r="T12" s="210">
        <v>124.9050381309771</v>
      </c>
      <c r="U12" s="210">
        <v>120.6370197096462</v>
      </c>
      <c r="V12" s="210">
        <v>116.9193581899096</v>
      </c>
      <c r="W12" s="210">
        <v>151.12047638337711</v>
      </c>
      <c r="X12" s="210">
        <v>133.80268921122391</v>
      </c>
      <c r="Y12" s="210">
        <v>132.73370498114849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1.1226139294926909</v>
      </c>
      <c r="M14" s="204">
        <f t="shared" si="2"/>
        <v>6.0189165950128984</v>
      </c>
      <c r="N14" s="204">
        <f t="shared" si="2"/>
        <v>4.0126397248495271</v>
      </c>
      <c r="O14" s="204">
        <f t="shared" si="2"/>
        <v>4.1320722269991403</v>
      </c>
      <c r="P14" s="204">
        <f t="shared" si="2"/>
        <v>3.0094582975064492</v>
      </c>
      <c r="Q14" s="204">
        <f t="shared" si="2"/>
        <v>4.0126397248495271</v>
      </c>
      <c r="R14" s="204">
        <f t="shared" si="2"/>
        <v>4.0986242476354251</v>
      </c>
      <c r="S14" s="204">
        <f t="shared" si="2"/>
        <v>6.2252794496990544</v>
      </c>
      <c r="T14" s="204">
        <f t="shared" si="2"/>
        <v>7.2499570077386064</v>
      </c>
      <c r="U14" s="204">
        <f t="shared" si="2"/>
        <v>8.2746345657781593</v>
      </c>
      <c r="V14" s="204">
        <f t="shared" si="2"/>
        <v>9.3766122098022358</v>
      </c>
      <c r="W14" s="204">
        <f t="shared" si="2"/>
        <v>11.58073946689596</v>
      </c>
      <c r="X14" s="204">
        <f t="shared" si="2"/>
        <v>12.682717110920034</v>
      </c>
      <c r="Y14" s="204">
        <f t="shared" si="2"/>
        <v>9.4492691315563189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1.1226139294926909</v>
      </c>
      <c r="M16" s="204">
        <v>0</v>
      </c>
      <c r="N16" s="204">
        <v>0</v>
      </c>
      <c r="O16" s="204">
        <v>1.1226139294926909</v>
      </c>
      <c r="P16" s="204">
        <v>0</v>
      </c>
      <c r="Q16" s="204">
        <v>0</v>
      </c>
      <c r="R16" s="204">
        <v>0</v>
      </c>
      <c r="S16" s="204">
        <v>1.102063628546861</v>
      </c>
      <c r="T16" s="204">
        <v>1.102063628546861</v>
      </c>
      <c r="U16" s="204">
        <v>1.102063628546861</v>
      </c>
      <c r="V16" s="204">
        <v>2.2040412725709371</v>
      </c>
      <c r="W16" s="204">
        <v>4.4081685296646604</v>
      </c>
      <c r="X16" s="204">
        <v>5.5101461736887352</v>
      </c>
      <c r="Y16" s="204">
        <v>3.3013757523645739</v>
      </c>
      <c r="DA16" s="71" t="s">
        <v>2874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6.0189165950128984</v>
      </c>
      <c r="N17" s="204">
        <v>4.0126397248495271</v>
      </c>
      <c r="O17" s="204">
        <v>3.0094582975064492</v>
      </c>
      <c r="P17" s="204">
        <v>3.0094582975064492</v>
      </c>
      <c r="Q17" s="204">
        <v>4.0126397248495271</v>
      </c>
      <c r="R17" s="204">
        <v>4.0986242476354251</v>
      </c>
      <c r="S17" s="204">
        <v>5.1232158211521934</v>
      </c>
      <c r="T17" s="204">
        <v>6.1478933791917454</v>
      </c>
      <c r="U17" s="204">
        <v>7.1725709372312982</v>
      </c>
      <c r="V17" s="204">
        <v>7.1725709372312982</v>
      </c>
      <c r="W17" s="204">
        <v>7.1725709372312982</v>
      </c>
      <c r="X17" s="204">
        <v>7.1725709372312982</v>
      </c>
      <c r="Y17" s="204">
        <v>6.1478933791917454</v>
      </c>
      <c r="DA17" s="71" t="s">
        <v>2875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24.29062768701634</v>
      </c>
      <c r="C20" s="204">
        <f t="shared" si="3"/>
        <v>24.09716251074806</v>
      </c>
      <c r="D20" s="204">
        <f t="shared" si="3"/>
        <v>23.387790197764399</v>
      </c>
      <c r="E20" s="204">
        <f t="shared" si="3"/>
        <v>22.721410146173689</v>
      </c>
      <c r="F20" s="204">
        <f t="shared" si="3"/>
        <v>21.238177128116941</v>
      </c>
      <c r="G20" s="204">
        <f t="shared" si="3"/>
        <v>18.228718830610489</v>
      </c>
      <c r="H20" s="204">
        <f t="shared" si="3"/>
        <v>11.822871883061049</v>
      </c>
      <c r="I20" s="204">
        <f t="shared" si="3"/>
        <v>10.81255374032674</v>
      </c>
      <c r="J20" s="204">
        <f t="shared" si="3"/>
        <v>13.112639724849529</v>
      </c>
      <c r="K20" s="204">
        <f t="shared" si="3"/>
        <v>13.220120378331901</v>
      </c>
      <c r="L20" s="204">
        <f t="shared" si="3"/>
        <v>17.23989681857266</v>
      </c>
      <c r="M20" s="204">
        <f t="shared" si="3"/>
        <v>17.34737747205503</v>
      </c>
      <c r="N20" s="204">
        <f t="shared" si="3"/>
        <v>11.758383490971619</v>
      </c>
      <c r="O20" s="204">
        <f t="shared" si="3"/>
        <v>3.8263112639724852</v>
      </c>
      <c r="P20" s="204">
        <f t="shared" si="3"/>
        <v>3.1384350816852971</v>
      </c>
      <c r="Q20" s="204">
        <f t="shared" si="3"/>
        <v>3.611349957007739</v>
      </c>
      <c r="R20" s="204">
        <f t="shared" si="3"/>
        <v>11.070507308684441</v>
      </c>
      <c r="S20" s="204">
        <f t="shared" si="3"/>
        <v>10.419886898168549</v>
      </c>
      <c r="T20" s="204">
        <f t="shared" si="3"/>
        <v>12.63257857057714</v>
      </c>
      <c r="U20" s="204">
        <f t="shared" si="3"/>
        <v>7.390152761842236</v>
      </c>
      <c r="V20" s="204">
        <f t="shared" si="3"/>
        <v>5.2849669749481469</v>
      </c>
      <c r="W20" s="204">
        <f t="shared" si="3"/>
        <v>7.7131334427878517</v>
      </c>
      <c r="X20" s="204">
        <f t="shared" si="3"/>
        <v>5.8649517843848962</v>
      </c>
      <c r="Y20" s="204">
        <f t="shared" si="3"/>
        <v>5.9684239888114261</v>
      </c>
      <c r="DA20" s="71"/>
    </row>
    <row r="21" spans="1:105" ht="12" customHeight="1" x14ac:dyDescent="0.25">
      <c r="A21" s="18" t="s">
        <v>73</v>
      </c>
      <c r="B21" s="204">
        <v>24.29062768701634</v>
      </c>
      <c r="C21" s="204">
        <v>24.09716251074806</v>
      </c>
      <c r="D21" s="204">
        <v>23.387790197764399</v>
      </c>
      <c r="E21" s="204">
        <v>22.721410146173689</v>
      </c>
      <c r="F21" s="204">
        <v>21.238177128116941</v>
      </c>
      <c r="G21" s="204">
        <v>18.228718830610489</v>
      </c>
      <c r="H21" s="204">
        <v>11.822871883061049</v>
      </c>
      <c r="I21" s="204">
        <v>10.81255374032674</v>
      </c>
      <c r="J21" s="204">
        <v>13.112639724849529</v>
      </c>
      <c r="K21" s="204">
        <v>13.220120378331901</v>
      </c>
      <c r="L21" s="204">
        <v>17.23989681857266</v>
      </c>
      <c r="M21" s="204">
        <v>17.34737747205503</v>
      </c>
      <c r="N21" s="204">
        <v>11.758383490971619</v>
      </c>
      <c r="O21" s="204">
        <v>3.8263112639724852</v>
      </c>
      <c r="P21" s="204">
        <v>3.1384350816852971</v>
      </c>
      <c r="Q21" s="204">
        <v>3.611349957007739</v>
      </c>
      <c r="R21" s="204">
        <v>11.070507308684441</v>
      </c>
      <c r="S21" s="204">
        <v>10.419886898168549</v>
      </c>
      <c r="T21" s="204">
        <v>12.63257857057714</v>
      </c>
      <c r="U21" s="204">
        <v>7.390152761842236</v>
      </c>
      <c r="V21" s="204">
        <v>5.2849669749481469</v>
      </c>
      <c r="W21" s="204">
        <v>7.7131334427878517</v>
      </c>
      <c r="X21" s="204">
        <v>5.8649517843848962</v>
      </c>
      <c r="Y21" s="204">
        <v>5.9684239888114261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27.156749785038691</v>
      </c>
      <c r="C23" s="204">
        <f t="shared" si="4"/>
        <v>26.941788478073949</v>
      </c>
      <c r="D23" s="204">
        <f t="shared" si="4"/>
        <v>26.583576956147891</v>
      </c>
      <c r="E23" s="204">
        <f t="shared" si="4"/>
        <v>20.77962166809974</v>
      </c>
      <c r="F23" s="204">
        <f t="shared" si="4"/>
        <v>21.63946689595873</v>
      </c>
      <c r="G23" s="204">
        <f t="shared" si="4"/>
        <v>24.027858985382629</v>
      </c>
      <c r="H23" s="204">
        <f t="shared" si="4"/>
        <v>25.7237317282889</v>
      </c>
      <c r="I23" s="204">
        <f t="shared" si="4"/>
        <v>35.468615649183143</v>
      </c>
      <c r="J23" s="204">
        <f t="shared" si="4"/>
        <v>27.109028374892521</v>
      </c>
      <c r="K23" s="204">
        <f t="shared" si="4"/>
        <v>3.940928632846088</v>
      </c>
      <c r="L23" s="204">
        <f t="shared" si="4"/>
        <v>3.128890799656062</v>
      </c>
      <c r="M23" s="204">
        <f t="shared" si="4"/>
        <v>3.0333619948409281</v>
      </c>
      <c r="N23" s="204">
        <f t="shared" si="4"/>
        <v>10.38976784178848</v>
      </c>
      <c r="O23" s="204">
        <f t="shared" si="4"/>
        <v>26.46414445399828</v>
      </c>
      <c r="P23" s="204">
        <f t="shared" si="4"/>
        <v>28.18383490971625</v>
      </c>
      <c r="Q23" s="204">
        <f t="shared" si="4"/>
        <v>31.527687016337051</v>
      </c>
      <c r="R23" s="204">
        <f t="shared" si="4"/>
        <v>34.680395528804823</v>
      </c>
      <c r="S23" s="204">
        <f t="shared" si="4"/>
        <v>50.099031604823317</v>
      </c>
      <c r="T23" s="204">
        <f t="shared" si="4"/>
        <v>71.827661624028508</v>
      </c>
      <c r="U23" s="204">
        <f t="shared" si="4"/>
        <v>68.772748289162507</v>
      </c>
      <c r="V23" s="204">
        <f t="shared" si="4"/>
        <v>66.230263957867706</v>
      </c>
      <c r="W23" s="204">
        <f t="shared" si="4"/>
        <v>87.974496852885039</v>
      </c>
      <c r="X23" s="204">
        <f t="shared" si="4"/>
        <v>74.756310083760752</v>
      </c>
      <c r="Y23" s="204">
        <f t="shared" si="4"/>
        <v>83.696063451494496</v>
      </c>
      <c r="DA23" s="71"/>
    </row>
    <row r="24" spans="1:105" ht="12" customHeight="1" x14ac:dyDescent="0.25">
      <c r="A24" s="18" t="s">
        <v>38</v>
      </c>
      <c r="B24" s="204">
        <v>27.156749785038691</v>
      </c>
      <c r="C24" s="204">
        <v>26.941788478073949</v>
      </c>
      <c r="D24" s="204">
        <v>26.583576956147891</v>
      </c>
      <c r="E24" s="204">
        <v>20.77962166809974</v>
      </c>
      <c r="F24" s="204">
        <v>21.63946689595873</v>
      </c>
      <c r="G24" s="204">
        <v>24.027858985382629</v>
      </c>
      <c r="H24" s="204">
        <v>25.7237317282889</v>
      </c>
      <c r="I24" s="204">
        <v>35.468615649183143</v>
      </c>
      <c r="J24" s="204">
        <v>27.109028374892521</v>
      </c>
      <c r="K24" s="204">
        <v>3.940928632846088</v>
      </c>
      <c r="L24" s="204">
        <v>3.128890799656062</v>
      </c>
      <c r="M24" s="204">
        <v>3.0333619948409281</v>
      </c>
      <c r="N24" s="204">
        <v>10.38976784178848</v>
      </c>
      <c r="O24" s="204">
        <v>26.46414445399828</v>
      </c>
      <c r="P24" s="204">
        <v>28.18383490971625</v>
      </c>
      <c r="Q24" s="204">
        <v>31.527687016337051</v>
      </c>
      <c r="R24" s="204">
        <v>34.680395528804823</v>
      </c>
      <c r="S24" s="204">
        <v>50.06208082545141</v>
      </c>
      <c r="T24" s="204">
        <v>71.797076526225268</v>
      </c>
      <c r="U24" s="204">
        <v>68.739810834049862</v>
      </c>
      <c r="V24" s="204">
        <v>66.160275150472913</v>
      </c>
      <c r="W24" s="204">
        <v>87.871367153912288</v>
      </c>
      <c r="X24" s="204">
        <v>74.376612209802232</v>
      </c>
      <c r="Y24" s="204">
        <v>83.022871883061043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5.736489621653359E-3</v>
      </c>
      <c r="T25" s="204">
        <v>7.1462789499443157E-3</v>
      </c>
      <c r="U25" s="204">
        <v>4.5161977450378973E-3</v>
      </c>
      <c r="V25" s="204">
        <v>3.0811763846130321E-3</v>
      </c>
      <c r="W25" s="204">
        <v>3.9774772465404453E-3</v>
      </c>
      <c r="X25" s="204">
        <v>3.4918957526785771E-3</v>
      </c>
      <c r="Y25" s="204">
        <v>7.5003448085214589E-3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3.1214289750254968E-2</v>
      </c>
      <c r="T29" s="204">
        <v>2.3438818853298741E-2</v>
      </c>
      <c r="U29" s="204">
        <v>2.8421257367612349E-2</v>
      </c>
      <c r="V29" s="204">
        <v>6.6907631010187374E-2</v>
      </c>
      <c r="W29" s="204">
        <v>9.9152221726221276E-2</v>
      </c>
      <c r="X29" s="204">
        <v>0.37620597820585278</v>
      </c>
      <c r="Y29" s="204">
        <v>0.66569122362493671</v>
      </c>
      <c r="DA29" s="71" t="s">
        <v>2885</v>
      </c>
    </row>
    <row r="30" spans="1:105" ht="12" customHeight="1" x14ac:dyDescent="0.25">
      <c r="A30" s="14" t="s">
        <v>39</v>
      </c>
      <c r="B30" s="204">
        <v>0.74041272570937233</v>
      </c>
      <c r="C30" s="204">
        <v>0.81203783319002576</v>
      </c>
      <c r="D30" s="204">
        <v>0.64488392089423896</v>
      </c>
      <c r="E30" s="204">
        <v>0.45382631126397238</v>
      </c>
      <c r="F30" s="204">
        <v>0.3821152192605331</v>
      </c>
      <c r="G30" s="204">
        <v>0.95537403267411869</v>
      </c>
      <c r="H30" s="204">
        <v>0.47773000859845233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0.81203783319002576</v>
      </c>
      <c r="T30" s="204">
        <v>0.69269131556319852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2886</v>
      </c>
    </row>
    <row r="31" spans="1:105" ht="12" customHeight="1" x14ac:dyDescent="0.25">
      <c r="A31" s="21" t="s">
        <v>40</v>
      </c>
      <c r="B31" s="207">
        <v>12.209802235597589</v>
      </c>
      <c r="C31" s="207">
        <v>12.81169389509888</v>
      </c>
      <c r="D31" s="207">
        <v>11.779879621668099</v>
      </c>
      <c r="E31" s="207">
        <v>12.725709372312981</v>
      </c>
      <c r="F31" s="207">
        <v>13.155631986242479</v>
      </c>
      <c r="G31" s="207">
        <v>12.81169389509888</v>
      </c>
      <c r="H31" s="207">
        <v>12.55374032674119</v>
      </c>
      <c r="I31" s="207">
        <v>13.671539122957871</v>
      </c>
      <c r="J31" s="207">
        <v>14.61736887360275</v>
      </c>
      <c r="K31" s="207">
        <v>10.232158211521931</v>
      </c>
      <c r="L31" s="207">
        <v>13.155631986242479</v>
      </c>
      <c r="M31" s="207">
        <v>13.24161650902837</v>
      </c>
      <c r="N31" s="207">
        <v>22.785898538263108</v>
      </c>
      <c r="O31" s="207">
        <v>28.202923473774721</v>
      </c>
      <c r="P31" s="207">
        <v>21.066208082545138</v>
      </c>
      <c r="Q31" s="207">
        <v>22.184006878761821</v>
      </c>
      <c r="R31" s="207">
        <v>24.07566638005159</v>
      </c>
      <c r="S31" s="207">
        <v>28.976784178847801</v>
      </c>
      <c r="T31" s="207">
        <v>32.502149613069648</v>
      </c>
      <c r="U31" s="207">
        <v>36.19948409286328</v>
      </c>
      <c r="V31" s="207">
        <v>36.027515047291487</v>
      </c>
      <c r="W31" s="207">
        <v>43.85210662080825</v>
      </c>
      <c r="X31" s="207">
        <v>40.49871023215821</v>
      </c>
      <c r="Y31" s="207">
        <v>33.619948409286323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57.053699999080592</v>
      </c>
      <c r="C33" s="203">
        <f>WWP_emi!C5</f>
        <v>56.59928999919515</v>
      </c>
      <c r="D33" s="203">
        <f>WWP_emi!D5</f>
        <v>54.933119999106992</v>
      </c>
      <c r="E33" s="203">
        <f>WWP_emi!E5</f>
        <v>53.367929999016937</v>
      </c>
      <c r="F33" s="203">
        <f>WWP_emi!F5</f>
        <v>49.884119999266453</v>
      </c>
      <c r="G33" s="203">
        <f>WWP_emi!G5</f>
        <v>42.815519999306822</v>
      </c>
      <c r="H33" s="203">
        <f>WWP_emi!H5</f>
        <v>27.76949999946455</v>
      </c>
      <c r="I33" s="203">
        <f>WWP_emi!I5</f>
        <v>25.39646999958314</v>
      </c>
      <c r="J33" s="203">
        <f>WWP_emi!J5</f>
        <v>30.798899999385181</v>
      </c>
      <c r="K33" s="203">
        <f>WWP_emi!K5</f>
        <v>31.051350000973549</v>
      </c>
      <c r="L33" s="203">
        <f>WWP_emi!L5</f>
        <v>43.458780961473117</v>
      </c>
      <c r="M33" s="203">
        <f>WWP_emi!M5</f>
        <v>59.418630002108252</v>
      </c>
      <c r="N33" s="203">
        <f>WWP_emi!N5</f>
        <v>40.066918920918013</v>
      </c>
      <c r="O33" s="203">
        <f>WWP_emi!O5</f>
        <v>21.289620960529689</v>
      </c>
      <c r="P33" s="203">
        <f>WWP_emi!P5</f>
        <v>16.708140000390621</v>
      </c>
      <c r="Q33" s="203">
        <f>WWP_emi!Q5</f>
        <v>20.93120892036141</v>
      </c>
      <c r="R33" s="203">
        <f>WWP_emi!R5</f>
        <v>38.71799892059002</v>
      </c>
      <c r="S33" s="203">
        <f>WWP_emi!S5</f>
        <v>43.280046963310532</v>
      </c>
      <c r="T33" s="203">
        <f>WWP_emi!T5</f>
        <v>51.656184576824643</v>
      </c>
      <c r="U33" s="203">
        <f>WWP_emi!U5</f>
        <v>42.521781018523001</v>
      </c>
      <c r="V33" s="203">
        <f>WWP_emi!V5</f>
        <v>40.488414149350497</v>
      </c>
      <c r="W33" s="203">
        <f>WWP_emi!W5</f>
        <v>52.01469836255805</v>
      </c>
      <c r="X33" s="203">
        <f>WWP_emi!X5</f>
        <v>50.584981453891317</v>
      </c>
      <c r="Y33" s="203">
        <f>WWP_emi!Y5</f>
        <v>41.813751428886157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131.96718439618857</v>
      </c>
      <c r="C35" s="284">
        <f t="shared" si="5"/>
        <v>124.45553444447262</v>
      </c>
      <c r="D35" s="284">
        <f t="shared" si="5"/>
        <v>136.88661403414201</v>
      </c>
      <c r="E35" s="284">
        <f t="shared" si="5"/>
        <v>127.11364112934723</v>
      </c>
      <c r="F35" s="284">
        <f t="shared" si="5"/>
        <v>121.99490919371866</v>
      </c>
      <c r="G35" s="284">
        <f t="shared" si="5"/>
        <v>133.70835930690879</v>
      </c>
      <c r="H35" s="284">
        <f t="shared" si="5"/>
        <v>122.26036928496798</v>
      </c>
      <c r="I35" s="284">
        <f t="shared" si="5"/>
        <v>141.74499295842054</v>
      </c>
      <c r="J35" s="284">
        <f t="shared" si="5"/>
        <v>132.45619013582899</v>
      </c>
      <c r="K35" s="284">
        <f t="shared" si="5"/>
        <v>85.592137472151165</v>
      </c>
      <c r="L35" s="284">
        <f t="shared" si="5"/>
        <v>108.6117673154443</v>
      </c>
      <c r="M35" s="284">
        <f t="shared" si="5"/>
        <v>126.7391759852938</v>
      </c>
      <c r="N35" s="284">
        <f t="shared" si="5"/>
        <v>160.02068802985789</v>
      </c>
      <c r="O35" s="284">
        <f t="shared" si="5"/>
        <v>199.64822108932682</v>
      </c>
      <c r="P35" s="284">
        <f t="shared" si="5"/>
        <v>165.08553272438797</v>
      </c>
      <c r="Q35" s="284">
        <f t="shared" si="5"/>
        <v>173.03761751857311</v>
      </c>
      <c r="R35" s="284">
        <f t="shared" si="5"/>
        <v>204.28606731520037</v>
      </c>
      <c r="S35" s="284">
        <f t="shared" si="5"/>
        <v>255.926839789838</v>
      </c>
      <c r="T35" s="284">
        <f t="shared" si="5"/>
        <v>316.12277930139362</v>
      </c>
      <c r="U35" s="284">
        <f t="shared" si="5"/>
        <v>288.05169130523137</v>
      </c>
      <c r="V35" s="284">
        <f t="shared" si="5"/>
        <v>274.90483109978857</v>
      </c>
      <c r="W35" s="284">
        <f t="shared" si="5"/>
        <v>286.31388233410621</v>
      </c>
      <c r="X35" s="284">
        <f t="shared" si="5"/>
        <v>213.23983030564088</v>
      </c>
      <c r="Y35" s="284">
        <f t="shared" si="5"/>
        <v>278.20940050544641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124.16635121602798</v>
      </c>
      <c r="C36" s="344">
        <f t="shared" si="6"/>
        <v>118.81908485023359</v>
      </c>
      <c r="D36" s="344">
        <f t="shared" si="6"/>
        <v>124.76757653104981</v>
      </c>
      <c r="E36" s="344">
        <f t="shared" si="6"/>
        <v>137.51505167952951</v>
      </c>
      <c r="F36" s="344">
        <f t="shared" si="6"/>
        <v>149.60895259320566</v>
      </c>
      <c r="G36" s="344">
        <f t="shared" si="6"/>
        <v>145.53955666894089</v>
      </c>
      <c r="H36" s="344">
        <f t="shared" si="6"/>
        <v>135.15873100424494</v>
      </c>
      <c r="I36" s="344">
        <f t="shared" si="6"/>
        <v>138.86565895518814</v>
      </c>
      <c r="J36" s="344">
        <f t="shared" si="6"/>
        <v>151.50062581690796</v>
      </c>
      <c r="K36" s="344">
        <f t="shared" si="6"/>
        <v>169.74113620264799</v>
      </c>
      <c r="L36" s="344">
        <f t="shared" si="6"/>
        <v>172.65246391315131</v>
      </c>
      <c r="M36" s="344">
        <f t="shared" si="6"/>
        <v>177.03919286140345</v>
      </c>
      <c r="N36" s="344">
        <f t="shared" si="6"/>
        <v>192.15121550228392</v>
      </c>
      <c r="O36" s="344">
        <f t="shared" si="6"/>
        <v>200.40871792545505</v>
      </c>
      <c r="P36" s="344">
        <f t="shared" si="6"/>
        <v>192.49793257338933</v>
      </c>
      <c r="Q36" s="344">
        <f t="shared" si="6"/>
        <v>189.32826560729592</v>
      </c>
      <c r="R36" s="344">
        <f t="shared" si="6"/>
        <v>198.98309626481168</v>
      </c>
      <c r="S36" s="344">
        <f t="shared" si="6"/>
        <v>195.81649866469539</v>
      </c>
      <c r="T36" s="344">
        <f t="shared" si="6"/>
        <v>195.66354361426687</v>
      </c>
      <c r="U36" s="344">
        <f t="shared" si="6"/>
        <v>186.79312230126806</v>
      </c>
      <c r="V36" s="344">
        <f t="shared" si="6"/>
        <v>191.12818539845702</v>
      </c>
      <c r="W36" s="344">
        <f t="shared" si="6"/>
        <v>167.87837833336221</v>
      </c>
      <c r="X36" s="344">
        <f t="shared" si="6"/>
        <v>155.9733499204018</v>
      </c>
      <c r="Y36" s="344">
        <f t="shared" si="6"/>
        <v>162.40565192708948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54.647276901884986</v>
      </c>
      <c r="C37" s="344">
        <f>IF(WWP_ued!C$5=0,"",WWP_ued!C$5/C$5*1000)</f>
        <v>52.371509986897983</v>
      </c>
      <c r="D37" s="344">
        <f>IF(WWP_ued!D$5=0,"",WWP_ued!D$5/D$5*1000)</f>
        <v>54.868805989807534</v>
      </c>
      <c r="E37" s="344">
        <f>IF(WWP_ued!E$5=0,"",WWP_ued!E$5/E$5*1000)</f>
        <v>61.237895130830879</v>
      </c>
      <c r="F37" s="344">
        <f>IF(WWP_ued!F$5=0,"",WWP_ued!F$5/F$5*1000)</f>
        <v>66.488066583146079</v>
      </c>
      <c r="G37" s="344">
        <f>IF(WWP_ued!G$5=0,"",WWP_ued!G$5/G$5*1000)</f>
        <v>64.18570040193022</v>
      </c>
      <c r="H37" s="344">
        <f>IF(WWP_ued!H$5=0,"",WWP_ued!H$5/H$5*1000)</f>
        <v>58.960669428959683</v>
      </c>
      <c r="I37" s="344">
        <f>IF(WWP_ued!I$5=0,"",WWP_ued!I$5/I$5*1000)</f>
        <v>59.659661985973372</v>
      </c>
      <c r="J37" s="344">
        <f>IF(WWP_ued!J$5=0,"",WWP_ued!J$5/J$5*1000)</f>
        <v>66.358887853792012</v>
      </c>
      <c r="K37" s="344">
        <f>IF(WWP_ued!K$5=0,"",WWP_ued!K$5/K$5*1000)</f>
        <v>79.380679307662248</v>
      </c>
      <c r="L37" s="344">
        <f>IF(WWP_ued!L$5=0,"",WWP_ued!L$5/L$5*1000)</f>
        <v>81.385287133021237</v>
      </c>
      <c r="M37" s="344">
        <f>IF(WWP_ued!M$5=0,"",WWP_ued!M$5/M$5*1000)</f>
        <v>82.59371273736906</v>
      </c>
      <c r="N37" s="344">
        <f>IF(WWP_ued!N$5=0,"",WWP_ued!N$5/N$5*1000)</f>
        <v>89.425735803118741</v>
      </c>
      <c r="O37" s="344">
        <f>IF(WWP_ued!O$5=0,"",WWP_ued!O$5/O$5*1000)</f>
        <v>90.504222823386982</v>
      </c>
      <c r="P37" s="344">
        <f>IF(WWP_ued!P$5=0,"",WWP_ued!P$5/P$5*1000)</f>
        <v>85.093953797835667</v>
      </c>
      <c r="Q37" s="344">
        <f>IF(WWP_ued!Q$5=0,"",WWP_ued!Q$5/Q$5*1000)</f>
        <v>83.351328839775007</v>
      </c>
      <c r="R37" s="344">
        <f>IF(WWP_ued!R$5=0,"",WWP_ued!R$5/R$5*1000)</f>
        <v>87.79288084769145</v>
      </c>
      <c r="S37" s="344">
        <f>IF(WWP_ued!S$5=0,"",WWP_ued!S$5/S$5*1000)</f>
        <v>85.522792727718297</v>
      </c>
      <c r="T37" s="344">
        <f>IF(WWP_ued!T$5=0,"",WWP_ued!T$5/T$5*1000)</f>
        <v>84.334713367062804</v>
      </c>
      <c r="U37" s="344">
        <f>IF(WWP_ued!U$5=0,"",WWP_ued!U$5/U$5*1000)</f>
        <v>80.939530937585104</v>
      </c>
      <c r="V37" s="344">
        <f>IF(WWP_ued!V$5=0,"",WWP_ued!V$5/V$5*1000)</f>
        <v>82.955014347115394</v>
      </c>
      <c r="W37" s="344">
        <f>IF(WWP_ued!W$5=0,"",WWP_ued!W$5/W$5*1000)</f>
        <v>72.578632568655706</v>
      </c>
      <c r="X37" s="344">
        <f>IF(WWP_ued!X$5=0,"",WWP_ued!X$5/X$5*1000)</f>
        <v>67.859424446569491</v>
      </c>
      <c r="Y37" s="344">
        <f>IF(WWP_ued!Y$5=0,"",WWP_ued!Y$5/Y$5*1000)</f>
        <v>69.691701197483667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0.88596013986266975</v>
      </c>
      <c r="C38" s="345">
        <f t="shared" si="7"/>
        <v>0.87530067762279773</v>
      </c>
      <c r="D38" s="345">
        <f t="shared" si="7"/>
        <v>0.88039305299760684</v>
      </c>
      <c r="E38" s="345">
        <f t="shared" si="7"/>
        <v>0.94155602801684923</v>
      </c>
      <c r="F38" s="345">
        <f t="shared" si="7"/>
        <v>0.88422891186318886</v>
      </c>
      <c r="G38" s="345">
        <f t="shared" si="7"/>
        <v>0.76424016021968733</v>
      </c>
      <c r="H38" s="345">
        <f t="shared" si="7"/>
        <v>0.54904225947263663</v>
      </c>
      <c r="I38" s="345">
        <f t="shared" si="7"/>
        <v>0.42360838450362415</v>
      </c>
      <c r="J38" s="345">
        <f t="shared" si="7"/>
        <v>0.5616236480293294</v>
      </c>
      <c r="K38" s="345">
        <f t="shared" si="7"/>
        <v>1.1335419671210401</v>
      </c>
      <c r="L38" s="345">
        <f t="shared" si="7"/>
        <v>1.2543290587597122</v>
      </c>
      <c r="M38" s="345">
        <f t="shared" si="7"/>
        <v>1.4989082375138147</v>
      </c>
      <c r="N38" s="345">
        <f t="shared" si="7"/>
        <v>0.81858281431756974</v>
      </c>
      <c r="O38" s="345">
        <f t="shared" si="7"/>
        <v>0.33995157684655702</v>
      </c>
      <c r="P38" s="345">
        <f t="shared" si="7"/>
        <v>0.30160220930179665</v>
      </c>
      <c r="Q38" s="345">
        <f t="shared" si="7"/>
        <v>0.34125663398044004</v>
      </c>
      <c r="R38" s="345">
        <f t="shared" si="7"/>
        <v>0.52374565565159859</v>
      </c>
      <c r="S38" s="345">
        <f t="shared" si="7"/>
        <v>0.44834448336045229</v>
      </c>
      <c r="T38" s="345">
        <f t="shared" si="7"/>
        <v>0.41356365883862323</v>
      </c>
      <c r="U38" s="345">
        <f t="shared" si="7"/>
        <v>0.35247705157891046</v>
      </c>
      <c r="V38" s="345">
        <f t="shared" si="7"/>
        <v>0.34629350328442648</v>
      </c>
      <c r="W38" s="345">
        <f t="shared" si="7"/>
        <v>0.34419358387014415</v>
      </c>
      <c r="X38" s="345">
        <f t="shared" si="7"/>
        <v>0.37805653796716099</v>
      </c>
      <c r="Y38" s="345">
        <f t="shared" si="7"/>
        <v>0.31501984695465823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HU: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64.397592433362007</v>
      </c>
      <c r="C5" s="223">
        <v>64.662682717110911</v>
      </c>
      <c r="D5" s="223">
        <v>62.396130696474643</v>
      </c>
      <c r="E5" s="223">
        <v>56.680567497850369</v>
      </c>
      <c r="F5" s="223">
        <v>56.415391229578688</v>
      </c>
      <c r="G5" s="223">
        <v>56.023645743766117</v>
      </c>
      <c r="H5" s="223">
        <v>50.578073946689607</v>
      </c>
      <c r="I5" s="223">
        <v>59.952708512467773</v>
      </c>
      <c r="J5" s="223">
        <v>54.839036973344797</v>
      </c>
      <c r="K5" s="223">
        <v>27.393207222699921</v>
      </c>
      <c r="L5" s="223">
        <v>34.647033533963899</v>
      </c>
      <c r="M5" s="223">
        <v>39.641272570937218</v>
      </c>
      <c r="N5" s="223">
        <v>48.946689595872733</v>
      </c>
      <c r="O5" s="223">
        <v>62.625451418744653</v>
      </c>
      <c r="P5" s="223">
        <v>55.397936371453163</v>
      </c>
      <c r="Q5" s="223">
        <v>61.335683576956143</v>
      </c>
      <c r="R5" s="223">
        <v>73.925193465176292</v>
      </c>
      <c r="S5" s="223">
        <v>96.533019964728723</v>
      </c>
      <c r="T5" s="223">
        <v>124.9050381309771</v>
      </c>
      <c r="U5" s="223">
        <v>120.6370197096462</v>
      </c>
      <c r="V5" s="223">
        <v>116.9193581899096</v>
      </c>
      <c r="W5" s="223">
        <v>151.12047638337711</v>
      </c>
      <c r="X5" s="223">
        <v>133.80268921122379</v>
      </c>
      <c r="Y5" s="223">
        <v>132.73370498114849</v>
      </c>
      <c r="DA5" s="89" t="s">
        <v>2871</v>
      </c>
    </row>
    <row r="6" spans="1:105" ht="12" customHeight="1" x14ac:dyDescent="0.25">
      <c r="A6" s="55" t="s">
        <v>91</v>
      </c>
      <c r="B6" s="259">
        <v>0.52968068732116902</v>
      </c>
      <c r="C6" s="259">
        <v>0.55483612891047862</v>
      </c>
      <c r="D6" s="259">
        <v>0.51105125609866731</v>
      </c>
      <c r="E6" s="259">
        <v>0.54926679505349363</v>
      </c>
      <c r="F6" s="259">
        <v>0.5663021678968907</v>
      </c>
      <c r="G6" s="259">
        <v>0.55036152197354649</v>
      </c>
      <c r="H6" s="259">
        <v>0.53365650871896331</v>
      </c>
      <c r="I6" s="259">
        <v>0.5799592190208358</v>
      </c>
      <c r="J6" s="259">
        <v>0.61980191686722752</v>
      </c>
      <c r="K6" s="259">
        <v>0.43399162703038707</v>
      </c>
      <c r="L6" s="259">
        <v>0.55797902187765658</v>
      </c>
      <c r="M6" s="259">
        <v>0.56641902210692263</v>
      </c>
      <c r="N6" s="259">
        <v>0.95288326551239688</v>
      </c>
      <c r="O6" s="259">
        <v>1.165663269200246</v>
      </c>
      <c r="P6" s="259">
        <v>0.87279699458020799</v>
      </c>
      <c r="Q6" s="259">
        <v>0.92111648542531066</v>
      </c>
      <c r="R6" s="259">
        <v>1.010032959089429</v>
      </c>
      <c r="S6" s="259">
        <v>1.214330716889034</v>
      </c>
      <c r="T6" s="259">
        <v>1.3667889851559381</v>
      </c>
      <c r="U6" s="259">
        <v>1.5096210942059389</v>
      </c>
      <c r="V6" s="259">
        <v>1.4996823054415089</v>
      </c>
      <c r="W6" s="259">
        <v>1.8266346427805511</v>
      </c>
      <c r="X6" s="259">
        <v>1.690370974154529</v>
      </c>
      <c r="Y6" s="259">
        <v>1.413017066847146</v>
      </c>
      <c r="DA6" s="67" t="s">
        <v>2888</v>
      </c>
    </row>
    <row r="7" spans="1:105" ht="12" customHeight="1" x14ac:dyDescent="0.25">
      <c r="A7" s="173" t="s">
        <v>92</v>
      </c>
      <c r="B7" s="224">
        <v>0.57573987752300992</v>
      </c>
      <c r="C7" s="224">
        <v>0.60308274881573776</v>
      </c>
      <c r="D7" s="224">
        <v>0.55549049575942089</v>
      </c>
      <c r="E7" s="224">
        <v>0.59702912505814532</v>
      </c>
      <c r="F7" s="224">
        <v>0.61554583467053325</v>
      </c>
      <c r="G7" s="224">
        <v>0.59821904562342032</v>
      </c>
      <c r="H7" s="224">
        <v>0.58006142252061221</v>
      </c>
      <c r="I7" s="224">
        <v>0.63039045545743033</v>
      </c>
      <c r="J7" s="224">
        <v>0.67369773572524705</v>
      </c>
      <c r="K7" s="224">
        <v>0.47173002938085562</v>
      </c>
      <c r="L7" s="224">
        <v>0.60649893682353984</v>
      </c>
      <c r="M7" s="224">
        <v>0.61567285011622019</v>
      </c>
      <c r="N7" s="224">
        <v>1.0357426799047791</v>
      </c>
      <c r="O7" s="224">
        <v>1.2670252926089629</v>
      </c>
      <c r="P7" s="224">
        <v>0.94869238541326961</v>
      </c>
      <c r="Q7" s="224">
        <v>1.0012135711144681</v>
      </c>
      <c r="R7" s="224">
        <v>1.097861912053727</v>
      </c>
      <c r="S7" s="224">
        <v>1.31992469227069</v>
      </c>
      <c r="T7" s="224">
        <v>1.485640201256454</v>
      </c>
      <c r="U7" s="224">
        <v>1.6408924937021081</v>
      </c>
      <c r="V7" s="224">
        <v>1.6300894624364231</v>
      </c>
      <c r="W7" s="224">
        <v>1.985472437804948</v>
      </c>
      <c r="X7" s="224">
        <v>1.837359754515792</v>
      </c>
      <c r="Y7" s="224">
        <v>1.5358881161382021</v>
      </c>
      <c r="DA7" s="177" t="s">
        <v>2889</v>
      </c>
    </row>
    <row r="8" spans="1:105" ht="12" customHeight="1" x14ac:dyDescent="0.25">
      <c r="A8" s="173" t="s">
        <v>93</v>
      </c>
      <c r="B8" s="224">
        <v>1.4278348962570651</v>
      </c>
      <c r="C8" s="224">
        <v>1.495645217063029</v>
      </c>
      <c r="D8" s="224">
        <v>1.3776164294833639</v>
      </c>
      <c r="E8" s="224">
        <v>1.480632230144201</v>
      </c>
      <c r="F8" s="224">
        <v>1.5265536699829221</v>
      </c>
      <c r="G8" s="224">
        <v>1.4835832331460821</v>
      </c>
      <c r="H8" s="224">
        <v>1.4385523278511181</v>
      </c>
      <c r="I8" s="224">
        <v>1.5633683295344269</v>
      </c>
      <c r="J8" s="224">
        <v>1.670770384598613</v>
      </c>
      <c r="K8" s="224">
        <v>1.169890472864521</v>
      </c>
      <c r="L8" s="224">
        <v>1.504117363322379</v>
      </c>
      <c r="M8" s="224">
        <v>1.526868668288226</v>
      </c>
      <c r="N8" s="224">
        <v>2.5686418461638518</v>
      </c>
      <c r="O8" s="224">
        <v>3.14222272567023</v>
      </c>
      <c r="P8" s="224">
        <v>2.3527571158249079</v>
      </c>
      <c r="Q8" s="224">
        <v>2.483009656363881</v>
      </c>
      <c r="R8" s="224">
        <v>2.722697541893242</v>
      </c>
      <c r="S8" s="224">
        <v>3.2734132368313111</v>
      </c>
      <c r="T8" s="224">
        <v>3.6843876991160061</v>
      </c>
      <c r="U8" s="224">
        <v>4.0694133843812281</v>
      </c>
      <c r="V8" s="224">
        <v>4.0426218668423299</v>
      </c>
      <c r="W8" s="224">
        <v>4.9239716457562688</v>
      </c>
      <c r="X8" s="224">
        <v>4.5566521911991646</v>
      </c>
      <c r="Y8" s="224">
        <v>3.8090025280227411</v>
      </c>
      <c r="DA8" s="177" t="s">
        <v>2890</v>
      </c>
    </row>
    <row r="9" spans="1:105" ht="12" customHeight="1" x14ac:dyDescent="0.25">
      <c r="A9" s="173" t="s">
        <v>94</v>
      </c>
      <c r="B9" s="224">
        <v>4.3756230691748748</v>
      </c>
      <c r="C9" s="224">
        <v>4.5834288909996062</v>
      </c>
      <c r="D9" s="224">
        <v>4.2217277677715987</v>
      </c>
      <c r="E9" s="224">
        <v>4.5374213504419032</v>
      </c>
      <c r="F9" s="224">
        <v>4.6781483434960531</v>
      </c>
      <c r="G9" s="224">
        <v>4.5464647467379944</v>
      </c>
      <c r="H9" s="224">
        <v>4.4084668111566527</v>
      </c>
      <c r="I9" s="224">
        <v>4.7909674614764697</v>
      </c>
      <c r="J9" s="224">
        <v>5.1201027915118784</v>
      </c>
      <c r="K9" s="224">
        <v>3.5851482232945009</v>
      </c>
      <c r="L9" s="224">
        <v>4.6093919198589024</v>
      </c>
      <c r="M9" s="224">
        <v>4.6791136608832744</v>
      </c>
      <c r="N9" s="224">
        <v>7.871644367276323</v>
      </c>
      <c r="O9" s="224">
        <v>9.6293922238281215</v>
      </c>
      <c r="P9" s="224">
        <v>7.2100621291408489</v>
      </c>
      <c r="Q9" s="224">
        <v>7.6092231404699584</v>
      </c>
      <c r="R9" s="224">
        <v>8.3437505316083218</v>
      </c>
      <c r="S9" s="224">
        <v>10.03142766125724</v>
      </c>
      <c r="T9" s="224">
        <v>11.290865529549061</v>
      </c>
      <c r="U9" s="224">
        <v>12.47078295213602</v>
      </c>
      <c r="V9" s="224">
        <v>12.38867991451681</v>
      </c>
      <c r="W9" s="224">
        <v>15.089590527317601</v>
      </c>
      <c r="X9" s="224">
        <v>13.96393413432002</v>
      </c>
      <c r="Y9" s="224">
        <v>11.672749682650339</v>
      </c>
      <c r="DA9" s="177" t="s">
        <v>2891</v>
      </c>
    </row>
    <row r="10" spans="1:105" ht="12" customHeight="1" x14ac:dyDescent="0.25">
      <c r="A10" s="56" t="s">
        <v>95</v>
      </c>
      <c r="B10" s="260">
        <v>1.2773338177157909</v>
      </c>
      <c r="C10" s="260">
        <v>1.2786715126385391</v>
      </c>
      <c r="D10" s="260">
        <v>1.236642622375365</v>
      </c>
      <c r="E10" s="260">
        <v>1.1340085759248959</v>
      </c>
      <c r="F10" s="260">
        <v>1.1249710466761551</v>
      </c>
      <c r="G10" s="260">
        <v>1.097807169853048</v>
      </c>
      <c r="H10" s="260">
        <v>0.97982280218715512</v>
      </c>
      <c r="I10" s="260">
        <v>1.0967870165838181</v>
      </c>
      <c r="J10" s="260">
        <v>1.094679429695522</v>
      </c>
      <c r="K10" s="260">
        <v>0.63896772512418942</v>
      </c>
      <c r="L10" s="260">
        <v>0.81460230717027637</v>
      </c>
      <c r="M10" s="260">
        <v>0.8658169303672355</v>
      </c>
      <c r="N10" s="260">
        <v>1.418390932030305</v>
      </c>
      <c r="O10" s="260">
        <v>1.948066816556894</v>
      </c>
      <c r="P10" s="260">
        <v>1.455628827164247</v>
      </c>
      <c r="Q10" s="260">
        <v>1.528925523206248</v>
      </c>
      <c r="R10" s="260">
        <v>1.6558567091216909</v>
      </c>
      <c r="S10" s="260">
        <v>2.0675891592869782</v>
      </c>
      <c r="T10" s="260">
        <v>2.4234230927370199</v>
      </c>
      <c r="U10" s="260">
        <v>2.5800210532527248</v>
      </c>
      <c r="V10" s="260">
        <v>2.586248316067441</v>
      </c>
      <c r="W10" s="260">
        <v>3.2005243903794991</v>
      </c>
      <c r="X10" s="260">
        <v>3.0909963980080568</v>
      </c>
      <c r="Y10" s="260">
        <v>2.834236625812161</v>
      </c>
      <c r="DA10" s="68" t="s">
        <v>2892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0.1078959068915311</v>
      </c>
      <c r="N11" s="226">
        <v>3.9915789037662713E-2</v>
      </c>
      <c r="O11" s="226">
        <v>3.3439820866474998E-2</v>
      </c>
      <c r="P11" s="226">
        <v>5.1284262600624901E-2</v>
      </c>
      <c r="Q11" s="226">
        <v>7.986268843898349E-2</v>
      </c>
      <c r="R11" s="226">
        <v>0.1068668545526235</v>
      </c>
      <c r="S11" s="226">
        <v>0.16136457369370269</v>
      </c>
      <c r="T11" s="226">
        <v>0.25256190965311548</v>
      </c>
      <c r="U11" s="226">
        <v>0.22279417448553371</v>
      </c>
      <c r="V11" s="226">
        <v>0.21165102256018881</v>
      </c>
      <c r="W11" s="226">
        <v>0.2459437826474743</v>
      </c>
      <c r="X11" s="226">
        <v>0.2196460096344105</v>
      </c>
      <c r="Y11" s="226">
        <v>0.23671543874631359</v>
      </c>
      <c r="DA11" s="69" t="s">
        <v>2893</v>
      </c>
    </row>
    <row r="12" spans="1:105" ht="12" customHeight="1" x14ac:dyDescent="0.25">
      <c r="A12" s="37" t="s">
        <v>35</v>
      </c>
      <c r="B12" s="226">
        <v>1.032327419986363</v>
      </c>
      <c r="C12" s="226">
        <v>1.0000020695699969</v>
      </c>
      <c r="D12" s="226">
        <v>1.0007442865355971</v>
      </c>
      <c r="E12" s="226">
        <v>0.81551966809024157</v>
      </c>
      <c r="F12" s="226">
        <v>0.76136637756772785</v>
      </c>
      <c r="G12" s="226">
        <v>0.71806219255248849</v>
      </c>
      <c r="H12" s="226">
        <v>0.48068693290899461</v>
      </c>
      <c r="I12" s="226">
        <v>0.52577018189652447</v>
      </c>
      <c r="J12" s="226">
        <v>0.47782741998168871</v>
      </c>
      <c r="K12" s="226">
        <v>0.21011429272523449</v>
      </c>
      <c r="L12" s="226">
        <v>0.26298862715104088</v>
      </c>
      <c r="M12" s="226">
        <v>0.31097141736237721</v>
      </c>
      <c r="N12" s="226">
        <v>0.1169666820429934</v>
      </c>
      <c r="O12" s="226">
        <v>4.2516343673089679E-2</v>
      </c>
      <c r="P12" s="226">
        <v>5.3482159569223087E-2</v>
      </c>
      <c r="Q12" s="226">
        <v>7.1875906195755151E-2</v>
      </c>
      <c r="R12" s="226">
        <v>0.28865058685569228</v>
      </c>
      <c r="S12" s="226">
        <v>0.32837310240104489</v>
      </c>
      <c r="T12" s="226">
        <v>0.5192531569092026</v>
      </c>
      <c r="U12" s="226">
        <v>0.22969297632084459</v>
      </c>
      <c r="V12" s="226">
        <v>0.15604178869357099</v>
      </c>
      <c r="W12" s="226">
        <v>0.26461577966854261</v>
      </c>
      <c r="X12" s="226">
        <v>0.1797096533985699</v>
      </c>
      <c r="Y12" s="226">
        <v>0.23009402787229091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3.1214289749881E-2</v>
      </c>
      <c r="T14" s="226">
        <v>2.3438818853589869E-2</v>
      </c>
      <c r="U14" s="226">
        <v>2.842125736721305E-2</v>
      </c>
      <c r="V14" s="226">
        <v>6.6907631008814514E-2</v>
      </c>
      <c r="W14" s="226">
        <v>9.9152221724474923E-2</v>
      </c>
      <c r="X14" s="226">
        <v>0.37620597819884738</v>
      </c>
      <c r="Y14" s="226">
        <v>0.66569122363382993</v>
      </c>
      <c r="DA14" s="69" t="s">
        <v>2896</v>
      </c>
    </row>
    <row r="15" spans="1:105" ht="12" customHeight="1" x14ac:dyDescent="0.25">
      <c r="A15" s="37" t="s">
        <v>40</v>
      </c>
      <c r="B15" s="226">
        <v>0.24500639772942759</v>
      </c>
      <c r="C15" s="226">
        <v>0.27866944306854119</v>
      </c>
      <c r="D15" s="226">
        <v>0.2358983358397683</v>
      </c>
      <c r="E15" s="226">
        <v>0.31848890783465461</v>
      </c>
      <c r="F15" s="226">
        <v>0.36360466910842698</v>
      </c>
      <c r="G15" s="226">
        <v>0.37974497730055951</v>
      </c>
      <c r="H15" s="226">
        <v>0.49913586927816062</v>
      </c>
      <c r="I15" s="226">
        <v>0.57101683468729392</v>
      </c>
      <c r="J15" s="226">
        <v>0.61685200971383369</v>
      </c>
      <c r="K15" s="226">
        <v>0.42885343239895501</v>
      </c>
      <c r="L15" s="226">
        <v>0.55161368001923539</v>
      </c>
      <c r="M15" s="226">
        <v>0.44694960611332729</v>
      </c>
      <c r="N15" s="226">
        <v>1.2615084609496481</v>
      </c>
      <c r="O15" s="226">
        <v>1.8721106520173301</v>
      </c>
      <c r="P15" s="226">
        <v>1.3508624049943989</v>
      </c>
      <c r="Q15" s="226">
        <v>1.377186928571509</v>
      </c>
      <c r="R15" s="226">
        <v>1.2603392677133749</v>
      </c>
      <c r="S15" s="226">
        <v>1.5466371934423491</v>
      </c>
      <c r="T15" s="226">
        <v>1.6281692073211109</v>
      </c>
      <c r="U15" s="226">
        <v>2.099112645079134</v>
      </c>
      <c r="V15" s="226">
        <v>2.1516478738048672</v>
      </c>
      <c r="W15" s="226">
        <v>2.590812606339008</v>
      </c>
      <c r="X15" s="226">
        <v>2.315434756776229</v>
      </c>
      <c r="Y15" s="226">
        <v>1.7017359355597259</v>
      </c>
      <c r="DA15" s="69" t="s">
        <v>2897</v>
      </c>
    </row>
    <row r="16" spans="1:105" ht="12" customHeight="1" x14ac:dyDescent="0.25">
      <c r="A16" s="57" t="s">
        <v>2898</v>
      </c>
      <c r="B16" s="261">
        <v>43.680045278844027</v>
      </c>
      <c r="C16" s="261">
        <v>43.419526242059987</v>
      </c>
      <c r="D16" s="261">
        <v>42.368011976086393</v>
      </c>
      <c r="E16" s="261">
        <v>36.798864645437348</v>
      </c>
      <c r="F16" s="261">
        <v>36.266526728652323</v>
      </c>
      <c r="G16" s="261">
        <v>36.311901085197754</v>
      </c>
      <c r="H16" s="261">
        <v>32.180597542789528</v>
      </c>
      <c r="I16" s="261">
        <v>39.370058462122607</v>
      </c>
      <c r="J16" s="261">
        <v>34.04437485842017</v>
      </c>
      <c r="K16" s="261">
        <v>14.41801949391699</v>
      </c>
      <c r="L16" s="261">
        <v>18.046768190829859</v>
      </c>
      <c r="M16" s="261">
        <v>22.08362241845326</v>
      </c>
      <c r="N16" s="261">
        <v>22.146928603280379</v>
      </c>
      <c r="O16" s="261">
        <v>29.517683980413459</v>
      </c>
      <c r="P16" s="261">
        <v>29.53629388584207</v>
      </c>
      <c r="Q16" s="261">
        <v>33.613243048365803</v>
      </c>
      <c r="R16" s="261">
        <v>42.380217244470487</v>
      </c>
      <c r="S16" s="261">
        <v>57.59982378737093</v>
      </c>
      <c r="T16" s="261">
        <v>78.887977515734391</v>
      </c>
      <c r="U16" s="261">
        <v>72.439056433974926</v>
      </c>
      <c r="V16" s="261">
        <v>69.43609650526561</v>
      </c>
      <c r="W16" s="261">
        <v>92.064551816785112</v>
      </c>
      <c r="X16" s="261">
        <v>79.722267786066411</v>
      </c>
      <c r="Y16" s="261">
        <v>84.791216470187294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0.9398180597734328</v>
      </c>
      <c r="M19" s="229">
        <v>0</v>
      </c>
      <c r="N19" s="229">
        <v>0</v>
      </c>
      <c r="O19" s="229">
        <v>0.71734699565813809</v>
      </c>
      <c r="P19" s="229">
        <v>0</v>
      </c>
      <c r="Q19" s="229">
        <v>0</v>
      </c>
      <c r="R19" s="229">
        <v>0</v>
      </c>
      <c r="S19" s="229">
        <v>0.7186338597459363</v>
      </c>
      <c r="T19" s="229">
        <v>0.68199678773634587</v>
      </c>
      <c r="U19" s="229">
        <v>0.64101295237577383</v>
      </c>
      <c r="V19" s="229">
        <v>1.2693786095792099</v>
      </c>
      <c r="W19" s="229">
        <v>2.5290318756972079</v>
      </c>
      <c r="X19" s="229">
        <v>3.3147681808162419</v>
      </c>
      <c r="Y19" s="229">
        <v>1.7635017035416221</v>
      </c>
      <c r="DA19" s="73" t="s">
        <v>2902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4.9657086467103344</v>
      </c>
      <c r="N20" s="229">
        <v>3.1894990129999048</v>
      </c>
      <c r="O20" s="229">
        <v>1.901667044346075</v>
      </c>
      <c r="P20" s="229">
        <v>1.695980780541261</v>
      </c>
      <c r="Q20" s="229">
        <v>2.3412408519147179</v>
      </c>
      <c r="R20" s="229">
        <v>2.7827070355776669</v>
      </c>
      <c r="S20" s="229">
        <v>3.2355249017214751</v>
      </c>
      <c r="T20" s="229">
        <v>3.6482440947351482</v>
      </c>
      <c r="U20" s="229">
        <v>4.0423227893948921</v>
      </c>
      <c r="V20" s="229">
        <v>4.0090187750272932</v>
      </c>
      <c r="W20" s="229">
        <v>3.973909061578913</v>
      </c>
      <c r="X20" s="229">
        <v>4.1827083324288257</v>
      </c>
      <c r="Y20" s="229">
        <v>3.157584337515174</v>
      </c>
      <c r="DA20" s="73" t="s">
        <v>2903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17.873586090686061</v>
      </c>
      <c r="C23" s="229">
        <v>17.74566117630976</v>
      </c>
      <c r="D23" s="229">
        <v>17.180139764748979</v>
      </c>
      <c r="E23" s="229">
        <v>17.156719732280951</v>
      </c>
      <c r="F23" s="229">
        <v>15.895312993316161</v>
      </c>
      <c r="G23" s="229">
        <v>13.200992116587051</v>
      </c>
      <c r="H23" s="229">
        <v>7.9427578442369704</v>
      </c>
      <c r="I23" s="229">
        <v>6.559575250568157</v>
      </c>
      <c r="J23" s="229">
        <v>8.9669844924936193</v>
      </c>
      <c r="K23" s="229">
        <v>10.772436761522229</v>
      </c>
      <c r="L23" s="229">
        <v>14.212548497965781</v>
      </c>
      <c r="M23" s="229">
        <v>14.311881706768711</v>
      </c>
      <c r="N23" s="229">
        <v>9.3463044555625334</v>
      </c>
      <c r="O23" s="229">
        <v>2.417833813525724</v>
      </c>
      <c r="P23" s="229">
        <v>1.768665671135885</v>
      </c>
      <c r="Q23" s="229">
        <v>2.1071017159967038</v>
      </c>
      <c r="R23" s="229">
        <v>7.5161753588567546</v>
      </c>
      <c r="S23" s="229">
        <v>6.5842168795416303</v>
      </c>
      <c r="T23" s="229">
        <v>7.5005857612037294</v>
      </c>
      <c r="U23" s="229">
        <v>4.1674929557279778</v>
      </c>
      <c r="V23" s="229">
        <v>2.9556883448718918</v>
      </c>
      <c r="W23" s="229">
        <v>4.2756073495415494</v>
      </c>
      <c r="X23" s="229">
        <v>3.4222022332170572</v>
      </c>
      <c r="Y23" s="229">
        <v>3.0692603001021621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25.12153537982979</v>
      </c>
      <c r="C25" s="229">
        <v>24.92268396647443</v>
      </c>
      <c r="D25" s="229">
        <v>24.591317971125982</v>
      </c>
      <c r="E25" s="229">
        <v>19.222329809179239</v>
      </c>
      <c r="F25" s="229">
        <v>20.017735462868998</v>
      </c>
      <c r="G25" s="229">
        <v>22.227133746879058</v>
      </c>
      <c r="H25" s="229">
        <v>23.795912317405879</v>
      </c>
      <c r="I25" s="229">
        <v>32.810483211554462</v>
      </c>
      <c r="J25" s="229">
        <v>25.077390365926551</v>
      </c>
      <c r="K25" s="229">
        <v>3.6455827323947592</v>
      </c>
      <c r="L25" s="229">
        <v>2.8944016330906428</v>
      </c>
      <c r="M25" s="229">
        <v>2.8060320649742101</v>
      </c>
      <c r="N25" s="229">
        <v>9.6111251347179429</v>
      </c>
      <c r="O25" s="229">
        <v>24.480836126883521</v>
      </c>
      <c r="P25" s="229">
        <v>26.07164743416493</v>
      </c>
      <c r="Q25" s="229">
        <v>29.164900480454381</v>
      </c>
      <c r="R25" s="229">
        <v>32.081334850036072</v>
      </c>
      <c r="S25" s="229">
        <v>46.310267047068983</v>
      </c>
      <c r="T25" s="229">
        <v>66.416372077500668</v>
      </c>
      <c r="U25" s="229">
        <v>63.588227736476277</v>
      </c>
      <c r="V25" s="229">
        <v>61.202010775787222</v>
      </c>
      <c r="W25" s="229">
        <v>81.286003529967445</v>
      </c>
      <c r="X25" s="229">
        <v>68.802589039604285</v>
      </c>
      <c r="Y25" s="229">
        <v>76.80087012902834</v>
      </c>
      <c r="DA25" s="73" t="s">
        <v>2908</v>
      </c>
    </row>
    <row r="26" spans="1:105" ht="12" customHeight="1" x14ac:dyDescent="0.25">
      <c r="A26" s="46" t="s">
        <v>39</v>
      </c>
      <c r="B26" s="229">
        <v>0.68492380832818089</v>
      </c>
      <c r="C26" s="229">
        <v>0.75118109927580068</v>
      </c>
      <c r="D26" s="229">
        <v>0.59655424021142245</v>
      </c>
      <c r="E26" s="229">
        <v>0.41981510397715871</v>
      </c>
      <c r="F26" s="229">
        <v>0.35347827246714852</v>
      </c>
      <c r="G26" s="229">
        <v>0.88377522173162892</v>
      </c>
      <c r="H26" s="229">
        <v>0.44192738114667429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0.75118109929291466</v>
      </c>
      <c r="T26" s="229">
        <v>0.64077879455849762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2909</v>
      </c>
    </row>
    <row r="27" spans="1:105" ht="12" customHeight="1" x14ac:dyDescent="0.25">
      <c r="A27" s="57" t="s">
        <v>2910</v>
      </c>
      <c r="B27" s="261">
        <v>2.6944626268076868</v>
      </c>
      <c r="C27" s="261">
        <v>2.8224272644576538</v>
      </c>
      <c r="D27" s="261">
        <v>2.599695520154091</v>
      </c>
      <c r="E27" s="261">
        <v>2.7940963052721211</v>
      </c>
      <c r="F27" s="261">
        <v>2.8807545062580968</v>
      </c>
      <c r="G27" s="261">
        <v>2.7996651335176068</v>
      </c>
      <c r="H27" s="261">
        <v>2.714687457396467</v>
      </c>
      <c r="I27" s="261">
        <v>2.9502273315407752</v>
      </c>
      <c r="J27" s="261">
        <v>3.1529054031941568</v>
      </c>
      <c r="K27" s="261">
        <v>2.2076965375024038</v>
      </c>
      <c r="L27" s="261">
        <v>2.838415024334167</v>
      </c>
      <c r="M27" s="261">
        <v>2.8813489385439119</v>
      </c>
      <c r="N27" s="261">
        <v>4.8472757419543671</v>
      </c>
      <c r="O27" s="261">
        <v>5.9296783694099506</v>
      </c>
      <c r="P27" s="261">
        <v>4.439880363734102</v>
      </c>
      <c r="Q27" s="261">
        <v>4.685679512815712</v>
      </c>
      <c r="R27" s="261">
        <v>5.1379937484114446</v>
      </c>
      <c r="S27" s="261">
        <v>6.1772475598268306</v>
      </c>
      <c r="T27" s="261">
        <v>6.9527961418802082</v>
      </c>
      <c r="U27" s="261">
        <v>7.679376870525866</v>
      </c>
      <c r="V27" s="261">
        <v>7.6288186842024626</v>
      </c>
      <c r="W27" s="261">
        <v>9.2920110089271546</v>
      </c>
      <c r="X27" s="261">
        <v>8.5988436511339099</v>
      </c>
      <c r="Y27" s="261">
        <v>7.1879563835267879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7.705713449079215</v>
      </c>
      <c r="C28" s="261">
        <f t="shared" si="0"/>
        <v>7.6726936091495421</v>
      </c>
      <c r="D28" s="261">
        <f t="shared" si="0"/>
        <v>7.4696910096426716</v>
      </c>
      <c r="E28" s="261">
        <f t="shared" si="0"/>
        <v>6.5792854612030327</v>
      </c>
      <c r="F28" s="261">
        <f t="shared" si="0"/>
        <v>6.4780844703292706</v>
      </c>
      <c r="G28" s="261">
        <f t="shared" si="0"/>
        <v>6.4212761884370186</v>
      </c>
      <c r="H28" s="261">
        <f t="shared" si="0"/>
        <v>5.5950737124668031</v>
      </c>
      <c r="I28" s="261">
        <f t="shared" si="0"/>
        <v>6.6374969268101776</v>
      </c>
      <c r="J28" s="261">
        <f t="shared" si="0"/>
        <v>5.9689449147714004</v>
      </c>
      <c r="K28" s="261">
        <f t="shared" si="0"/>
        <v>2.7216072368298923</v>
      </c>
      <c r="L28" s="261">
        <f t="shared" si="0"/>
        <v>3.4242443052010958</v>
      </c>
      <c r="M28" s="261">
        <f t="shared" si="0"/>
        <v>4.143435460187975</v>
      </c>
      <c r="N28" s="261">
        <f t="shared" si="0"/>
        <v>4.2712770558147923</v>
      </c>
      <c r="O28" s="261">
        <f t="shared" si="0"/>
        <v>5.3356979179354305</v>
      </c>
      <c r="P28" s="261">
        <f t="shared" si="0"/>
        <v>5.0701449359077406</v>
      </c>
      <c r="Q28" s="261">
        <f t="shared" si="0"/>
        <v>5.7871804843574193</v>
      </c>
      <c r="R28" s="261">
        <f t="shared" si="0"/>
        <v>7.512937164869852</v>
      </c>
      <c r="S28" s="261">
        <f t="shared" si="0"/>
        <v>9.9634299100865302</v>
      </c>
      <c r="T28" s="261">
        <f t="shared" si="0"/>
        <v>13.313913196577101</v>
      </c>
      <c r="U28" s="261">
        <f t="shared" si="0"/>
        <v>12.173927772779647</v>
      </c>
      <c r="V28" s="261">
        <f t="shared" si="0"/>
        <v>11.673181980982307</v>
      </c>
      <c r="W28" s="261">
        <f t="shared" si="0"/>
        <v>15.38829513784717</v>
      </c>
      <c r="X28" s="261">
        <f t="shared" si="0"/>
        <v>13.541093454510332</v>
      </c>
      <c r="Y28" s="261">
        <f t="shared" si="0"/>
        <v>13.804394657266693</v>
      </c>
      <c r="DA28" s="70"/>
    </row>
    <row r="29" spans="1:105" ht="12" customHeight="1" x14ac:dyDescent="0.25">
      <c r="A29" s="60" t="s">
        <v>2913</v>
      </c>
      <c r="B29" s="329">
        <v>3.9366904255613702</v>
      </c>
      <c r="C29" s="329">
        <v>3.9138393165267331</v>
      </c>
      <c r="D29" s="329">
        <v>3.8150617625397598</v>
      </c>
      <c r="E29" s="329">
        <v>3.3592237294299392</v>
      </c>
      <c r="F29" s="329">
        <v>3.293743267282188</v>
      </c>
      <c r="G29" s="329">
        <v>3.2401897097665571</v>
      </c>
      <c r="H29" s="329">
        <v>2.755946723870863</v>
      </c>
      <c r="I29" s="329">
        <v>3.195786090167192</v>
      </c>
      <c r="J29" s="329">
        <v>2.9413699849791768</v>
      </c>
      <c r="K29" s="329">
        <v>1.364843269351051</v>
      </c>
      <c r="L29" s="329">
        <v>1.719590679005103</v>
      </c>
      <c r="M29" s="329">
        <v>2.1080676135728522</v>
      </c>
      <c r="N29" s="329">
        <v>2.0627525438162539</v>
      </c>
      <c r="O29" s="329">
        <v>2.4375206044426379</v>
      </c>
      <c r="P29" s="329">
        <v>2.297793108830513</v>
      </c>
      <c r="Q29" s="329">
        <v>2.6635272475743048</v>
      </c>
      <c r="R29" s="329">
        <v>3.640370544727102</v>
      </c>
      <c r="S29" s="329">
        <v>4.769025863824961</v>
      </c>
      <c r="T29" s="329">
        <v>6.3285689212646119</v>
      </c>
      <c r="U29" s="329">
        <v>5.6489401804023069</v>
      </c>
      <c r="V29" s="329">
        <v>5.395799588789</v>
      </c>
      <c r="W29" s="329">
        <v>7.1355213592376874</v>
      </c>
      <c r="X29" s="329">
        <v>6.3474715569424989</v>
      </c>
      <c r="Y29" s="329">
        <v>6.3207019062708696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0.1066567634427782</v>
      </c>
      <c r="M31" s="295">
        <v>0</v>
      </c>
      <c r="N31" s="295">
        <v>0</v>
      </c>
      <c r="O31" s="295">
        <v>0.34715126072873381</v>
      </c>
      <c r="P31" s="295">
        <v>0</v>
      </c>
      <c r="Q31" s="295">
        <v>0</v>
      </c>
      <c r="R31" s="295">
        <v>0</v>
      </c>
      <c r="S31" s="295">
        <v>0.32520984072841219</v>
      </c>
      <c r="T31" s="295">
        <v>0.36481505521661151</v>
      </c>
      <c r="U31" s="295">
        <v>0.4091191849478652</v>
      </c>
      <c r="V31" s="295">
        <v>0.83182429775587685</v>
      </c>
      <c r="W31" s="295">
        <v>1.674247819560345</v>
      </c>
      <c r="X31" s="295">
        <v>1.926832943909272</v>
      </c>
      <c r="Y31" s="295">
        <v>1.3950044345225101</v>
      </c>
      <c r="DA31" s="122" t="s">
        <v>2916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0.54301649659650286</v>
      </c>
      <c r="N32" s="295">
        <v>0.5248285216870473</v>
      </c>
      <c r="O32" s="295">
        <v>0.92028839031429721</v>
      </c>
      <c r="P32" s="295">
        <v>1.124793829497454</v>
      </c>
      <c r="Q32" s="295">
        <v>1.4018611891972219</v>
      </c>
      <c r="R32" s="295">
        <v>0.98361009854779713</v>
      </c>
      <c r="S32" s="295">
        <v>1.4642011696104229</v>
      </c>
      <c r="T32" s="295">
        <v>1.951525864633556</v>
      </c>
      <c r="U32" s="295">
        <v>2.5799662842443389</v>
      </c>
      <c r="V32" s="295">
        <v>2.627111566290429</v>
      </c>
      <c r="W32" s="295">
        <v>2.6307729235897419</v>
      </c>
      <c r="X32" s="295">
        <v>2.4313556092188331</v>
      </c>
      <c r="Y32" s="295">
        <v>2.4977827604965088</v>
      </c>
      <c r="DA32" s="122" t="s">
        <v>2917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3.9366904255613702</v>
      </c>
      <c r="C34" s="295">
        <v>3.9138393165267331</v>
      </c>
      <c r="D34" s="295">
        <v>3.8150617625397598</v>
      </c>
      <c r="E34" s="295">
        <v>3.3592237294299392</v>
      </c>
      <c r="F34" s="295">
        <v>3.293743267282188</v>
      </c>
      <c r="G34" s="295">
        <v>3.2401897097665571</v>
      </c>
      <c r="H34" s="295">
        <v>2.755946723870863</v>
      </c>
      <c r="I34" s="295">
        <v>3.195786090167192</v>
      </c>
      <c r="J34" s="295">
        <v>2.9413699849791768</v>
      </c>
      <c r="K34" s="295">
        <v>1.364843269351051</v>
      </c>
      <c r="L34" s="295">
        <v>1.6129339155623239</v>
      </c>
      <c r="M34" s="295">
        <v>1.565051116976349</v>
      </c>
      <c r="N34" s="295">
        <v>1.537924022129207</v>
      </c>
      <c r="O34" s="295">
        <v>1.170080953399607</v>
      </c>
      <c r="P34" s="295">
        <v>1.172999279333059</v>
      </c>
      <c r="Q34" s="295">
        <v>1.2616660583770829</v>
      </c>
      <c r="R34" s="295">
        <v>2.656760446179304</v>
      </c>
      <c r="S34" s="295">
        <v>2.9796148534861251</v>
      </c>
      <c r="T34" s="295">
        <v>4.012228001414444</v>
      </c>
      <c r="U34" s="295">
        <v>2.659854711210103</v>
      </c>
      <c r="V34" s="295">
        <v>1.9368637247426941</v>
      </c>
      <c r="W34" s="295">
        <v>2.8305006160875998</v>
      </c>
      <c r="X34" s="295">
        <v>1.989283003814394</v>
      </c>
      <c r="Y34" s="295">
        <v>2.4279147112518502</v>
      </c>
      <c r="DA34" s="122" t="s">
        <v>2919</v>
      </c>
    </row>
    <row r="35" spans="1:105" ht="12" customHeight="1" x14ac:dyDescent="0.25">
      <c r="A35" s="60" t="s">
        <v>2920</v>
      </c>
      <c r="B35" s="329">
        <v>3.538727072508641</v>
      </c>
      <c r="C35" s="329">
        <v>3.517621193096514</v>
      </c>
      <c r="D35" s="329">
        <v>3.432433048799143</v>
      </c>
      <c r="E35" s="329">
        <v>2.9812500817498351</v>
      </c>
      <c r="F35" s="329">
        <v>2.9381228691788701</v>
      </c>
      <c r="G35" s="329">
        <v>2.9417988604210938</v>
      </c>
      <c r="H35" s="329">
        <v>2.6071024195876951</v>
      </c>
      <c r="I35" s="329">
        <v>3.189554654460014</v>
      </c>
      <c r="J35" s="329">
        <v>2.7580958355021248</v>
      </c>
      <c r="K35" s="329">
        <v>1.1680719557264989</v>
      </c>
      <c r="L35" s="329">
        <v>1.462054051466577</v>
      </c>
      <c r="M35" s="329">
        <v>1.789098706568635</v>
      </c>
      <c r="N35" s="329">
        <v>1.7942274400366269</v>
      </c>
      <c r="O35" s="329">
        <v>2.3913671964492078</v>
      </c>
      <c r="P35" s="329">
        <v>2.3928748729119191</v>
      </c>
      <c r="Q35" s="329">
        <v>2.7231678083373279</v>
      </c>
      <c r="R35" s="329">
        <v>3.4334218553212592</v>
      </c>
      <c r="S35" s="329">
        <v>4.6664341693532929</v>
      </c>
      <c r="T35" s="329">
        <v>6.3910881948099076</v>
      </c>
      <c r="U35" s="329">
        <v>5.8686305948964961</v>
      </c>
      <c r="V35" s="329">
        <v>5.625346607218737</v>
      </c>
      <c r="W35" s="329">
        <v>7.4585848034875024</v>
      </c>
      <c r="X35" s="329">
        <v>6.4586779957615166</v>
      </c>
      <c r="Y35" s="329">
        <v>6.8693375045405434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7.6139106315523633E-2</v>
      </c>
      <c r="M38" s="229">
        <v>0</v>
      </c>
      <c r="N38" s="229">
        <v>0</v>
      </c>
      <c r="O38" s="229">
        <v>5.8115673134333592E-2</v>
      </c>
      <c r="P38" s="229">
        <v>0</v>
      </c>
      <c r="Q38" s="229">
        <v>0</v>
      </c>
      <c r="R38" s="229">
        <v>0</v>
      </c>
      <c r="S38" s="229">
        <v>5.8219928080890111E-2</v>
      </c>
      <c r="T38" s="229">
        <v>5.5251785585841449E-2</v>
      </c>
      <c r="U38" s="229">
        <v>5.1931491231752537E-2</v>
      </c>
      <c r="V38" s="229">
        <v>0.10283836526050889</v>
      </c>
      <c r="W38" s="229">
        <v>0.20488883444682779</v>
      </c>
      <c r="X38" s="229">
        <v>0.26854504901866438</v>
      </c>
      <c r="Y38" s="229">
        <v>0.14286961428037689</v>
      </c>
      <c r="DA38" s="73" t="s">
        <v>2924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0.40229554502808762</v>
      </c>
      <c r="N39" s="229">
        <v>0.25839640121684998</v>
      </c>
      <c r="O39" s="229">
        <v>0.15406304205422369</v>
      </c>
      <c r="P39" s="229">
        <v>0.1373994249374671</v>
      </c>
      <c r="Q39" s="229">
        <v>0.1896749953678864</v>
      </c>
      <c r="R39" s="229">
        <v>0.22544025901979459</v>
      </c>
      <c r="S39" s="229">
        <v>0.26212517616237818</v>
      </c>
      <c r="T39" s="229">
        <v>0.29556151012993442</v>
      </c>
      <c r="U39" s="229">
        <v>0.32748768915719673</v>
      </c>
      <c r="V39" s="229">
        <v>0.32478957342692488</v>
      </c>
      <c r="W39" s="229">
        <v>0.32194516947325069</v>
      </c>
      <c r="X39" s="229">
        <v>0.33886098601510117</v>
      </c>
      <c r="Y39" s="229">
        <v>0.25581084240098378</v>
      </c>
      <c r="DA39" s="73" t="s">
        <v>2925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1.4480237503910971</v>
      </c>
      <c r="C42" s="229">
        <v>1.4376599479989089</v>
      </c>
      <c r="D42" s="229">
        <v>1.39184438355986</v>
      </c>
      <c r="E42" s="229">
        <v>1.389947015954021</v>
      </c>
      <c r="F42" s="229">
        <v>1.287754489638544</v>
      </c>
      <c r="G42" s="229">
        <v>1.069474811409262</v>
      </c>
      <c r="H42" s="229">
        <v>0.64348038181625211</v>
      </c>
      <c r="I42" s="229">
        <v>0.53142221751738739</v>
      </c>
      <c r="J42" s="229">
        <v>0.72645782713328</v>
      </c>
      <c r="K42" s="229">
        <v>0.87272605514787294</v>
      </c>
      <c r="L42" s="229">
        <v>1.1514257784767701</v>
      </c>
      <c r="M42" s="229">
        <v>1.1594732315630949</v>
      </c>
      <c r="N42" s="229">
        <v>0.75718833150629372</v>
      </c>
      <c r="O42" s="229">
        <v>0.19588015346894161</v>
      </c>
      <c r="P42" s="229">
        <v>0.14328797172050131</v>
      </c>
      <c r="Q42" s="229">
        <v>0.17070627650055131</v>
      </c>
      <c r="R42" s="229">
        <v>0.60892091696139006</v>
      </c>
      <c r="S42" s="229">
        <v>0.53341855243422376</v>
      </c>
      <c r="T42" s="229">
        <v>0.60765792991748724</v>
      </c>
      <c r="U42" s="229">
        <v>0.33762831638058088</v>
      </c>
      <c r="V42" s="229">
        <v>0.23945429307881941</v>
      </c>
      <c r="W42" s="229">
        <v>0.34638717479919262</v>
      </c>
      <c r="X42" s="229">
        <v>0.27724878976144729</v>
      </c>
      <c r="Y42" s="229">
        <v>0.24865529436179551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2.0352144047488938</v>
      </c>
      <c r="C44" s="229">
        <v>2.0191045111955561</v>
      </c>
      <c r="D44" s="229">
        <v>1.992258984567489</v>
      </c>
      <c r="E44" s="229">
        <v>1.5572918585177951</v>
      </c>
      <c r="F44" s="229">
        <v>1.62173143275289</v>
      </c>
      <c r="G44" s="229">
        <v>1.8007252380859471</v>
      </c>
      <c r="H44" s="229">
        <v>1.9278194103299371</v>
      </c>
      <c r="I44" s="229">
        <v>2.6581324369426258</v>
      </c>
      <c r="J44" s="229">
        <v>2.0316380083688448</v>
      </c>
      <c r="K44" s="229">
        <v>0.2953459005786262</v>
      </c>
      <c r="L44" s="229">
        <v>0.23448916667428299</v>
      </c>
      <c r="M44" s="229">
        <v>0.22732992997745241</v>
      </c>
      <c r="N44" s="229">
        <v>0.77864270731348317</v>
      </c>
      <c r="O44" s="229">
        <v>1.983308327791709</v>
      </c>
      <c r="P44" s="229">
        <v>2.1121874762539501</v>
      </c>
      <c r="Q44" s="229">
        <v>2.36278653646889</v>
      </c>
      <c r="R44" s="229">
        <v>2.5990606793400741</v>
      </c>
      <c r="S44" s="229">
        <v>3.7518137787723651</v>
      </c>
      <c r="T44" s="229">
        <v>5.3807044481772239</v>
      </c>
      <c r="U44" s="229">
        <v>5.1515830981269657</v>
      </c>
      <c r="V44" s="229">
        <v>4.958264375452484</v>
      </c>
      <c r="W44" s="229">
        <v>6.5853636247682301</v>
      </c>
      <c r="X44" s="229">
        <v>5.5740231709663046</v>
      </c>
      <c r="Y44" s="229">
        <v>6.2220017534973868</v>
      </c>
      <c r="DA44" s="73" t="s">
        <v>2930</v>
      </c>
    </row>
    <row r="45" spans="1:105" ht="12" customHeight="1" x14ac:dyDescent="0.25">
      <c r="A45" s="64" t="s">
        <v>39</v>
      </c>
      <c r="B45" s="229">
        <v>5.5488917368649672E-2</v>
      </c>
      <c r="C45" s="229">
        <v>6.0856733902049341E-2</v>
      </c>
      <c r="D45" s="229">
        <v>4.8329680671792823E-2</v>
      </c>
      <c r="E45" s="229">
        <v>3.4011207278018589E-2</v>
      </c>
      <c r="F45" s="229">
        <v>2.8636946787436741E-2</v>
      </c>
      <c r="G45" s="229">
        <v>7.1598810925884854E-2</v>
      </c>
      <c r="H45" s="229">
        <v>3.5802627441506363E-2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6.0856733903435829E-2</v>
      </c>
      <c r="T45" s="229">
        <v>5.1912520999420043E-2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2931</v>
      </c>
    </row>
    <row r="46" spans="1:105" ht="12" customHeight="1" x14ac:dyDescent="0.25">
      <c r="A46" s="60" t="s">
        <v>2932</v>
      </c>
      <c r="B46" s="329">
        <v>0.230295951009204</v>
      </c>
      <c r="C46" s="329">
        <v>0.2412330995262951</v>
      </c>
      <c r="D46" s="329">
        <v>0.2221961983037683</v>
      </c>
      <c r="E46" s="329">
        <v>0.2388116500232581</v>
      </c>
      <c r="F46" s="329">
        <v>0.24621833386821329</v>
      </c>
      <c r="G46" s="329">
        <v>0.23928761824936801</v>
      </c>
      <c r="H46" s="329">
        <v>0.23202456900824489</v>
      </c>
      <c r="I46" s="329">
        <v>0.25215618218297209</v>
      </c>
      <c r="J46" s="329">
        <v>0.26947909429009892</v>
      </c>
      <c r="K46" s="329">
        <v>0.1886920117523421</v>
      </c>
      <c r="L46" s="329">
        <v>0.2425995747294159</v>
      </c>
      <c r="M46" s="329">
        <v>0.24626914004648809</v>
      </c>
      <c r="N46" s="329">
        <v>0.41429707196191168</v>
      </c>
      <c r="O46" s="329">
        <v>0.50681011704358536</v>
      </c>
      <c r="P46" s="329">
        <v>0.3794769541653078</v>
      </c>
      <c r="Q46" s="329">
        <v>0.40048542844578727</v>
      </c>
      <c r="R46" s="329">
        <v>0.43914476482149067</v>
      </c>
      <c r="S46" s="329">
        <v>0.5279698769082759</v>
      </c>
      <c r="T46" s="329">
        <v>0.59425608050258172</v>
      </c>
      <c r="U46" s="329">
        <v>0.65635699748084297</v>
      </c>
      <c r="V46" s="329">
        <v>0.65203578497456927</v>
      </c>
      <c r="W46" s="329">
        <v>0.79418897512197884</v>
      </c>
      <c r="X46" s="329">
        <v>0.73494390180631675</v>
      </c>
      <c r="Y46" s="329">
        <v>0.61435524645528095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2.131158730639175</v>
      </c>
      <c r="C48" s="316">
        <v>2.232371103016336</v>
      </c>
      <c r="D48" s="316">
        <v>2.0562036191030741</v>
      </c>
      <c r="E48" s="316">
        <v>2.2099630093152318</v>
      </c>
      <c r="F48" s="316">
        <v>2.278504461616448</v>
      </c>
      <c r="G48" s="316">
        <v>2.214367619279654</v>
      </c>
      <c r="H48" s="316">
        <v>2.1471553616022989</v>
      </c>
      <c r="I48" s="316">
        <v>2.3334533099212251</v>
      </c>
      <c r="J48" s="316">
        <v>2.493759538560576</v>
      </c>
      <c r="K48" s="316">
        <v>1.746155876756176</v>
      </c>
      <c r="L48" s="316">
        <v>2.245016464546016</v>
      </c>
      <c r="M48" s="316">
        <v>2.2789746219902018</v>
      </c>
      <c r="N48" s="316">
        <v>3.8339051039355341</v>
      </c>
      <c r="O48" s="316">
        <v>4.6900208231213414</v>
      </c>
      <c r="P48" s="316">
        <v>3.511679733845761</v>
      </c>
      <c r="Q48" s="316">
        <v>3.706092154837318</v>
      </c>
      <c r="R48" s="316">
        <v>4.0638456536580776</v>
      </c>
      <c r="S48" s="316">
        <v>4.8858332409091876</v>
      </c>
      <c r="T48" s="316">
        <v>5.4992457689708951</v>
      </c>
      <c r="U48" s="316">
        <v>6.0739276546877274</v>
      </c>
      <c r="V48" s="316">
        <v>6.0339391541546696</v>
      </c>
      <c r="W48" s="316">
        <v>7.3494247757787976</v>
      </c>
      <c r="X48" s="316">
        <v>6.801170867315661</v>
      </c>
      <c r="Y48" s="316">
        <v>5.6852434506971736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1</v>
      </c>
      <c r="D52" s="232">
        <f t="shared" si="1"/>
        <v>1</v>
      </c>
      <c r="E52" s="232">
        <f t="shared" si="1"/>
        <v>1</v>
      </c>
      <c r="F52" s="232">
        <f t="shared" si="1"/>
        <v>1.0000000000000002</v>
      </c>
      <c r="G52" s="232">
        <f t="shared" si="1"/>
        <v>1.0000000000000002</v>
      </c>
      <c r="H52" s="232">
        <f t="shared" si="1"/>
        <v>0.99999999999999989</v>
      </c>
      <c r="I52" s="232">
        <f t="shared" si="1"/>
        <v>1</v>
      </c>
      <c r="J52" s="232">
        <f t="shared" si="1"/>
        <v>1</v>
      </c>
      <c r="K52" s="232">
        <f t="shared" si="1"/>
        <v>0.99999999999999978</v>
      </c>
      <c r="L52" s="232">
        <f t="shared" si="1"/>
        <v>0.99999999999999978</v>
      </c>
      <c r="M52" s="232">
        <f t="shared" si="1"/>
        <v>1.0000000000000002</v>
      </c>
      <c r="N52" s="232">
        <f t="shared" si="1"/>
        <v>1</v>
      </c>
      <c r="O52" s="232">
        <f t="shared" si="1"/>
        <v>0.99999999999999967</v>
      </c>
      <c r="P52" s="232">
        <f t="shared" si="1"/>
        <v>1</v>
      </c>
      <c r="Q52" s="232">
        <f t="shared" si="1"/>
        <v>0.99999999999999956</v>
      </c>
      <c r="R52" s="232">
        <f t="shared" si="1"/>
        <v>0.99999999999999967</v>
      </c>
      <c r="S52" s="232">
        <f t="shared" si="1"/>
        <v>1</v>
      </c>
      <c r="T52" s="232">
        <f t="shared" si="1"/>
        <v>0.99999999999999978</v>
      </c>
      <c r="U52" s="232">
        <f t="shared" si="1"/>
        <v>1</v>
      </c>
      <c r="V52" s="232">
        <f t="shared" si="1"/>
        <v>0.99999999999999967</v>
      </c>
      <c r="W52" s="232">
        <f t="shared" si="1"/>
        <v>0.99999999999999989</v>
      </c>
      <c r="X52" s="232">
        <f t="shared" si="1"/>
        <v>1.0000000000000007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8.2251628874057264E-3</v>
      </c>
      <c r="C53" s="299">
        <f t="shared" si="2"/>
        <v>8.5804687587398686E-3</v>
      </c>
      <c r="D53" s="299">
        <f t="shared" si="2"/>
        <v>8.1904318488059957E-3</v>
      </c>
      <c r="E53" s="299">
        <f t="shared" si="2"/>
        <v>9.6905662610792444E-3</v>
      </c>
      <c r="F53" s="299">
        <f t="shared" si="2"/>
        <v>1.0038079246714104E-2</v>
      </c>
      <c r="G53" s="299">
        <f t="shared" si="2"/>
        <v>9.8237362932558966E-3</v>
      </c>
      <c r="H53" s="299">
        <f t="shared" si="2"/>
        <v>1.0551143352778694E-2</v>
      </c>
      <c r="I53" s="299">
        <f t="shared" si="2"/>
        <v>9.6736116417530556E-3</v>
      </c>
      <c r="J53" s="299">
        <f t="shared" si="2"/>
        <v>1.1302202793394969E-2</v>
      </c>
      <c r="K53" s="299">
        <f t="shared" si="2"/>
        <v>1.5843038148185561E-2</v>
      </c>
      <c r="L53" s="299">
        <f t="shared" si="2"/>
        <v>1.6104669432396836E-2</v>
      </c>
      <c r="M53" s="299">
        <f t="shared" si="2"/>
        <v>1.428861853749341E-2</v>
      </c>
      <c r="N53" s="299">
        <f t="shared" si="2"/>
        <v>1.9467777563301147E-2</v>
      </c>
      <c r="O53" s="299">
        <f t="shared" si="2"/>
        <v>1.8613251366541801E-2</v>
      </c>
      <c r="P53" s="299">
        <f t="shared" si="2"/>
        <v>1.5755045255259087E-2</v>
      </c>
      <c r="Q53" s="299">
        <f t="shared" si="2"/>
        <v>1.5017628103379853E-2</v>
      </c>
      <c r="R53" s="299">
        <f t="shared" si="2"/>
        <v>1.3662905861250428E-2</v>
      </c>
      <c r="S53" s="299">
        <f t="shared" si="2"/>
        <v>1.2579433621083509E-2</v>
      </c>
      <c r="T53" s="299">
        <f t="shared" si="2"/>
        <v>1.0942624938176672E-2</v>
      </c>
      <c r="U53" s="299">
        <f t="shared" si="2"/>
        <v>1.2513746591546715E-2</v>
      </c>
      <c r="V53" s="299">
        <f t="shared" si="2"/>
        <v>1.2826638194554636E-2</v>
      </c>
      <c r="W53" s="299">
        <f t="shared" si="2"/>
        <v>1.2087274249629592E-2</v>
      </c>
      <c r="X53" s="299">
        <f t="shared" si="2"/>
        <v>1.2633310915642907E-2</v>
      </c>
      <c r="Y53" s="299">
        <f t="shared" si="2"/>
        <v>1.064550309243481E-2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8.9403944428323133E-3</v>
      </c>
      <c r="C54" s="233">
        <f t="shared" si="3"/>
        <v>9.3265964768911632E-3</v>
      </c>
      <c r="D54" s="233">
        <f t="shared" si="3"/>
        <v>8.9026433139195588E-3</v>
      </c>
      <c r="E54" s="233">
        <f t="shared" si="3"/>
        <v>1.0533224196825267E-2</v>
      </c>
      <c r="F54" s="233">
        <f t="shared" si="3"/>
        <v>1.0910955702950111E-2</v>
      </c>
      <c r="G54" s="233">
        <f t="shared" si="3"/>
        <v>1.0677974231799892E-2</v>
      </c>
      <c r="H54" s="233">
        <f t="shared" si="3"/>
        <v>1.1468634079107275E-2</v>
      </c>
      <c r="I54" s="233">
        <f t="shared" si="3"/>
        <v>1.0514795262775063E-2</v>
      </c>
      <c r="J54" s="233">
        <f t="shared" si="3"/>
        <v>1.2285003036298875E-2</v>
      </c>
      <c r="K54" s="233">
        <f t="shared" si="3"/>
        <v>1.7220693639332135E-2</v>
      </c>
      <c r="L54" s="233">
        <f t="shared" si="3"/>
        <v>1.7505075469996564E-2</v>
      </c>
      <c r="M54" s="233">
        <f t="shared" si="3"/>
        <v>1.5531107105971097E-2</v>
      </c>
      <c r="N54" s="233">
        <f t="shared" si="3"/>
        <v>2.1160627786196897E-2</v>
      </c>
      <c r="O54" s="233">
        <f t="shared" si="3"/>
        <v>2.023179496363239E-2</v>
      </c>
      <c r="P54" s="233">
        <f t="shared" si="3"/>
        <v>1.7125049190499009E-2</v>
      </c>
      <c r="Q54" s="233">
        <f t="shared" si="3"/>
        <v>1.6323508808021577E-2</v>
      </c>
      <c r="R54" s="233">
        <f t="shared" si="3"/>
        <v>1.4850984631793941E-2</v>
      </c>
      <c r="S54" s="233">
        <f t="shared" si="3"/>
        <v>1.3673297414221214E-2</v>
      </c>
      <c r="T54" s="233">
        <f t="shared" si="3"/>
        <v>1.1894157541496378E-2</v>
      </c>
      <c r="U54" s="233">
        <f t="shared" si="3"/>
        <v>1.360189846907252E-2</v>
      </c>
      <c r="V54" s="233">
        <f t="shared" si="3"/>
        <v>1.394199803755939E-2</v>
      </c>
      <c r="W54" s="233">
        <f t="shared" si="3"/>
        <v>1.3138341575684347E-2</v>
      </c>
      <c r="X54" s="233">
        <f t="shared" si="3"/>
        <v>1.37318596909162E-2</v>
      </c>
      <c r="Y54" s="233">
        <f t="shared" si="3"/>
        <v>1.1571199013516097E-2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2.2172178218224144E-2</v>
      </c>
      <c r="C55" s="233">
        <f t="shared" si="4"/>
        <v>2.3129959262690077E-2</v>
      </c>
      <c r="D55" s="233">
        <f t="shared" si="4"/>
        <v>2.2078555418520506E-2</v>
      </c>
      <c r="E55" s="233">
        <f t="shared" si="4"/>
        <v>2.6122396008126676E-2</v>
      </c>
      <c r="F55" s="233">
        <f t="shared" si="4"/>
        <v>2.7059170143316269E-2</v>
      </c>
      <c r="G55" s="233">
        <f t="shared" si="4"/>
        <v>2.6481376094863729E-2</v>
      </c>
      <c r="H55" s="233">
        <f t="shared" si="4"/>
        <v>2.8442212516186036E-2</v>
      </c>
      <c r="I55" s="233">
        <f t="shared" si="4"/>
        <v>2.6076692251682153E-2</v>
      </c>
      <c r="J55" s="233">
        <f t="shared" si="4"/>
        <v>3.0466807530021213E-2</v>
      </c>
      <c r="K55" s="233">
        <f t="shared" si="4"/>
        <v>4.270732022554366E-2</v>
      </c>
      <c r="L55" s="233">
        <f t="shared" si="4"/>
        <v>4.3412587165591487E-2</v>
      </c>
      <c r="M55" s="233">
        <f t="shared" si="4"/>
        <v>3.8517145622808321E-2</v>
      </c>
      <c r="N55" s="233">
        <f t="shared" si="4"/>
        <v>5.2478356909768299E-2</v>
      </c>
      <c r="O55" s="233">
        <f t="shared" si="4"/>
        <v>5.0174851509808355E-2</v>
      </c>
      <c r="P55" s="233">
        <f t="shared" si="4"/>
        <v>4.2470121992437528E-2</v>
      </c>
      <c r="Q55" s="233">
        <f t="shared" si="4"/>
        <v>4.0482301843893516E-2</v>
      </c>
      <c r="R55" s="233">
        <f t="shared" si="4"/>
        <v>3.6830441886848961E-2</v>
      </c>
      <c r="S55" s="233">
        <f t="shared" si="4"/>
        <v>3.3909777587268611E-2</v>
      </c>
      <c r="T55" s="233">
        <f t="shared" si="4"/>
        <v>2.9497510702911019E-2</v>
      </c>
      <c r="U55" s="233">
        <f t="shared" si="4"/>
        <v>3.3732708203299849E-2</v>
      </c>
      <c r="V55" s="233">
        <f t="shared" si="4"/>
        <v>3.4576155133147296E-2</v>
      </c>
      <c r="W55" s="233">
        <f t="shared" si="4"/>
        <v>3.2583087107697167E-2</v>
      </c>
      <c r="X55" s="233">
        <f t="shared" si="4"/>
        <v>3.4055012033472179E-2</v>
      </c>
      <c r="Y55" s="233">
        <f t="shared" si="4"/>
        <v>2.869657355351992E-2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6.7946997765525569E-2</v>
      </c>
      <c r="C56" s="233">
        <f t="shared" si="5"/>
        <v>7.0882133224372826E-2</v>
      </c>
      <c r="D56" s="233">
        <f t="shared" si="5"/>
        <v>6.7660089185788641E-2</v>
      </c>
      <c r="E56" s="233">
        <f t="shared" si="5"/>
        <v>8.0052503895872013E-2</v>
      </c>
      <c r="F56" s="233">
        <f t="shared" si="5"/>
        <v>8.2923263342420853E-2</v>
      </c>
      <c r="G56" s="233">
        <f t="shared" si="5"/>
        <v>8.1152604161679187E-2</v>
      </c>
      <c r="H56" s="233">
        <f t="shared" si="5"/>
        <v>8.7161619001215287E-2</v>
      </c>
      <c r="I56" s="233">
        <f t="shared" si="5"/>
        <v>7.9912443997090465E-2</v>
      </c>
      <c r="J56" s="233">
        <f t="shared" si="5"/>
        <v>9.3366023075871454E-2</v>
      </c>
      <c r="K56" s="233">
        <f t="shared" si="5"/>
        <v>0.13087727165892415</v>
      </c>
      <c r="L56" s="233">
        <f t="shared" si="5"/>
        <v>0.13303857357197388</v>
      </c>
      <c r="M56" s="233">
        <f t="shared" si="5"/>
        <v>0.11803641400538037</v>
      </c>
      <c r="N56" s="233">
        <f t="shared" si="5"/>
        <v>0.16082077117509644</v>
      </c>
      <c r="O56" s="233">
        <f t="shared" si="5"/>
        <v>0.15376164172360621</v>
      </c>
      <c r="P56" s="233">
        <f t="shared" si="5"/>
        <v>0.13015037384779246</v>
      </c>
      <c r="Q56" s="233">
        <f t="shared" si="5"/>
        <v>0.12405866694096401</v>
      </c>
      <c r="R56" s="233">
        <f t="shared" si="5"/>
        <v>0.11286748320163391</v>
      </c>
      <c r="S56" s="233">
        <f t="shared" si="5"/>
        <v>0.10391706034808118</v>
      </c>
      <c r="T56" s="233">
        <f t="shared" si="5"/>
        <v>9.0395597315372556E-2</v>
      </c>
      <c r="U56" s="233">
        <f t="shared" si="5"/>
        <v>0.10337442836495114</v>
      </c>
      <c r="V56" s="233">
        <f t="shared" si="5"/>
        <v>0.10595918508545132</v>
      </c>
      <c r="W56" s="233">
        <f t="shared" si="5"/>
        <v>9.9851395975201013E-2</v>
      </c>
      <c r="X56" s="233">
        <f t="shared" si="5"/>
        <v>0.10436213365096313</v>
      </c>
      <c r="Y56" s="233">
        <f t="shared" si="5"/>
        <v>8.7941112502722366E-2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1.9835117578930663E-2</v>
      </c>
      <c r="C57" s="300">
        <f t="shared" si="6"/>
        <v>1.9774489070187921E-2</v>
      </c>
      <c r="D57" s="300">
        <f t="shared" si="6"/>
        <v>1.9819219694743585E-2</v>
      </c>
      <c r="E57" s="300">
        <f t="shared" si="6"/>
        <v>2.0007008150860584E-2</v>
      </c>
      <c r="F57" s="300">
        <f t="shared" si="6"/>
        <v>1.9940853411760634E-2</v>
      </c>
      <c r="G57" s="300">
        <f t="shared" si="6"/>
        <v>1.9595425382954546E-2</v>
      </c>
      <c r="H57" s="300">
        <f t="shared" si="6"/>
        <v>1.9372481506905733E-2</v>
      </c>
      <c r="I57" s="300">
        <f t="shared" si="6"/>
        <v>1.8294202944237791E-2</v>
      </c>
      <c r="J57" s="300">
        <f t="shared" si="6"/>
        <v>1.996168222698011E-2</v>
      </c>
      <c r="K57" s="300">
        <f t="shared" si="6"/>
        <v>2.3325772697207075E-2</v>
      </c>
      <c r="L57" s="300">
        <f t="shared" si="6"/>
        <v>2.3511458964350744E-2</v>
      </c>
      <c r="M57" s="300">
        <f t="shared" si="6"/>
        <v>2.1841300094942069E-2</v>
      </c>
      <c r="N57" s="300">
        <f t="shared" si="6"/>
        <v>2.8978281140996837E-2</v>
      </c>
      <c r="O57" s="300">
        <f t="shared" si="6"/>
        <v>3.1106631128790731E-2</v>
      </c>
      <c r="P57" s="300">
        <f t="shared" si="6"/>
        <v>2.6275867342855391E-2</v>
      </c>
      <c r="Q57" s="300">
        <f t="shared" si="6"/>
        <v>2.4927178341266034E-2</v>
      </c>
      <c r="R57" s="300">
        <f t="shared" si="6"/>
        <v>2.2399085230689456E-2</v>
      </c>
      <c r="S57" s="300">
        <f t="shared" si="6"/>
        <v>2.1418465516177106E-2</v>
      </c>
      <c r="T57" s="300">
        <f t="shared" si="6"/>
        <v>1.9402124437893256E-2</v>
      </c>
      <c r="U57" s="300">
        <f t="shared" si="6"/>
        <v>2.1386644493227854E-2</v>
      </c>
      <c r="V57" s="300">
        <f t="shared" si="6"/>
        <v>2.2119932542450784E-2</v>
      </c>
      <c r="W57" s="300">
        <f t="shared" si="6"/>
        <v>2.1178628250615738E-2</v>
      </c>
      <c r="X57" s="300">
        <f t="shared" si="6"/>
        <v>2.3101153020389176E-2</v>
      </c>
      <c r="Y57" s="300">
        <f t="shared" si="6"/>
        <v>2.1352802788219417E-2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0.67828693012155239</v>
      </c>
      <c r="C58" s="301">
        <f t="shared" si="7"/>
        <v>0.67147734083371702</v>
      </c>
      <c r="D58" s="301">
        <f t="shared" si="7"/>
        <v>0.67901665541065626</v>
      </c>
      <c r="E58" s="301">
        <f t="shared" si="7"/>
        <v>0.64923246660917711</v>
      </c>
      <c r="F58" s="301">
        <f t="shared" si="7"/>
        <v>0.6428480940789385</v>
      </c>
      <c r="G58" s="301">
        <f t="shared" si="7"/>
        <v>0.64815312540130898</v>
      </c>
      <c r="H58" s="301">
        <f t="shared" si="7"/>
        <v>0.63625589176662956</v>
      </c>
      <c r="I58" s="301">
        <f t="shared" si="7"/>
        <v>0.65668523472855622</v>
      </c>
      <c r="J58" s="301">
        <f t="shared" si="7"/>
        <v>0.62080548341809627</v>
      </c>
      <c r="K58" s="301">
        <f t="shared" si="7"/>
        <v>0.52633557570320622</v>
      </c>
      <c r="L58" s="301">
        <f t="shared" si="7"/>
        <v>0.52087484410862817</v>
      </c>
      <c r="M58" s="301">
        <f t="shared" si="7"/>
        <v>0.55708661670573478</v>
      </c>
      <c r="N58" s="301">
        <f t="shared" si="7"/>
        <v>0.45247040782810866</v>
      </c>
      <c r="O58" s="301">
        <f t="shared" si="7"/>
        <v>0.47133686563061505</v>
      </c>
      <c r="P58" s="301">
        <f t="shared" si="7"/>
        <v>0.53316595924793819</v>
      </c>
      <c r="Q58" s="301">
        <f t="shared" si="7"/>
        <v>0.54802100650255603</v>
      </c>
      <c r="R58" s="301">
        <f t="shared" si="7"/>
        <v>0.57328517191415129</v>
      </c>
      <c r="S58" s="301">
        <f t="shared" si="7"/>
        <v>0.59668519443830492</v>
      </c>
      <c r="T58" s="301">
        <f t="shared" si="7"/>
        <v>0.63158363102224424</v>
      </c>
      <c r="U58" s="301">
        <f t="shared" si="7"/>
        <v>0.60047120368460716</v>
      </c>
      <c r="V58" s="301">
        <f t="shared" si="7"/>
        <v>0.59388024002391504</v>
      </c>
      <c r="W58" s="301">
        <f t="shared" si="7"/>
        <v>0.60921295392972963</v>
      </c>
      <c r="X58" s="301">
        <f t="shared" si="7"/>
        <v>0.59581962258034393</v>
      </c>
      <c r="Y58" s="301">
        <f t="shared" si="7"/>
        <v>0.63880697432675271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4.1841045992455229E-2</v>
      </c>
      <c r="C59" s="301">
        <f t="shared" si="8"/>
        <v>4.364847151185066E-2</v>
      </c>
      <c r="D59" s="301">
        <f t="shared" si="8"/>
        <v>4.1664370709143556E-2</v>
      </c>
      <c r="E59" s="301">
        <f t="shared" si="8"/>
        <v>4.9295489241142271E-2</v>
      </c>
      <c r="F59" s="301">
        <f t="shared" si="8"/>
        <v>5.1063272689806538E-2</v>
      </c>
      <c r="G59" s="301">
        <f t="shared" si="8"/>
        <v>4.9972919404823492E-2</v>
      </c>
      <c r="H59" s="301">
        <f t="shared" si="8"/>
        <v>5.3673207490222086E-2</v>
      </c>
      <c r="I59" s="301">
        <f t="shared" si="8"/>
        <v>4.9209241829787316E-2</v>
      </c>
      <c r="J59" s="301">
        <f t="shared" si="8"/>
        <v>5.7493814209878744E-2</v>
      </c>
      <c r="K59" s="301">
        <f t="shared" si="8"/>
        <v>8.0592846232074369E-2</v>
      </c>
      <c r="L59" s="301">
        <f t="shared" si="8"/>
        <v>8.1923753199583935E-2</v>
      </c>
      <c r="M59" s="301">
        <f t="shared" si="8"/>
        <v>7.2685581255944778E-2</v>
      </c>
      <c r="N59" s="301">
        <f t="shared" si="8"/>
        <v>9.903173803940149E-2</v>
      </c>
      <c r="O59" s="301">
        <f t="shared" si="8"/>
        <v>9.468480042979964E-2</v>
      </c>
      <c r="P59" s="301">
        <f t="shared" si="8"/>
        <v>8.014523021153537E-2</v>
      </c>
      <c r="Q59" s="301">
        <f t="shared" si="8"/>
        <v>7.6394021221541014E-2</v>
      </c>
      <c r="R59" s="301">
        <f t="shared" si="8"/>
        <v>6.9502608076795674E-2</v>
      </c>
      <c r="S59" s="301">
        <f t="shared" si="8"/>
        <v>6.399103189855529E-2</v>
      </c>
      <c r="T59" s="301">
        <f t="shared" si="8"/>
        <v>5.5664657294203078E-2</v>
      </c>
      <c r="U59" s="301">
        <f t="shared" si="8"/>
        <v>6.36568848352594E-2</v>
      </c>
      <c r="V59" s="301">
        <f t="shared" si="8"/>
        <v>6.5248550815777961E-2</v>
      </c>
      <c r="W59" s="301">
        <f t="shared" si="8"/>
        <v>6.1487438574202732E-2</v>
      </c>
      <c r="X59" s="301">
        <f t="shared" si="8"/>
        <v>6.426510335348784E-2</v>
      </c>
      <c r="Y59" s="301">
        <f t="shared" si="8"/>
        <v>5.4153211383255351E-2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0.11965840892348593</v>
      </c>
      <c r="C60" s="301">
        <f t="shared" si="9"/>
        <v>0.11865721134269007</v>
      </c>
      <c r="D60" s="301">
        <f t="shared" si="9"/>
        <v>0.1197140099276173</v>
      </c>
      <c r="E60" s="301">
        <f t="shared" si="9"/>
        <v>0.11607656294994849</v>
      </c>
      <c r="F60" s="301">
        <f t="shared" si="9"/>
        <v>0.1148283177540529</v>
      </c>
      <c r="G60" s="301">
        <f t="shared" si="9"/>
        <v>0.11461724961288385</v>
      </c>
      <c r="H60" s="301">
        <f t="shared" si="9"/>
        <v>0.11062251437973168</v>
      </c>
      <c r="I60" s="301">
        <f t="shared" si="9"/>
        <v>0.11071221119942967</v>
      </c>
      <c r="J60" s="301">
        <f t="shared" si="9"/>
        <v>0.10884481647029434</v>
      </c>
      <c r="K60" s="301">
        <f t="shared" si="9"/>
        <v>9.9353362120174774E-2</v>
      </c>
      <c r="L60" s="301">
        <f t="shared" si="9"/>
        <v>9.8832250727738852E-2</v>
      </c>
      <c r="M60" s="301">
        <f t="shared" si="9"/>
        <v>0.10452327060826276</v>
      </c>
      <c r="N60" s="301">
        <f t="shared" si="9"/>
        <v>8.7263859743743594E-2</v>
      </c>
      <c r="O60" s="301">
        <f t="shared" si="9"/>
        <v>8.5200151009823824E-2</v>
      </c>
      <c r="P60" s="301">
        <f t="shared" si="9"/>
        <v>9.1522270828131636E-2</v>
      </c>
      <c r="Q60" s="301">
        <f t="shared" si="9"/>
        <v>9.435258803460482E-2</v>
      </c>
      <c r="R60" s="301">
        <f t="shared" si="9"/>
        <v>0.10162891448378755</v>
      </c>
      <c r="S60" s="301">
        <f t="shared" si="9"/>
        <v>0.103212661467827</v>
      </c>
      <c r="T60" s="301">
        <f t="shared" si="9"/>
        <v>0.10659228319209953</v>
      </c>
      <c r="U60" s="301">
        <f t="shared" si="9"/>
        <v>0.10091369798491644</v>
      </c>
      <c r="V60" s="301">
        <f t="shared" si="9"/>
        <v>9.9839600231313344E-2</v>
      </c>
      <c r="W60" s="301">
        <f t="shared" si="9"/>
        <v>0.10182799516068654</v>
      </c>
      <c r="X60" s="301">
        <f t="shared" si="9"/>
        <v>0.10120195292288985</v>
      </c>
      <c r="Y60" s="301">
        <f t="shared" si="9"/>
        <v>0.10400067307114845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6.1131018673330352E-2</v>
      </c>
      <c r="C61" s="302">
        <f t="shared" si="10"/>
        <v>6.0527017316141456E-2</v>
      </c>
      <c r="D61" s="302">
        <f t="shared" si="10"/>
        <v>6.1142601631791721E-2</v>
      </c>
      <c r="E61" s="302">
        <f t="shared" si="10"/>
        <v>5.9265880313519072E-2</v>
      </c>
      <c r="F61" s="302">
        <f t="shared" si="10"/>
        <v>5.838377073161681E-2</v>
      </c>
      <c r="G61" s="302">
        <f t="shared" si="10"/>
        <v>5.7836109498944924E-2</v>
      </c>
      <c r="H61" s="302">
        <f t="shared" si="10"/>
        <v>5.4488961496946105E-2</v>
      </c>
      <c r="I61" s="302">
        <f t="shared" si="10"/>
        <v>5.3305116140042214E-2</v>
      </c>
      <c r="J61" s="302">
        <f t="shared" si="10"/>
        <v>5.3636426664619707E-2</v>
      </c>
      <c r="K61" s="302">
        <f t="shared" si="10"/>
        <v>4.9824150135295099E-2</v>
      </c>
      <c r="L61" s="302">
        <f t="shared" si="10"/>
        <v>4.9631685706062467E-2</v>
      </c>
      <c r="M61" s="302">
        <f t="shared" si="10"/>
        <v>5.3178605954198613E-2</v>
      </c>
      <c r="N61" s="302">
        <f t="shared" si="10"/>
        <v>4.2142840728296951E-2</v>
      </c>
      <c r="O61" s="302">
        <f t="shared" si="10"/>
        <v>3.8922204139402894E-2</v>
      </c>
      <c r="P61" s="302">
        <f t="shared" si="10"/>
        <v>4.147795494444767E-2</v>
      </c>
      <c r="Q61" s="302">
        <f t="shared" si="10"/>
        <v>4.3425410662171114E-2</v>
      </c>
      <c r="R61" s="302">
        <f t="shared" si="10"/>
        <v>4.9243977243589629E-2</v>
      </c>
      <c r="S61" s="302">
        <f t="shared" si="10"/>
        <v>4.9403052609018859E-2</v>
      </c>
      <c r="T61" s="302">
        <f t="shared" si="10"/>
        <v>5.0667042866824871E-2</v>
      </c>
      <c r="U61" s="302">
        <f t="shared" si="10"/>
        <v>4.6825926187486995E-2</v>
      </c>
      <c r="V61" s="302">
        <f t="shared" si="10"/>
        <v>4.6149753747576329E-2</v>
      </c>
      <c r="W61" s="302">
        <f t="shared" si="10"/>
        <v>4.7217435585205567E-2</v>
      </c>
      <c r="X61" s="302">
        <f t="shared" si="10"/>
        <v>4.7439043223729563E-2</v>
      </c>
      <c r="Y61" s="302">
        <f t="shared" si="10"/>
        <v>4.7619418949908524E-2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5.4951232473022665E-2</v>
      </c>
      <c r="C62" s="302">
        <f t="shared" si="11"/>
        <v>5.4399555435792148E-2</v>
      </c>
      <c r="D62" s="302">
        <f t="shared" si="11"/>
        <v>5.5010350970257749E-2</v>
      </c>
      <c r="E62" s="302">
        <f t="shared" si="11"/>
        <v>5.2597392957699302E-2</v>
      </c>
      <c r="F62" s="302">
        <f t="shared" si="11"/>
        <v>5.2080164741256055E-2</v>
      </c>
      <c r="G62" s="302">
        <f t="shared" si="11"/>
        <v>5.2509950421218969E-2</v>
      </c>
      <c r="H62" s="302">
        <f t="shared" si="11"/>
        <v>5.154609925114266E-2</v>
      </c>
      <c r="I62" s="302">
        <f t="shared" si="11"/>
        <v>5.3201176954277452E-2</v>
      </c>
      <c r="J62" s="302">
        <f t="shared" si="11"/>
        <v>5.0294388591155093E-2</v>
      </c>
      <c r="K62" s="302">
        <f t="shared" si="11"/>
        <v>4.2640934529146815E-2</v>
      </c>
      <c r="L62" s="302">
        <f t="shared" si="11"/>
        <v>4.2198534833677755E-2</v>
      </c>
      <c r="M62" s="302">
        <f t="shared" si="11"/>
        <v>4.5132221811675713E-2</v>
      </c>
      <c r="N62" s="302">
        <f t="shared" si="11"/>
        <v>3.6656767900967897E-2</v>
      </c>
      <c r="O62" s="302">
        <f t="shared" si="11"/>
        <v>3.8185228884967989E-2</v>
      </c>
      <c r="P62" s="302">
        <f t="shared" si="11"/>
        <v>4.3194296207484356E-2</v>
      </c>
      <c r="Q62" s="302">
        <f t="shared" si="11"/>
        <v>4.4397773849225081E-2</v>
      </c>
      <c r="R62" s="302">
        <f t="shared" si="11"/>
        <v>4.6444543387480351E-2</v>
      </c>
      <c r="S62" s="302">
        <f t="shared" si="11"/>
        <v>4.8340289893119649E-2</v>
      </c>
      <c r="T62" s="302">
        <f t="shared" si="11"/>
        <v>5.1167577308676104E-2</v>
      </c>
      <c r="U62" s="302">
        <f t="shared" si="11"/>
        <v>4.8647012409800419E-2</v>
      </c>
      <c r="V62" s="302">
        <f t="shared" si="11"/>
        <v>4.8113047268713259E-2</v>
      </c>
      <c r="W62" s="302">
        <f t="shared" si="11"/>
        <v>4.9355222945207236E-2</v>
      </c>
      <c r="X62" s="302">
        <f t="shared" si="11"/>
        <v>4.8270165822793809E-2</v>
      </c>
      <c r="Y62" s="302">
        <f t="shared" si="11"/>
        <v>5.1752774515833495E-2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3.5761577771329257E-3</v>
      </c>
      <c r="C63" s="302">
        <f t="shared" si="12"/>
        <v>3.7306385907564655E-3</v>
      </c>
      <c r="D63" s="302">
        <f t="shared" si="12"/>
        <v>3.5610573255678226E-3</v>
      </c>
      <c r="E63" s="302">
        <f t="shared" si="12"/>
        <v>4.2132896787301062E-3</v>
      </c>
      <c r="F63" s="302">
        <f t="shared" si="12"/>
        <v>4.3643822811800445E-3</v>
      </c>
      <c r="G63" s="302">
        <f t="shared" si="12"/>
        <v>4.2711896927199551E-3</v>
      </c>
      <c r="H63" s="302">
        <f t="shared" si="12"/>
        <v>4.5874536316429099E-3</v>
      </c>
      <c r="I63" s="302">
        <f t="shared" si="12"/>
        <v>4.2059181051100243E-3</v>
      </c>
      <c r="J63" s="302">
        <f t="shared" si="12"/>
        <v>4.9140012145195517E-3</v>
      </c>
      <c r="K63" s="302">
        <f t="shared" si="12"/>
        <v>6.8882774557328481E-3</v>
      </c>
      <c r="L63" s="302">
        <f t="shared" si="12"/>
        <v>7.0020301879986247E-3</v>
      </c>
      <c r="M63" s="302">
        <f t="shared" si="12"/>
        <v>6.2124428423884397E-3</v>
      </c>
      <c r="N63" s="302">
        <f t="shared" si="12"/>
        <v>8.4642511144787588E-3</v>
      </c>
      <c r="O63" s="302">
        <f t="shared" si="12"/>
        <v>8.0927179854529581E-3</v>
      </c>
      <c r="P63" s="302">
        <f t="shared" si="12"/>
        <v>6.850019676199603E-3</v>
      </c>
      <c r="Q63" s="302">
        <f t="shared" si="12"/>
        <v>6.5294035232086323E-3</v>
      </c>
      <c r="R63" s="302">
        <f t="shared" si="12"/>
        <v>5.9403938527175749E-3</v>
      </c>
      <c r="S63" s="302">
        <f t="shared" si="12"/>
        <v>5.469318965688484E-3</v>
      </c>
      <c r="T63" s="302">
        <f t="shared" si="12"/>
        <v>4.757663016598552E-3</v>
      </c>
      <c r="U63" s="302">
        <f t="shared" si="12"/>
        <v>5.440759387629006E-3</v>
      </c>
      <c r="V63" s="302">
        <f t="shared" si="12"/>
        <v>5.5767992150237561E-3</v>
      </c>
      <c r="W63" s="302">
        <f t="shared" si="12"/>
        <v>5.2553366302737362E-3</v>
      </c>
      <c r="X63" s="302">
        <f t="shared" si="12"/>
        <v>5.4927438763664798E-3</v>
      </c>
      <c r="Y63" s="302">
        <f t="shared" si="12"/>
        <v>4.6284796054064398E-3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3.3093764069588118E-2</v>
      </c>
      <c r="C65" s="235">
        <f t="shared" si="14"/>
        <v>3.4523329518860349E-2</v>
      </c>
      <c r="D65" s="235">
        <f t="shared" si="14"/>
        <v>3.2954024490804666E-2</v>
      </c>
      <c r="E65" s="235">
        <f t="shared" si="14"/>
        <v>3.8989782686968427E-2</v>
      </c>
      <c r="F65" s="235">
        <f t="shared" si="14"/>
        <v>4.038799363004017E-2</v>
      </c>
      <c r="G65" s="235">
        <f t="shared" si="14"/>
        <v>3.9525589416430508E-2</v>
      </c>
      <c r="H65" s="235">
        <f t="shared" si="14"/>
        <v>4.2452295907223506E-2</v>
      </c>
      <c r="I65" s="235">
        <f t="shared" si="14"/>
        <v>3.892156614468819E-2</v>
      </c>
      <c r="J65" s="235">
        <f t="shared" si="14"/>
        <v>4.5474167239163941E-2</v>
      </c>
      <c r="K65" s="235">
        <f t="shared" si="14"/>
        <v>6.3744119575351865E-2</v>
      </c>
      <c r="L65" s="235">
        <f t="shared" si="14"/>
        <v>6.4796787359739316E-2</v>
      </c>
      <c r="M65" s="235">
        <f t="shared" si="14"/>
        <v>5.7489946063462645E-2</v>
      </c>
      <c r="N65" s="235">
        <f t="shared" si="14"/>
        <v>7.8328179813386509E-2</v>
      </c>
      <c r="O65" s="235">
        <f t="shared" si="14"/>
        <v>7.4890012237381717E-2</v>
      </c>
      <c r="P65" s="235">
        <f t="shared" si="14"/>
        <v>6.339008208355118E-2</v>
      </c>
      <c r="Q65" s="235">
        <f t="shared" si="14"/>
        <v>6.0423100203772721E-2</v>
      </c>
      <c r="R65" s="235">
        <f t="shared" si="14"/>
        <v>5.4972404713048477E-2</v>
      </c>
      <c r="S65" s="235">
        <f t="shared" si="14"/>
        <v>5.0613077708481259E-2</v>
      </c>
      <c r="T65" s="235">
        <f t="shared" si="14"/>
        <v>4.402741355560303E-2</v>
      </c>
      <c r="U65" s="235">
        <f t="shared" si="14"/>
        <v>5.0348787373118875E-2</v>
      </c>
      <c r="V65" s="235">
        <f t="shared" si="14"/>
        <v>5.1607699935829893E-2</v>
      </c>
      <c r="W65" s="235">
        <f t="shared" si="14"/>
        <v>4.8632885176553196E-2</v>
      </c>
      <c r="X65" s="235">
        <f t="shared" si="14"/>
        <v>5.0829851831895451E-2</v>
      </c>
      <c r="Y65" s="235">
        <f t="shared" si="14"/>
        <v>4.2831950268431222E-2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124.16635121602802</v>
      </c>
      <c r="C69" s="322">
        <f t="shared" si="15"/>
        <v>118.81908485023357</v>
      </c>
      <c r="D69" s="322">
        <f t="shared" si="15"/>
        <v>124.76757653104984</v>
      </c>
      <c r="E69" s="322">
        <f t="shared" si="15"/>
        <v>137.51505167952951</v>
      </c>
      <c r="F69" s="322">
        <f t="shared" si="15"/>
        <v>149.60895259320569</v>
      </c>
      <c r="G69" s="322">
        <f t="shared" si="15"/>
        <v>145.53955666894092</v>
      </c>
      <c r="H69" s="322">
        <f t="shared" si="15"/>
        <v>135.15873100424497</v>
      </c>
      <c r="I69" s="322">
        <f t="shared" si="15"/>
        <v>138.86565895518817</v>
      </c>
      <c r="J69" s="322">
        <f t="shared" si="15"/>
        <v>151.50062581690793</v>
      </c>
      <c r="K69" s="322">
        <f t="shared" si="15"/>
        <v>169.74113620264797</v>
      </c>
      <c r="L69" s="322">
        <f t="shared" si="15"/>
        <v>172.65246391315131</v>
      </c>
      <c r="M69" s="322">
        <f t="shared" si="15"/>
        <v>177.03919286140345</v>
      </c>
      <c r="N69" s="322">
        <f t="shared" si="15"/>
        <v>192.15121550228389</v>
      </c>
      <c r="O69" s="322">
        <f t="shared" si="15"/>
        <v>200.40871792545508</v>
      </c>
      <c r="P69" s="322">
        <f t="shared" si="15"/>
        <v>192.49793257338945</v>
      </c>
      <c r="Q69" s="322">
        <f t="shared" si="15"/>
        <v>189.32826560729586</v>
      </c>
      <c r="R69" s="322">
        <f t="shared" si="15"/>
        <v>198.98309626481165</v>
      </c>
      <c r="S69" s="322">
        <f t="shared" si="15"/>
        <v>195.81649866469536</v>
      </c>
      <c r="T69" s="322">
        <f t="shared" si="15"/>
        <v>195.66354361426684</v>
      </c>
      <c r="U69" s="322">
        <f t="shared" si="15"/>
        <v>186.79312230126797</v>
      </c>
      <c r="V69" s="322">
        <f t="shared" si="15"/>
        <v>191.12818539845694</v>
      </c>
      <c r="W69" s="322">
        <f t="shared" si="15"/>
        <v>167.87837833336215</v>
      </c>
      <c r="X69" s="322">
        <f t="shared" si="15"/>
        <v>155.97334992040177</v>
      </c>
      <c r="Y69" s="322">
        <f t="shared" si="15"/>
        <v>162.40565192708956</v>
      </c>
      <c r="DA69" s="95"/>
    </row>
    <row r="70" spans="1:105" ht="12" customHeight="1" x14ac:dyDescent="0.25">
      <c r="A70" s="55" t="s">
        <v>91</v>
      </c>
      <c r="B70" s="334">
        <f>IF(B$6=0,0,B$6/WWP!B$5*1000)</f>
        <v>1.0212884638866584</v>
      </c>
      <c r="C70" s="334">
        <f>IF(C$6=0,0,C$6/WWP!C$5*1000)</f>
        <v>1.019523445499491</v>
      </c>
      <c r="D70" s="334">
        <f>IF(D$6=0,0,D$6/WWP!D$5*1000)</f>
        <v>1.0219003325182501</v>
      </c>
      <c r="E70" s="334">
        <f>IF(E$6=0,0,E$6/WWP!E$5*1000)</f>
        <v>1.3325987201962171</v>
      </c>
      <c r="F70" s="334">
        <f>IF(F$6=0,0,F$6/WWP!F$5*1000)</f>
        <v>1.5017865221484921</v>
      </c>
      <c r="G70" s="334">
        <f>IF(G$6=0,0,G$6/WWP!G$5*1000)</f>
        <v>1.429742224953048</v>
      </c>
      <c r="H70" s="334">
        <f>IF(H$6=0,0,H$6/WWP!H$5*1000)</f>
        <v>1.4260791462054432</v>
      </c>
      <c r="I70" s="334">
        <f>IF(I$6=0,0,I$6/WWP!I$5*1000)</f>
        <v>1.3433324551086177</v>
      </c>
      <c r="J70" s="334">
        <f>IF(J$6=0,0,J$6/WWP!J$5*1000)</f>
        <v>1.7122907963089431</v>
      </c>
      <c r="K70" s="334">
        <f>IF(K$6=0,0,K$6/WWP!K$5*1000)</f>
        <v>2.689215296174913</v>
      </c>
      <c r="L70" s="334">
        <f>IF(L$6=0,0,L$6/WWP!L$5*1000)</f>
        <v>2.7805108580101265</v>
      </c>
      <c r="M70" s="334">
        <f>IF(M$6=0,0,M$6/WWP!M$5*1000)</f>
        <v>2.5296454929823198</v>
      </c>
      <c r="N70" s="334">
        <f>IF(N$6=0,0,N$6/WWP!N$5*1000)</f>
        <v>3.7407571219164066</v>
      </c>
      <c r="O70" s="334">
        <f>IF(O$6=0,0,O$6/WWP!O$5*1000)</f>
        <v>3.7302578427928679</v>
      </c>
      <c r="P70" s="334">
        <f>IF(P$6=0,0,P$6/WWP!P$5*1000)</f>
        <v>3.0328136392375638</v>
      </c>
      <c r="Q70" s="334">
        <f>IF(Q$6=0,0,Q$6/WWP!Q$5*1000)</f>
        <v>2.8432614823482929</v>
      </c>
      <c r="R70" s="334">
        <f>IF(R$6=0,0,R$6/WWP!R$5*1000)</f>
        <v>2.7186873122462538</v>
      </c>
      <c r="S70" s="334">
        <f>IF(S$6=0,0,S$6/WWP!S$5*1000)</f>
        <v>2.4632606468655225</v>
      </c>
      <c r="T70" s="334">
        <f>IF(T$6=0,0,T$6/WWP!T$5*1000)</f>
        <v>2.1410727718454954</v>
      </c>
      <c r="U70" s="334">
        <f>IF(U$6=0,0,U$6/WWP!U$5*1000)</f>
        <v>2.3374817975218614</v>
      </c>
      <c r="V70" s="334">
        <f>IF(V$6=0,0,V$6/WWP!V$5*1000)</f>
        <v>2.4515320828877685</v>
      </c>
      <c r="W70" s="334">
        <f>IF(W$6=0,0,W$6/WWP!W$5*1000)</f>
        <v>2.0291919994984235</v>
      </c>
      <c r="X70" s="334">
        <f>IF(X$6=0,0,X$6/WWP!X$5*1000)</f>
        <v>1.9704598240988014</v>
      </c>
      <c r="Y70" s="334">
        <f>IF(Y$6=0,0,Y$6/WWP!Y$5*1000)</f>
        <v>1.7288898698187223</v>
      </c>
      <c r="DA70" s="67"/>
    </row>
    <row r="71" spans="1:105" ht="12" customHeight="1" x14ac:dyDescent="0.25">
      <c r="A71" s="173" t="s">
        <v>92</v>
      </c>
      <c r="B71" s="335">
        <f>IF(B$7=0,0,B$7/WWP!B$5*1000)</f>
        <v>1.1100961563985421</v>
      </c>
      <c r="C71" s="335">
        <f>IF(C$7=0,0,C$7/WWP!C$5*1000)</f>
        <v>1.1081776581516209</v>
      </c>
      <c r="D71" s="335">
        <f>IF(D$7=0,0,D$7/WWP!D$5*1000)</f>
        <v>1.1107612309980976</v>
      </c>
      <c r="E71" s="335">
        <f>IF(E$7=0,0,E$7/WWP!E$5*1000)</f>
        <v>1.4484768697784971</v>
      </c>
      <c r="F71" s="335">
        <f>IF(F$7=0,0,F$7/WWP!F$5*1000)</f>
        <v>1.6323766545092302</v>
      </c>
      <c r="G71" s="335">
        <f>IF(G$7=0,0,G$7/WWP!G$5*1000)</f>
        <v>1.554067635818531</v>
      </c>
      <c r="H71" s="335">
        <f>IF(H$7=0,0,H$7/WWP!H$5*1000)</f>
        <v>1.5500860284841771</v>
      </c>
      <c r="I71" s="335">
        <f>IF(I$7=0,0,I$7/WWP!I$5*1000)</f>
        <v>1.4601439729441501</v>
      </c>
      <c r="J71" s="335">
        <f>IF(J$7=0,0,J$7/WWP!J$5*1000)</f>
        <v>1.8611856481618938</v>
      </c>
      <c r="K71" s="335">
        <f>IF(K$7=0,0,K$7/WWP!K$5*1000)</f>
        <v>2.9230601045379498</v>
      </c>
      <c r="L71" s="335">
        <f>IF(L$7=0,0,L$7/WWP!L$5*1000)</f>
        <v>3.0222944108805727</v>
      </c>
      <c r="M71" s="335">
        <f>IF(M$7=0,0,M$7/WWP!M$5*1000)</f>
        <v>2.74961466628513</v>
      </c>
      <c r="N71" s="335">
        <f>IF(N$7=0,0,N$7/WWP!N$5*1000)</f>
        <v>4.0660403499091373</v>
      </c>
      <c r="O71" s="335">
        <f>IF(O$7=0,0,O$7/WWP!O$5*1000)</f>
        <v>4.0546280899922476</v>
      </c>
      <c r="P71" s="335">
        <f>IF(P$7=0,0,P$7/WWP!P$5*1000)</f>
        <v>3.2965365643886559</v>
      </c>
      <c r="Q71" s="335">
        <f>IF(Q$7=0,0,Q$7/WWP!Q$5*1000)</f>
        <v>3.0905016112481443</v>
      </c>
      <c r="R71" s="335">
        <f>IF(R$7=0,0,R$7/WWP!R$5*1000)</f>
        <v>2.9550949046154931</v>
      </c>
      <c r="S71" s="335">
        <f>IF(S$7=0,0,S$7/WWP!S$5*1000)</f>
        <v>2.6774572248538306</v>
      </c>
      <c r="T71" s="335">
        <f>IF(T$7=0,0,T$7/WWP!T$5*1000)</f>
        <v>2.3272530128755378</v>
      </c>
      <c r="U71" s="335">
        <f>IF(U$7=0,0,U$7/WWP!U$5*1000)</f>
        <v>2.5407410842628937</v>
      </c>
      <c r="V71" s="335">
        <f>IF(V$7=0,0,V$7/WWP!V$5*1000)</f>
        <v>2.6647087857475751</v>
      </c>
      <c r="W71" s="335">
        <f>IF(W$7=0,0,W$7/WWP!W$5*1000)</f>
        <v>2.2056434777156788</v>
      </c>
      <c r="X71" s="335">
        <f>IF(X$7=0,0,X$7/WWP!X$5*1000)</f>
        <v>2.1418041566291315</v>
      </c>
      <c r="Y71" s="335">
        <f>IF(Y$7=0,0,Y$7/WWP!Y$5*1000)</f>
        <v>1.8792281193681764</v>
      </c>
      <c r="DA71" s="177"/>
    </row>
    <row r="72" spans="1:105" ht="12" customHeight="1" x14ac:dyDescent="0.25">
      <c r="A72" s="173" t="s">
        <v>93</v>
      </c>
      <c r="B72" s="335">
        <f>IF(B$8=0,0,B$8/WWP!B$5*1000)</f>
        <v>2.7530384678683855</v>
      </c>
      <c r="C72" s="335">
        <f>IF(C$8=0,0,C$8/WWP!C$5*1000)</f>
        <v>2.7482805922160187</v>
      </c>
      <c r="D72" s="335">
        <f>IF(D$8=0,0,D$8/WWP!D$5*1000)</f>
        <v>2.7546878528752825</v>
      </c>
      <c r="E72" s="335">
        <f>IF(E$8=0,0,E$8/WWP!E$5*1000)</f>
        <v>3.592222637050674</v>
      </c>
      <c r="F72" s="335">
        <f>IF(F$8=0,0,F$8/WWP!F$5*1000)</f>
        <v>4.0482941031828901</v>
      </c>
      <c r="G72" s="335">
        <f>IF(G$8=0,0,G$8/WWP!G$5*1000)</f>
        <v>3.8540877368299564</v>
      </c>
      <c r="H72" s="335">
        <f>IF(H$8=0,0,H$8/WWP!H$5*1000)</f>
        <v>3.8442133506407585</v>
      </c>
      <c r="I72" s="335">
        <f>IF(I$8=0,0,I$8/WWP!I$5*1000)</f>
        <v>3.6211570529014918</v>
      </c>
      <c r="J72" s="335">
        <f>IF(J$8=0,0,J$8/WWP!J$5*1000)</f>
        <v>4.6157404074414972</v>
      </c>
      <c r="K72" s="335">
        <f>IF(K$8=0,0,K$8/WWP!K$5*1000)</f>
        <v>7.2491890592541095</v>
      </c>
      <c r="L72" s="335">
        <f>IF(L$8=0,0,L$8/WWP!L$5*1000)</f>
        <v>7.4952901389838216</v>
      </c>
      <c r="M72" s="335">
        <f>IF(M$8=0,0,M$8/WWP!M$5*1000)</f>
        <v>6.8190443723871219</v>
      </c>
      <c r="N72" s="335">
        <f>IF(N$8=0,0,N$8/WWP!N$5*1000)</f>
        <v>10.083780067774658</v>
      </c>
      <c r="O72" s="335">
        <f>IF(O$8=0,0,O$8/WWP!O$5*1000)</f>
        <v>10.055477663180779</v>
      </c>
      <c r="P72" s="335">
        <f>IF(P$8=0,0,P$8/WWP!P$5*1000)</f>
        <v>8.1754106796838641</v>
      </c>
      <c r="Q72" s="335">
        <f>IF(Q$8=0,0,Q$8/WWP!Q$5*1000)</f>
        <v>7.6644439958953985</v>
      </c>
      <c r="R72" s="335">
        <f>IF(R$8=0,0,R$8/WWP!R$5*1000)</f>
        <v>7.3286353634464207</v>
      </c>
      <c r="S72" s="335">
        <f>IF(S$8=0,0,S$8/WWP!S$5*1000)</f>
        <v>6.6400939176374996</v>
      </c>
      <c r="T72" s="335">
        <f>IF(T$8=0,0,T$8/WWP!T$5*1000)</f>
        <v>5.7715874719313343</v>
      </c>
      <c r="U72" s="335">
        <f>IF(U$8=0,0,U$8/WWP!U$5*1000)</f>
        <v>6.3010378889719769</v>
      </c>
      <c r="V72" s="335">
        <f>IF(V$8=0,0,V$8/WWP!V$5*1000)</f>
        <v>6.6084777886539872</v>
      </c>
      <c r="W72" s="335">
        <f>IF(W$8=0,0,W$8/WWP!W$5*1000)</f>
        <v>5.4699958247348803</v>
      </c>
      <c r="X72" s="335">
        <f>IF(X$8=0,0,X$8/WWP!X$5*1000)</f>
        <v>5.3116743084402458</v>
      </c>
      <c r="Y72" s="335">
        <f>IF(Y$8=0,0,Y$8/WWP!Y$5*1000)</f>
        <v>4.6604857360330776</v>
      </c>
      <c r="DA72" s="177"/>
    </row>
    <row r="73" spans="1:105" ht="12" customHeight="1" x14ac:dyDescent="0.25">
      <c r="A73" s="173" t="s">
        <v>94</v>
      </c>
      <c r="B73" s="335">
        <f>IF(B$9=0,0,B$9/WWP!B$5*1000)</f>
        <v>8.4367307886289193</v>
      </c>
      <c r="C73" s="335">
        <f>IF(C$9=0,0,C$9/WWP!C$5*1000)</f>
        <v>8.4221502019523182</v>
      </c>
      <c r="D73" s="335">
        <f>IF(D$9=0,0,D$9/WWP!D$5*1000)</f>
        <v>8.4417853555855427</v>
      </c>
      <c r="E73" s="335">
        <f>IF(E$9=0,0,E$9/WWP!E$5*1000)</f>
        <v>11.008424210316575</v>
      </c>
      <c r="F73" s="335">
        <f>IF(F$9=0,0,F$9/WWP!F$5*1000)</f>
        <v>12.406062574270152</v>
      </c>
      <c r="G73" s="335">
        <f>IF(G$9=0,0,G$9/WWP!G$5*1000)</f>
        <v>11.810914032220836</v>
      </c>
      <c r="H73" s="335">
        <f>IF(H$9=0,0,H$9/WWP!H$5*1000)</f>
        <v>11.780653816479745</v>
      </c>
      <c r="I73" s="335">
        <f>IF(I$9=0,0,I$9/WWP!I$5*1000)</f>
        <v>11.097094194375538</v>
      </c>
      <c r="J73" s="335">
        <f>IF(J$9=0,0,J$9/WWP!J$5*1000)</f>
        <v>14.145010926030396</v>
      </c>
      <c r="K73" s="335">
        <f>IF(K$9=0,0,K$9/WWP!K$5*1000)</f>
        <v>22.215256794488408</v>
      </c>
      <c r="L73" s="335">
        <f>IF(L$9=0,0,L$9/WWP!L$5*1000)</f>
        <v>22.969437522692349</v>
      </c>
      <c r="M73" s="335">
        <f>IF(M$9=0,0,M$9/WWP!M$5*1000)</f>
        <v>20.897071463766995</v>
      </c>
      <c r="N73" s="335">
        <f>IF(N$9=0,0,N$9/WWP!N$5*1000)</f>
        <v>30.901906659309446</v>
      </c>
      <c r="O73" s="335">
        <f>IF(O$9=0,0,O$9/WWP!O$5*1000)</f>
        <v>30.815173483941091</v>
      </c>
      <c r="P73" s="335">
        <f>IF(P$9=0,0,P$9/WWP!P$5*1000)</f>
        <v>25.053677889353789</v>
      </c>
      <c r="Q73" s="335">
        <f>IF(Q$9=0,0,Q$9/WWP!Q$5*1000)</f>
        <v>23.487812245485898</v>
      </c>
      <c r="R73" s="335">
        <f>IF(R$9=0,0,R$9/WWP!R$5*1000)</f>
        <v>22.458721275077739</v>
      </c>
      <c r="S73" s="335">
        <f>IF(S$9=0,0,S$9/WWP!S$5*1000)</f>
        <v>20.348674908889105</v>
      </c>
      <c r="T73" s="335">
        <f>IF(T$9=0,0,T$9/WWP!T$5*1000)</f>
        <v>17.687122897854106</v>
      </c>
      <c r="U73" s="335">
        <f>IF(U$9=0,0,U$9/WWP!U$5*1000)</f>
        <v>19.309632240397988</v>
      </c>
      <c r="V73" s="335">
        <f>IF(V$9=0,0,V$9/WWP!V$5*1000)</f>
        <v>20.251786771681562</v>
      </c>
      <c r="W73" s="335">
        <f>IF(W$9=0,0,W$9/WWP!W$5*1000)</f>
        <v>16.762890430639153</v>
      </c>
      <c r="X73" s="335">
        <f>IF(X$9=0,0,X$9/WWP!X$5*1000)</f>
        <v>16.277711590381401</v>
      </c>
      <c r="Y73" s="335">
        <f>IF(Y$9=0,0,Y$9/WWP!Y$5*1000)</f>
        <v>14.282133707198145</v>
      </c>
      <c r="DA73" s="177"/>
    </row>
    <row r="74" spans="1:105" ht="12" customHeight="1" x14ac:dyDescent="0.25">
      <c r="A74" s="56" t="s">
        <v>95</v>
      </c>
      <c r="B74" s="336">
        <f>IF(B$10=0,0,B$10/WWP!B$5*1000)</f>
        <v>2.4628541757167155</v>
      </c>
      <c r="C74" s="336">
        <f>IF(C$10=0,0,C$10/WWP!C$5*1000)</f>
        <v>2.3495866947006752</v>
      </c>
      <c r="D74" s="336">
        <f>IF(D$10=0,0,D$10/WWP!D$5*1000)</f>
        <v>2.4727960100496107</v>
      </c>
      <c r="E74" s="336">
        <f>IF(E$10=0,0,E$10/WWP!E$5*1000)</f>
        <v>2.7512647598183606</v>
      </c>
      <c r="F74" s="336">
        <f>IF(F$10=0,0,F$10/WWP!F$5*1000)</f>
        <v>2.9833301927481606</v>
      </c>
      <c r="G74" s="336">
        <f>IF(G$10=0,0,G$10/WWP!G$5*1000)</f>
        <v>2.8519095229745162</v>
      </c>
      <c r="H74" s="336">
        <f>IF(H$10=0,0,H$10/WWP!H$5*1000)</f>
        <v>2.6183600168765828</v>
      </c>
      <c r="I74" s="336">
        <f>IF(I$10=0,0,I$10/WWP!I$5*1000)</f>
        <v>2.5404365469115242</v>
      </c>
      <c r="J74" s="336">
        <f>IF(J$10=0,0,J$10/WWP!J$5*1000)</f>
        <v>3.0242073497457356</v>
      </c>
      <c r="K74" s="336">
        <f>IF(K$10=0,0,K$10/WWP!K$5*1000)</f>
        <v>3.9593431604286335</v>
      </c>
      <c r="L74" s="336">
        <f>IF(L$10=0,0,L$10/WWP!L$5*1000)</f>
        <v>4.0593113203881064</v>
      </c>
      <c r="M74" s="336">
        <f>IF(M$10=0,0,M$10/WWP!M$5*1000)</f>
        <v>3.8667661398522375</v>
      </c>
      <c r="N74" s="336">
        <f>IF(N$10=0,0,N$10/WWP!N$5*1000)</f>
        <v>5.5682119444094536</v>
      </c>
      <c r="O74" s="336">
        <f>IF(O$10=0,0,O$10/WWP!O$5*1000)</f>
        <v>6.2340400635010038</v>
      </c>
      <c r="P74" s="336">
        <f>IF(P$10=0,0,P$10/WWP!P$5*1000)</f>
        <v>5.0580501400723037</v>
      </c>
      <c r="Q74" s="336">
        <f>IF(Q$10=0,0,Q$10/WWP!Q$5*1000)</f>
        <v>4.7194194418356501</v>
      </c>
      <c r="R74" s="336">
        <f>IF(R$10=0,0,R$10/WWP!R$5*1000)</f>
        <v>4.4570393327020019</v>
      </c>
      <c r="S74" s="336">
        <f>IF(S$10=0,0,S$10/WWP!S$5*1000)</f>
        <v>4.1940889241483168</v>
      </c>
      <c r="T74" s="336">
        <f>IF(T$10=0,0,T$10/WWP!T$5*1000)</f>
        <v>3.7962884211631609</v>
      </c>
      <c r="U74" s="336">
        <f>IF(U$10=0,0,U$10/WWP!U$5*1000)</f>
        <v>3.9948781004372509</v>
      </c>
      <c r="V74" s="336">
        <f>IF(V$10=0,0,V$10/WWP!V$5*1000)</f>
        <v>4.2277425679748957</v>
      </c>
      <c r="W74" s="336">
        <f>IF(W$10=0,0,W$10/WWP!W$5*1000)</f>
        <v>3.5554337660385014</v>
      </c>
      <c r="X74" s="336">
        <f>IF(X$10=0,0,X$10/WWP!X$5*1000)</f>
        <v>3.6031642236139052</v>
      </c>
      <c r="Y74" s="336">
        <f>IF(Y$10=0,0,Y$10/WWP!Y$5*1000)</f>
        <v>3.467815857291348</v>
      </c>
      <c r="DA74" s="68"/>
    </row>
    <row r="75" spans="1:105" ht="12" customHeight="1" x14ac:dyDescent="0.25">
      <c r="A75" s="174" t="s">
        <v>2898</v>
      </c>
      <c r="B75" s="349">
        <f>IF(B$16=0,0,B$16/WWP!B$5*1000)</f>
        <v>84.220413190714126</v>
      </c>
      <c r="C75" s="349">
        <f>IF(C$16=0,0,C$16/WWP!C$5*1000)</f>
        <v>79.784323135530641</v>
      </c>
      <c r="D75" s="349">
        <f>IF(D$16=0,0,D$16/WWP!D$5*1000)</f>
        <v>84.719262519806549</v>
      </c>
      <c r="E75" s="349">
        <f>IF(E$16=0,0,E$16/WWP!E$5*1000)</f>
        <v>89.279236197789373</v>
      </c>
      <c r="F75" s="349">
        <f>IF(F$16=0,0,F$16/WWP!F$5*1000)</f>
        <v>96.175830031688534</v>
      </c>
      <c r="G75" s="349">
        <f>IF(G$16=0,0,G$16/WWP!G$5*1000)</f>
        <v>94.331918524494981</v>
      </c>
      <c r="H75" s="349">
        <f>IF(H$16=0,0,H$16/WWP!H$5*1000)</f>
        <v>85.995538925151891</v>
      </c>
      <c r="I75" s="349">
        <f>IF(I$16=0,0,I$16/WWP!I$5*1000)</f>
        <v>91.191027846723372</v>
      </c>
      <c r="J75" s="349">
        <f>IF(J$16=0,0,J$16/WWP!J$5*1000)</f>
        <v>94.052419248409649</v>
      </c>
      <c r="K75" s="349">
        <f>IF(K$16=0,0,K$16/WWP!K$5*1000)</f>
        <v>89.340798643737074</v>
      </c>
      <c r="L75" s="349">
        <f>IF(L$16=0,0,L$16/WWP!L$5*1000)</f>
        <v>89.930325225733256</v>
      </c>
      <c r="M75" s="349">
        <f>IF(M$16=0,0,M$16/WWP!M$5*1000)</f>
        <v>98.626164975473301</v>
      </c>
      <c r="N75" s="349">
        <f>IF(N$16=0,0,N$16/WWP!N$5*1000)</f>
        <v>86.942738842985207</v>
      </c>
      <c r="O75" s="349">
        <f>IF(O$16=0,0,O$16/WWP!O$5*1000)</f>
        <v>94.460016952034081</v>
      </c>
      <c r="P75" s="349">
        <f>IF(P$16=0,0,P$16/WWP!P$5*1000)</f>
        <v>102.63334487373612</v>
      </c>
      <c r="Q75" s="349">
        <f>IF(Q$16=0,0,Q$16/WWP!Q$5*1000)</f>
        <v>103.75586667749359</v>
      </c>
      <c r="R75" s="349">
        <f>IF(R$16=0,0,R$16/WWP!R$5*1000)</f>
        <v>114.0740585501827</v>
      </c>
      <c r="S75" s="349">
        <f>IF(S$16=0,0,S$16/WWP!S$5*1000)</f>
        <v>116.84080557997183</v>
      </c>
      <c r="T75" s="349">
        <f>IF(T$16=0,0,T$16/WWP!T$5*1000)</f>
        <v>123.57789133457793</v>
      </c>
      <c r="U75" s="349">
        <f>IF(U$16=0,0,U$16/WWP!U$5*1000)</f>
        <v>112.16389098824844</v>
      </c>
      <c r="V75" s="349">
        <f>IF(V$16=0,0,V$16/WWP!V$5*1000)</f>
        <v>113.50725261977098</v>
      </c>
      <c r="W75" s="349">
        <f>IF(W$16=0,0,W$16/WWP!W$5*1000)</f>
        <v>102.2736827654003</v>
      </c>
      <c r="X75" s="349">
        <f>IF(X$16=0,0,X$16/WWP!X$5*1000)</f>
        <v>92.931982482165637</v>
      </c>
      <c r="Y75" s="349">
        <f>IF(Y$16=0,0,Y$16/WWP!Y$5*1000)</f>
        <v>103.74586312110779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5.1952500119451779</v>
      </c>
      <c r="C76" s="349">
        <f>IF(C$27=0,0,C$27/WWP!C$5*1000)</f>
        <v>5.1862714401495875</v>
      </c>
      <c r="D76" s="349">
        <f>IF(D$27=0,0,D$27/WWP!D$5*1000)</f>
        <v>5.1983625610710993</v>
      </c>
      <c r="E76" s="349">
        <f>IF(E$27=0,0,E$27/WWP!E$5*1000)</f>
        <v>6.7788717505633684</v>
      </c>
      <c r="F76" s="349">
        <f>IF(F$27=0,0,F$27/WWP!F$5*1000)</f>
        <v>7.6395227431032007</v>
      </c>
      <c r="G76" s="349">
        <f>IF(G$27=0,0,G$27/WWP!G$5*1000)</f>
        <v>7.2730365356307249</v>
      </c>
      <c r="H76" s="349">
        <f>IF(H$27=0,0,H$27/WWP!H$5*1000)</f>
        <v>7.2544026133059543</v>
      </c>
      <c r="I76" s="349">
        <f>IF(I$27=0,0,I$27/WWP!I$5*1000)</f>
        <v>6.8334737933786256</v>
      </c>
      <c r="J76" s="349">
        <f>IF(J$27=0,0,J$27/WWP!J$5*1000)</f>
        <v>8.7103488333976653</v>
      </c>
      <c r="K76" s="349">
        <f>IF(K$27=0,0,K$27/WWP!K$5*1000)</f>
        <v>13.679921289237601</v>
      </c>
      <c r="L76" s="349">
        <f>IF(L$27=0,0,L$27/WWP!L$5*1000)</f>
        <v>14.144337842921084</v>
      </c>
      <c r="M76" s="349">
        <f>IF(M$27=0,0,M$27/WWP!M$5*1000)</f>
        <v>12.868196638214416</v>
      </c>
      <c r="N76" s="349">
        <f>IF(N$27=0,0,N$27/WWP!N$5*1000)</f>
        <v>19.029068837574762</v>
      </c>
      <c r="O76" s="349">
        <f>IF(O$27=0,0,O$27/WWP!O$5*1000)</f>
        <v>18.97565946116373</v>
      </c>
      <c r="P76" s="349">
        <f>IF(P$27=0,0,P$27/WWP!P$5*1000)</f>
        <v>15.427791121338913</v>
      </c>
      <c r="Q76" s="349">
        <f>IF(Q$27=0,0,Q$27/WWP!Q$5*1000)</f>
        <v>14.46354754064132</v>
      </c>
      <c r="R76" s="349">
        <f>IF(R$27=0,0,R$27/WWP!R$5*1000)</f>
        <v>13.829844153600513</v>
      </c>
      <c r="S76" s="349">
        <f>IF(S$27=0,0,S$27/WWP!S$5*1000)</f>
        <v>12.530499812315931</v>
      </c>
      <c r="T76" s="349">
        <f>IF(T$27=0,0,T$27/WWP!T$5*1000)</f>
        <v>10.891544100257525</v>
      </c>
      <c r="U76" s="349">
        <f>IF(U$27=0,0,U$27/WWP!U$5*1000)</f>
        <v>11.890668274350343</v>
      </c>
      <c r="V76" s="349">
        <f>IF(V$27=0,0,V$27/WWP!V$5*1000)</f>
        <v>12.470837117298656</v>
      </c>
      <c r="W76" s="349">
        <f>IF(W$27=0,0,W$27/WWP!W$5*1000)</f>
        <v>10.322411475709375</v>
      </c>
      <c r="X76" s="349">
        <f>IF(X$27=0,0,X$27/WWP!X$5*1000)</f>
        <v>10.02364345302434</v>
      </c>
      <c r="Y76" s="349">
        <f>IF(Y$27=0,0,Y$27/WWP!Y$5*1000)</f>
        <v>8.794787598643067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14.857548028344654</v>
      </c>
      <c r="C77" s="349">
        <f>IF(C$28=0,0,C$28/WWP!C$5*1000)</f>
        <v>14.098741262619193</v>
      </c>
      <c r="D77" s="349">
        <f>IF(D$28=0,0,D$28/WWP!D$5*1000)</f>
        <v>14.93642689548285</v>
      </c>
      <c r="E77" s="349">
        <f>IF(E$28=0,0,E$28/WWP!E$5*1000)</f>
        <v>15.962274552844324</v>
      </c>
      <c r="F77" s="349">
        <f>IF(F$28=0,0,F$28/WWP!F$5*1000)</f>
        <v>17.179344347223658</v>
      </c>
      <c r="G77" s="349">
        <f>IF(G$28=0,0,G$28/WWP!G$5*1000)</f>
        <v>16.681343695272453</v>
      </c>
      <c r="H77" s="349">
        <f>IF(H$28=0,0,H$28/WWP!H$5*1000)</f>
        <v>14.951598664063376</v>
      </c>
      <c r="I77" s="349">
        <f>IF(I$28=0,0,I$28/WWP!I$5*1000)</f>
        <v>15.374124162594764</v>
      </c>
      <c r="J77" s="349">
        <f>IF(J$28=0,0,J$28/WWP!J$5*1000)</f>
        <v>16.490057812176087</v>
      </c>
      <c r="K77" s="349">
        <f>IF(K$28=0,0,K$28/WWP!K$5*1000)</f>
        <v>16.864352571831596</v>
      </c>
      <c r="L77" s="349">
        <f>IF(L$28=0,0,L$28/WWP!L$5*1000)</f>
        <v>17.063631602226458</v>
      </c>
      <c r="M77" s="349">
        <f>IF(M$28=0,0,M$28/WWP!M$5*1000)</f>
        <v>18.504715463720888</v>
      </c>
      <c r="N77" s="349">
        <f>IF(N$28=0,0,N$28/WWP!N$5*1000)</f>
        <v>16.767856719181157</v>
      </c>
      <c r="O77" s="349">
        <f>IF(O$28=0,0,O$28/WWP!O$5*1000)</f>
        <v>17.074853030933966</v>
      </c>
      <c r="P77" s="349">
        <f>IF(P$28=0,0,P$28/WWP!P$5*1000)</f>
        <v>17.617847918837175</v>
      </c>
      <c r="Q77" s="349">
        <f>IF(Q$28=0,0,Q$28/WWP!Q$5*1000)</f>
        <v>17.863611848151432</v>
      </c>
      <c r="R77" s="349">
        <f>IF(R$28=0,0,R$28/WWP!R$5*1000)</f>
        <v>20.222436074015818</v>
      </c>
      <c r="S77" s="349">
        <f>IF(S$28=0,0,S$28/WWP!S$5*1000)</f>
        <v>20.210741986494398</v>
      </c>
      <c r="T77" s="349">
        <f>IF(T$28=0,0,T$28/WWP!T$5*1000)</f>
        <v>20.85622385130165</v>
      </c>
      <c r="U77" s="349">
        <f>IF(U$28=0,0,U$28/WWP!U$5*1000)</f>
        <v>18.849984729569719</v>
      </c>
      <c r="V77" s="349">
        <f>IF(V$28=0,0,V$28/WWP!V$5*1000)</f>
        <v>19.082161623118289</v>
      </c>
      <c r="W77" s="349">
        <f>IF(W$28=0,0,W$28/WWP!W$5*1000)</f>
        <v>17.094718696513507</v>
      </c>
      <c r="X77" s="349">
        <f>IF(X$28=0,0,X$28/WWP!X$5*1000)</f>
        <v>15.784807615869916</v>
      </c>
      <c r="Y77" s="349">
        <f>IF(Y$28=0,0,Y$28/WWP!Y$5*1000)</f>
        <v>16.890297110975965</v>
      </c>
      <c r="DA77" s="178"/>
    </row>
    <row r="78" spans="1:105" ht="12" customHeight="1" x14ac:dyDescent="0.25">
      <c r="A78" s="41" t="s">
        <v>2936</v>
      </c>
      <c r="B78" s="337">
        <f>IF(B$48=0,0,B$48/WWP!B$5*1000)</f>
        <v>4.1091319325248463</v>
      </c>
      <c r="C78" s="337">
        <f>IF(C$48=0,0,C$48/WWP!C$5*1000)</f>
        <v>4.1020304194140422</v>
      </c>
      <c r="D78" s="337">
        <f>IF(D$48=0,0,D$48/WWP!D$5*1000)</f>
        <v>4.1115937726625615</v>
      </c>
      <c r="E78" s="337">
        <f>IF(E$48=0,0,E$48/WWP!E$5*1000)</f>
        <v>5.3616819811720875</v>
      </c>
      <c r="F78" s="337">
        <f>IF(F$48=0,0,F$48/WWP!F$5*1000)</f>
        <v>6.0424054243313732</v>
      </c>
      <c r="G78" s="337">
        <f>IF(G$48=0,0,G$48/WWP!G$5*1000)</f>
        <v>5.7525367607458779</v>
      </c>
      <c r="H78" s="337">
        <f>IF(H$48=0,0,H$48/WWP!H$5*1000)</f>
        <v>5.7377984430370317</v>
      </c>
      <c r="I78" s="337">
        <f>IF(I$48=0,0,I$48/WWP!I$5*1000)</f>
        <v>5.4048689302500685</v>
      </c>
      <c r="J78" s="337">
        <f>IF(J$48=0,0,J$48/WWP!J$5*1000)</f>
        <v>6.8893647952360713</v>
      </c>
      <c r="K78" s="337">
        <f>IF(K$48=0,0,K$48/WWP!K$5*1000)</f>
        <v>10.81999928295768</v>
      </c>
      <c r="L78" s="337">
        <f>IF(L$48=0,0,L$48/WWP!L$5*1000)</f>
        <v>11.187324991315533</v>
      </c>
      <c r="M78" s="337">
        <f>IF(M$48=0,0,M$48/WWP!M$5*1000)</f>
        <v>10.177973648721043</v>
      </c>
      <c r="N78" s="337">
        <f>IF(N$48=0,0,N$48/WWP!N$5*1000)</f>
        <v>15.050854959223678</v>
      </c>
      <c r="O78" s="337">
        <f>IF(O$48=0,0,O$48/WWP!O$5*1000)</f>
        <v>15.008611337915317</v>
      </c>
      <c r="P78" s="337">
        <f>IF(P$48=0,0,P$48/WWP!P$5*1000)</f>
        <v>12.202459746741058</v>
      </c>
      <c r="Q78" s="337">
        <f>IF(Q$48=0,0,Q$48/WWP!Q$5*1000)</f>
        <v>11.439800764196141</v>
      </c>
      <c r="R78" s="337">
        <f>IF(R$48=0,0,R$48/WWP!R$5*1000)</f>
        <v>10.938579298924713</v>
      </c>
      <c r="S78" s="337">
        <f>IF(S$48=0,0,S$48/WWP!S$5*1000)</f>
        <v>9.9108756635189419</v>
      </c>
      <c r="T78" s="337">
        <f>IF(T$48=0,0,T$48/WWP!T$5*1000)</f>
        <v>8.6145597524600994</v>
      </c>
      <c r="U78" s="337">
        <f>IF(U$48=0,0,U$48/WWP!U$5*1000)</f>
        <v>9.4048071975075338</v>
      </c>
      <c r="V78" s="337">
        <f>IF(V$48=0,0,V$48/WWP!V$5*1000)</f>
        <v>9.8636860413232323</v>
      </c>
      <c r="W78" s="337">
        <f>IF(W$48=0,0,W$48/WWP!W$5*1000)</f>
        <v>8.1644098971123586</v>
      </c>
      <c r="X78" s="337">
        <f>IF(X$48=0,0,X$48/WWP!X$5*1000)</f>
        <v>7.9281022661783984</v>
      </c>
      <c r="Y78" s="337">
        <f>IF(Y$48=0,0,Y$48/WWP!Y$5*1000)</f>
        <v>6.9561508066532474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HU: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28.342244344427488</v>
      </c>
      <c r="C5" s="223">
        <v>28.501164926217928</v>
      </c>
      <c r="D5" s="223">
        <v>27.439830802897252</v>
      </c>
      <c r="E5" s="223">
        <v>25.24086349818851</v>
      </c>
      <c r="F5" s="223">
        <v>25.0716967358597</v>
      </c>
      <c r="G5" s="223">
        <v>24.70748862670294</v>
      </c>
      <c r="H5" s="223">
        <v>22.06381397758598</v>
      </c>
      <c r="I5" s="223">
        <v>25.756967935115139</v>
      </c>
      <c r="J5" s="223">
        <v>24.020082325745818</v>
      </c>
      <c r="K5" s="223">
        <v>12.81063298149148</v>
      </c>
      <c r="L5" s="223">
        <v>16.331992654836821</v>
      </c>
      <c r="M5" s="223">
        <v>18.493757378519611</v>
      </c>
      <c r="N5" s="223">
        <v>22.779422554242181</v>
      </c>
      <c r="O5" s="223">
        <v>28.281543179800721</v>
      </c>
      <c r="P5" s="223">
        <v>24.48872761940267</v>
      </c>
      <c r="Q5" s="223">
        <v>27.00289211986658</v>
      </c>
      <c r="R5" s="223">
        <v>32.616367034984542</v>
      </c>
      <c r="S5" s="223">
        <v>42.16076538045391</v>
      </c>
      <c r="T5" s="223">
        <v>53.836450032022853</v>
      </c>
      <c r="U5" s="223">
        <v>52.273358187453397</v>
      </c>
      <c r="V5" s="223">
        <v>50.746293728888062</v>
      </c>
      <c r="W5" s="223">
        <v>65.333711451808</v>
      </c>
      <c r="X5" s="223">
        <v>58.213621005835719</v>
      </c>
      <c r="Y5" s="223">
        <v>56.958841004708688</v>
      </c>
      <c r="DA5" s="89" t="s">
        <v>2938</v>
      </c>
    </row>
    <row r="6" spans="1:105" ht="12" customHeight="1" x14ac:dyDescent="0.25">
      <c r="A6" s="55" t="s">
        <v>91</v>
      </c>
      <c r="B6" s="259">
        <v>0.25067939322481148</v>
      </c>
      <c r="C6" s="259">
        <v>0.26258458626819448</v>
      </c>
      <c r="D6" s="259">
        <v>0.2418627332506704</v>
      </c>
      <c r="E6" s="259">
        <v>0.25994881482069049</v>
      </c>
      <c r="F6" s="259">
        <v>0.26801106256723117</v>
      </c>
      <c r="G6" s="259">
        <v>0.26046691088617802</v>
      </c>
      <c r="H6" s="259">
        <v>0.25256101080956772</v>
      </c>
      <c r="I6" s="259">
        <v>0.27447446848505908</v>
      </c>
      <c r="J6" s="259">
        <v>0.29333062760063022</v>
      </c>
      <c r="K6" s="259">
        <v>0.20539309877209139</v>
      </c>
      <c r="L6" s="259">
        <v>0.26407200788057622</v>
      </c>
      <c r="M6" s="259">
        <v>0.26806636558878322</v>
      </c>
      <c r="N6" s="259">
        <v>0.45096641152009409</v>
      </c>
      <c r="O6" s="259">
        <v>0.55166776516884652</v>
      </c>
      <c r="P6" s="259">
        <v>0.41306437302129179</v>
      </c>
      <c r="Q6" s="259">
        <v>0.43593230257945931</v>
      </c>
      <c r="R6" s="259">
        <v>0.47801336802011007</v>
      </c>
      <c r="S6" s="259">
        <v>0.57470037056385537</v>
      </c>
      <c r="T6" s="259">
        <v>0.64685355095360908</v>
      </c>
      <c r="U6" s="259">
        <v>0.71445100596137334</v>
      </c>
      <c r="V6" s="259">
        <v>0.70974732391954309</v>
      </c>
      <c r="W6" s="259">
        <v>0.86448246057724176</v>
      </c>
      <c r="X6" s="259">
        <v>0.7999936193047521</v>
      </c>
      <c r="Y6" s="259">
        <v>0.66873168951083461</v>
      </c>
      <c r="DA6" s="67" t="s">
        <v>2939</v>
      </c>
    </row>
    <row r="7" spans="1:105" ht="12" customHeight="1" x14ac:dyDescent="0.25">
      <c r="A7" s="173" t="s">
        <v>92</v>
      </c>
      <c r="B7" s="224">
        <v>7.0689588159527653E-2</v>
      </c>
      <c r="C7" s="224">
        <v>7.4046757579678948E-2</v>
      </c>
      <c r="D7" s="224">
        <v>6.8203360414610059E-2</v>
      </c>
      <c r="E7" s="224">
        <v>7.3303491068180723E-2</v>
      </c>
      <c r="F7" s="224">
        <v>7.5576980586052375E-2</v>
      </c>
      <c r="G7" s="224">
        <v>7.3449590023604364E-2</v>
      </c>
      <c r="H7" s="224">
        <v>7.1220189300806355E-2</v>
      </c>
      <c r="I7" s="224">
        <v>7.7399609468951261E-2</v>
      </c>
      <c r="J7" s="224">
        <v>8.2716895844201277E-2</v>
      </c>
      <c r="K7" s="224">
        <v>5.791921456418804E-2</v>
      </c>
      <c r="L7" s="224">
        <v>7.4466198602916728E-2</v>
      </c>
      <c r="M7" s="224">
        <v>7.5592575596743899E-2</v>
      </c>
      <c r="N7" s="224">
        <v>0.12716892878205771</v>
      </c>
      <c r="O7" s="224">
        <v>0.1555659067903509</v>
      </c>
      <c r="P7" s="224">
        <v>0.1164808564302786</v>
      </c>
      <c r="Q7" s="224">
        <v>0.12292943005147861</v>
      </c>
      <c r="R7" s="224">
        <v>0.1347959546470843</v>
      </c>
      <c r="S7" s="224">
        <v>0.16206091768322459</v>
      </c>
      <c r="T7" s="224">
        <v>0.1824075386820142</v>
      </c>
      <c r="U7" s="224">
        <v>0.20146948148337451</v>
      </c>
      <c r="V7" s="224">
        <v>0.20014308068874609</v>
      </c>
      <c r="W7" s="224">
        <v>0.24377715424951751</v>
      </c>
      <c r="X7" s="224">
        <v>0.22559181571094369</v>
      </c>
      <c r="Y7" s="224">
        <v>0.18857699914069809</v>
      </c>
      <c r="DA7" s="177" t="s">
        <v>2940</v>
      </c>
    </row>
    <row r="8" spans="1:105" ht="12" customHeight="1" x14ac:dyDescent="0.25">
      <c r="A8" s="173" t="s">
        <v>93</v>
      </c>
      <c r="B8" s="224">
        <v>0.9589745403875406</v>
      </c>
      <c r="C8" s="224">
        <v>1.0045178811469639</v>
      </c>
      <c r="D8" s="224">
        <v>0.92524638931102676</v>
      </c>
      <c r="E8" s="224">
        <v>0.99443473199010535</v>
      </c>
      <c r="F8" s="224">
        <v>1.025276877520175</v>
      </c>
      <c r="G8" s="224">
        <v>0.99641670956666561</v>
      </c>
      <c r="H8" s="224">
        <v>0.96617267237323778</v>
      </c>
      <c r="I8" s="224">
        <v>1.0500026503076829</v>
      </c>
      <c r="J8" s="224">
        <v>1.1221369262396199</v>
      </c>
      <c r="K8" s="224">
        <v>0.78573172672832137</v>
      </c>
      <c r="L8" s="224">
        <v>1.0102080156201121</v>
      </c>
      <c r="M8" s="224">
        <v>1.025488439344195</v>
      </c>
      <c r="N8" s="224">
        <v>1.725172945627254</v>
      </c>
      <c r="O8" s="224">
        <v>2.1104061835468571</v>
      </c>
      <c r="P8" s="224">
        <v>1.5801786184846811</v>
      </c>
      <c r="Q8" s="224">
        <v>1.6676599305923401</v>
      </c>
      <c r="R8" s="224">
        <v>1.8286411339965449</v>
      </c>
      <c r="S8" s="224">
        <v>2.198517463411005</v>
      </c>
      <c r="T8" s="224">
        <v>2.4745396051261399</v>
      </c>
      <c r="U8" s="224">
        <v>2.7331338099130629</v>
      </c>
      <c r="V8" s="224">
        <v>2.715139864474764</v>
      </c>
      <c r="W8" s="224">
        <v>3.3070794517269362</v>
      </c>
      <c r="X8" s="224">
        <v>3.0603772552526158</v>
      </c>
      <c r="Y8" s="224">
        <v>2.55823446970017</v>
      </c>
      <c r="DA8" s="177" t="s">
        <v>2941</v>
      </c>
    </row>
    <row r="9" spans="1:105" ht="12" customHeight="1" x14ac:dyDescent="0.25">
      <c r="A9" s="173" t="s">
        <v>94</v>
      </c>
      <c r="B9" s="224">
        <v>2.1877390932744958</v>
      </c>
      <c r="C9" s="224">
        <v>2.2916385638250358</v>
      </c>
      <c r="D9" s="224">
        <v>2.1107939904106199</v>
      </c>
      <c r="E9" s="224">
        <v>2.268635555231227</v>
      </c>
      <c r="F9" s="224">
        <v>2.3389967219305312</v>
      </c>
      <c r="G9" s="224">
        <v>2.273157103659909</v>
      </c>
      <c r="H9" s="224">
        <v>2.2041604205156711</v>
      </c>
      <c r="I9" s="224">
        <v>2.395404413126164</v>
      </c>
      <c r="J9" s="224">
        <v>2.5599666290923691</v>
      </c>
      <c r="K9" s="224">
        <v>1.792514757164408</v>
      </c>
      <c r="L9" s="224">
        <v>2.3046196484196941</v>
      </c>
      <c r="M9" s="224">
        <v>2.3394793646426781</v>
      </c>
      <c r="N9" s="224">
        <v>3.9356918633971438</v>
      </c>
      <c r="O9" s="224">
        <v>4.8145366910031431</v>
      </c>
      <c r="P9" s="224">
        <v>3.6049116972577542</v>
      </c>
      <c r="Q9" s="224">
        <v>3.8044855945496781</v>
      </c>
      <c r="R9" s="224">
        <v>4.1717371295356092</v>
      </c>
      <c r="S9" s="224">
        <v>5.0155477537570601</v>
      </c>
      <c r="T9" s="224">
        <v>5.6452458370821113</v>
      </c>
      <c r="U9" s="224">
        <v>6.2351850140679286</v>
      </c>
      <c r="V9" s="224">
        <v>6.1941348545280226</v>
      </c>
      <c r="W9" s="224">
        <v>7.5445454455798027</v>
      </c>
      <c r="X9" s="224">
        <v>6.9817358850617044</v>
      </c>
      <c r="Y9" s="224">
        <v>5.8361815912898516</v>
      </c>
      <c r="DA9" s="177" t="s">
        <v>2942</v>
      </c>
    </row>
    <row r="10" spans="1:105" ht="12" customHeight="1" x14ac:dyDescent="0.25">
      <c r="A10" s="56" t="s">
        <v>95</v>
      </c>
      <c r="B10" s="260">
        <v>0.89416133892006255</v>
      </c>
      <c r="C10" s="260">
        <v>0.90059156608520574</v>
      </c>
      <c r="D10" s="260">
        <v>0.86546232928952849</v>
      </c>
      <c r="E10" s="260">
        <v>0.81043607313110244</v>
      </c>
      <c r="F10" s="260">
        <v>0.81181413439872363</v>
      </c>
      <c r="G10" s="260">
        <v>0.79631002000181839</v>
      </c>
      <c r="H10" s="260">
        <v>0.73707436050865316</v>
      </c>
      <c r="I10" s="260">
        <v>0.82708340990202833</v>
      </c>
      <c r="J10" s="260">
        <v>0.83321229320369183</v>
      </c>
      <c r="K10" s="260">
        <v>0.49766214770270051</v>
      </c>
      <c r="L10" s="260">
        <v>0.63525830860055188</v>
      </c>
      <c r="M10" s="260">
        <v>0.64516823471196594</v>
      </c>
      <c r="N10" s="260">
        <v>1.152990636129128</v>
      </c>
      <c r="O10" s="260">
        <v>1.6079098160474199</v>
      </c>
      <c r="P10" s="260">
        <v>1.191828395202805</v>
      </c>
      <c r="Q10" s="260">
        <v>1.243270601058253</v>
      </c>
      <c r="R10" s="260">
        <v>1.3071248804036399</v>
      </c>
      <c r="S10" s="260">
        <v>1.6345692400135301</v>
      </c>
      <c r="T10" s="260">
        <v>1.8776595970133421</v>
      </c>
      <c r="U10" s="260">
        <v>2.0631447433133601</v>
      </c>
      <c r="V10" s="260">
        <v>2.0874341788523472</v>
      </c>
      <c r="W10" s="260">
        <v>2.577033875317829</v>
      </c>
      <c r="X10" s="260">
        <v>2.5376674782290412</v>
      </c>
      <c r="Y10" s="260">
        <v>2.3448557782041428</v>
      </c>
      <c r="DA10" s="68" t="s">
        <v>2943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6.5012480318542593E-2</v>
      </c>
      <c r="N11" s="226">
        <v>2.4051185294906061E-2</v>
      </c>
      <c r="O11" s="226">
        <v>2.014910258016412E-2</v>
      </c>
      <c r="P11" s="226">
        <v>3.0901238138031709E-2</v>
      </c>
      <c r="Q11" s="226">
        <v>4.8121116082234343E-2</v>
      </c>
      <c r="R11" s="226">
        <v>6.4392426723764135E-2</v>
      </c>
      <c r="S11" s="226">
        <v>9.7229927191939666E-2</v>
      </c>
      <c r="T11" s="226">
        <v>0.1521807142975645</v>
      </c>
      <c r="U11" s="226">
        <v>0.13424422020371951</v>
      </c>
      <c r="V11" s="226">
        <v>0.1275299344990605</v>
      </c>
      <c r="W11" s="226">
        <v>0.14819297403849779</v>
      </c>
      <c r="X11" s="226">
        <v>0.13234729926093591</v>
      </c>
      <c r="Y11" s="226">
        <v>0.1426324523882179</v>
      </c>
      <c r="DA11" s="69" t="s">
        <v>2944</v>
      </c>
    </row>
    <row r="12" spans="1:105" ht="12" customHeight="1" x14ac:dyDescent="0.25">
      <c r="A12" s="37" t="s">
        <v>35</v>
      </c>
      <c r="B12" s="226">
        <v>0.69008785109834914</v>
      </c>
      <c r="C12" s="226">
        <v>0.66847907545900231</v>
      </c>
      <c r="D12" s="226">
        <v>0.66897523094312761</v>
      </c>
      <c r="E12" s="226">
        <v>0.54515670550363549</v>
      </c>
      <c r="F12" s="226">
        <v>0.50895643884106856</v>
      </c>
      <c r="G12" s="226">
        <v>0.48000855718824309</v>
      </c>
      <c r="H12" s="226">
        <v>0.32132849148442277</v>
      </c>
      <c r="I12" s="226">
        <v>0.35146563771536121</v>
      </c>
      <c r="J12" s="226">
        <v>0.31941697088254012</v>
      </c>
      <c r="K12" s="226">
        <v>0.14045671745667851</v>
      </c>
      <c r="L12" s="226">
        <v>0.17580203049955229</v>
      </c>
      <c r="M12" s="226">
        <v>0.20787745535563271</v>
      </c>
      <c r="N12" s="226">
        <v>7.8189617652720519E-2</v>
      </c>
      <c r="O12" s="226">
        <v>2.8421227290764899E-2</v>
      </c>
      <c r="P12" s="226">
        <v>3.5751630591883049E-2</v>
      </c>
      <c r="Q12" s="226">
        <v>4.8047439883976341E-2</v>
      </c>
      <c r="R12" s="226">
        <v>0.19295647809505381</v>
      </c>
      <c r="S12" s="226">
        <v>0.21951009360715101</v>
      </c>
      <c r="T12" s="226">
        <v>0.34710915189314551</v>
      </c>
      <c r="U12" s="226">
        <v>0.1535446306790238</v>
      </c>
      <c r="V12" s="226">
        <v>0.1043104547610598</v>
      </c>
      <c r="W12" s="226">
        <v>0.17688974565897991</v>
      </c>
      <c r="X12" s="226">
        <v>0.12013189433356949</v>
      </c>
      <c r="Y12" s="226">
        <v>0.15381272469450669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2.9586751321298319E-2</v>
      </c>
      <c r="T14" s="226">
        <v>2.2216699794963799E-2</v>
      </c>
      <c r="U14" s="226">
        <v>2.6939349916349001E-2</v>
      </c>
      <c r="V14" s="226">
        <v>6.3419012766821964E-2</v>
      </c>
      <c r="W14" s="226">
        <v>9.3982344324443773E-2</v>
      </c>
      <c r="X14" s="226">
        <v>0.35659029283527133</v>
      </c>
      <c r="Y14" s="226">
        <v>0.63098154237195159</v>
      </c>
      <c r="DA14" s="69" t="s">
        <v>2947</v>
      </c>
    </row>
    <row r="15" spans="1:105" ht="12" customHeight="1" x14ac:dyDescent="0.25">
      <c r="A15" s="37" t="s">
        <v>40</v>
      </c>
      <c r="B15" s="226">
        <v>0.20407348782171339</v>
      </c>
      <c r="C15" s="226">
        <v>0.2321124906262034</v>
      </c>
      <c r="D15" s="226">
        <v>0.1964870983464008</v>
      </c>
      <c r="E15" s="226">
        <v>0.26527936762746701</v>
      </c>
      <c r="F15" s="226">
        <v>0.30285769555765513</v>
      </c>
      <c r="G15" s="226">
        <v>0.3163014628135753</v>
      </c>
      <c r="H15" s="226">
        <v>0.41574586902423039</v>
      </c>
      <c r="I15" s="226">
        <v>0.47561777218666712</v>
      </c>
      <c r="J15" s="226">
        <v>0.51379532232115177</v>
      </c>
      <c r="K15" s="226">
        <v>0.35720543024602203</v>
      </c>
      <c r="L15" s="226">
        <v>0.45945627810099959</v>
      </c>
      <c r="M15" s="226">
        <v>0.37227829903779069</v>
      </c>
      <c r="N15" s="226">
        <v>1.0507498331815011</v>
      </c>
      <c r="O15" s="226">
        <v>1.5593394861764911</v>
      </c>
      <c r="P15" s="226">
        <v>1.12517552647289</v>
      </c>
      <c r="Q15" s="226">
        <v>1.1471020450920431</v>
      </c>
      <c r="R15" s="226">
        <v>1.0497759755848219</v>
      </c>
      <c r="S15" s="226">
        <v>1.288242467893141</v>
      </c>
      <c r="T15" s="226">
        <v>1.3561530310276679</v>
      </c>
      <c r="U15" s="226">
        <v>1.748416542514267</v>
      </c>
      <c r="V15" s="226">
        <v>1.7921747768254039</v>
      </c>
      <c r="W15" s="226">
        <v>2.1579688112959068</v>
      </c>
      <c r="X15" s="226">
        <v>1.9285979917992639</v>
      </c>
      <c r="Y15" s="226">
        <v>1.4174290587494669</v>
      </c>
      <c r="DA15" s="69" t="s">
        <v>2948</v>
      </c>
    </row>
    <row r="16" spans="1:105" ht="12" customHeight="1" x14ac:dyDescent="0.25">
      <c r="A16" s="57" t="s">
        <v>2898</v>
      </c>
      <c r="B16" s="261">
        <v>19.288291590263469</v>
      </c>
      <c r="C16" s="261">
        <v>19.177040066272362</v>
      </c>
      <c r="D16" s="261">
        <v>18.691669936064109</v>
      </c>
      <c r="E16" s="261">
        <v>16.398729448528169</v>
      </c>
      <c r="F16" s="261">
        <v>16.07905274125962</v>
      </c>
      <c r="G16" s="261">
        <v>15.931626384514979</v>
      </c>
      <c r="H16" s="261">
        <v>13.80427880568555</v>
      </c>
      <c r="I16" s="261">
        <v>16.604116896812741</v>
      </c>
      <c r="J16" s="261">
        <v>14.611030201982141</v>
      </c>
      <c r="K16" s="261">
        <v>6.7234460070088522</v>
      </c>
      <c r="L16" s="261">
        <v>8.5293215944514369</v>
      </c>
      <c r="M16" s="261">
        <v>10.37465942941866</v>
      </c>
      <c r="N16" s="261">
        <v>9.9317746285397632</v>
      </c>
      <c r="O16" s="261">
        <v>12.39468016362944</v>
      </c>
      <c r="P16" s="261">
        <v>12.29824091863526</v>
      </c>
      <c r="Q16" s="261">
        <v>14.023281840851171</v>
      </c>
      <c r="R16" s="261">
        <v>18.045634423952141</v>
      </c>
      <c r="S16" s="261">
        <v>24.32254466304413</v>
      </c>
      <c r="T16" s="261">
        <v>33.108283528207373</v>
      </c>
      <c r="U16" s="261">
        <v>30.182515597151369</v>
      </c>
      <c r="V16" s="261">
        <v>28.898365827329741</v>
      </c>
      <c r="W16" s="261">
        <v>38.329309466052763</v>
      </c>
      <c r="X16" s="261">
        <v>33.274945999813703</v>
      </c>
      <c r="Y16" s="261">
        <v>35.175001585873531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0.44207918964131587</v>
      </c>
      <c r="M19" s="229">
        <v>0</v>
      </c>
      <c r="N19" s="229">
        <v>0</v>
      </c>
      <c r="O19" s="229">
        <v>0.33743145839167332</v>
      </c>
      <c r="P19" s="229">
        <v>0</v>
      </c>
      <c r="Q19" s="229">
        <v>0</v>
      </c>
      <c r="R19" s="229">
        <v>0</v>
      </c>
      <c r="S19" s="229">
        <v>0.33803678388759911</v>
      </c>
      <c r="T19" s="229">
        <v>0.32080314282654648</v>
      </c>
      <c r="U19" s="229">
        <v>0.30152483620519621</v>
      </c>
      <c r="V19" s="229">
        <v>0.59710053582720157</v>
      </c>
      <c r="W19" s="229">
        <v>1.1896263862548131</v>
      </c>
      <c r="X19" s="229">
        <v>1.559227358939381</v>
      </c>
      <c r="Y19" s="229">
        <v>0.82953013716368107</v>
      </c>
      <c r="DA19" s="73" t="s">
        <v>2952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2.2753059485234028</v>
      </c>
      <c r="N20" s="229">
        <v>1.461440167637676</v>
      </c>
      <c r="O20" s="229">
        <v>0.87135082743487091</v>
      </c>
      <c r="P20" s="229">
        <v>0.77710462556100801</v>
      </c>
      <c r="Q20" s="229">
        <v>1.0727651612860121</v>
      </c>
      <c r="R20" s="229">
        <v>1.2750465888171409</v>
      </c>
      <c r="S20" s="229">
        <v>1.482529398972994</v>
      </c>
      <c r="T20" s="229">
        <v>1.671638849757203</v>
      </c>
      <c r="U20" s="229">
        <v>1.8522071557007389</v>
      </c>
      <c r="V20" s="229">
        <v>1.8369471339412049</v>
      </c>
      <c r="W20" s="229">
        <v>1.820859734227777</v>
      </c>
      <c r="X20" s="229">
        <v>1.916532327368514</v>
      </c>
      <c r="Y20" s="229">
        <v>1.4468167460594259</v>
      </c>
      <c r="DA20" s="73" t="s">
        <v>2953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8.6818785218530117</v>
      </c>
      <c r="C23" s="229">
        <v>8.6197405400905112</v>
      </c>
      <c r="D23" s="229">
        <v>8.3450453462012444</v>
      </c>
      <c r="E23" s="229">
        <v>8.3336693483553912</v>
      </c>
      <c r="F23" s="229">
        <v>7.7209562633161353</v>
      </c>
      <c r="G23" s="229">
        <v>6.4122224461643489</v>
      </c>
      <c r="H23" s="229">
        <v>3.8580986704226401</v>
      </c>
      <c r="I23" s="229">
        <v>3.1862344350730298</v>
      </c>
      <c r="J23" s="229">
        <v>4.3556043916523954</v>
      </c>
      <c r="K23" s="229">
        <v>5.2325810205829697</v>
      </c>
      <c r="L23" s="229">
        <v>6.9035737383212021</v>
      </c>
      <c r="M23" s="229">
        <v>6.9518236445032802</v>
      </c>
      <c r="N23" s="229">
        <v>4.5398544813416821</v>
      </c>
      <c r="O23" s="229">
        <v>1.1744335663002481</v>
      </c>
      <c r="P23" s="229">
        <v>0.85910798340435235</v>
      </c>
      <c r="Q23" s="229">
        <v>1.023499203721866</v>
      </c>
      <c r="R23" s="229">
        <v>3.6508913814751192</v>
      </c>
      <c r="S23" s="229">
        <v>3.1982038086639148</v>
      </c>
      <c r="T23" s="229">
        <v>3.643318922745157</v>
      </c>
      <c r="U23" s="229">
        <v>2.024309357883292</v>
      </c>
      <c r="V23" s="229">
        <v>1.4356899073547691</v>
      </c>
      <c r="W23" s="229">
        <v>2.0768246186032622</v>
      </c>
      <c r="X23" s="229">
        <v>1.6622933929015551</v>
      </c>
      <c r="Y23" s="229">
        <v>1.4908561126028781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10.273478961330481</v>
      </c>
      <c r="C25" s="229">
        <v>10.192158461582</v>
      </c>
      <c r="D25" s="229">
        <v>10.056645980746691</v>
      </c>
      <c r="E25" s="229">
        <v>7.8609924869845598</v>
      </c>
      <c r="F25" s="229">
        <v>8.1862744860882479</v>
      </c>
      <c r="G25" s="229">
        <v>9.0898102948987844</v>
      </c>
      <c r="H25" s="229">
        <v>9.7313639816305955</v>
      </c>
      <c r="I25" s="229">
        <v>13.41788246173971</v>
      </c>
      <c r="J25" s="229">
        <v>10.25542581032974</v>
      </c>
      <c r="K25" s="229">
        <v>1.4908649864258821</v>
      </c>
      <c r="L25" s="229">
        <v>1.1836686664889191</v>
      </c>
      <c r="M25" s="229">
        <v>1.147529836391975</v>
      </c>
      <c r="N25" s="229">
        <v>3.9304799795604062</v>
      </c>
      <c r="O25" s="229">
        <v>10.01146431150265</v>
      </c>
      <c r="P25" s="229">
        <v>10.6620283096699</v>
      </c>
      <c r="Q25" s="229">
        <v>11.927017475843289</v>
      </c>
      <c r="R25" s="229">
        <v>13.119696453659881</v>
      </c>
      <c r="S25" s="229">
        <v>18.938633606911459</v>
      </c>
      <c r="T25" s="229">
        <v>27.161046922870199</v>
      </c>
      <c r="U25" s="229">
        <v>26.00447424736214</v>
      </c>
      <c r="V25" s="229">
        <v>25.02862825020657</v>
      </c>
      <c r="W25" s="229">
        <v>33.241998726966912</v>
      </c>
      <c r="X25" s="229">
        <v>28.13689292060425</v>
      </c>
      <c r="Y25" s="229">
        <v>31.407798590047548</v>
      </c>
      <c r="DA25" s="73" t="s">
        <v>2958</v>
      </c>
    </row>
    <row r="26" spans="1:105" ht="12" customHeight="1" x14ac:dyDescent="0.25">
      <c r="A26" s="46" t="s">
        <v>39</v>
      </c>
      <c r="B26" s="229">
        <v>0.3329341070799664</v>
      </c>
      <c r="C26" s="229">
        <v>0.36514106459985102</v>
      </c>
      <c r="D26" s="229">
        <v>0.2899786091161724</v>
      </c>
      <c r="E26" s="229">
        <v>0.2040676131882212</v>
      </c>
      <c r="F26" s="229">
        <v>0.171821991855232</v>
      </c>
      <c r="G26" s="229">
        <v>0.42959364345184908</v>
      </c>
      <c r="H26" s="229">
        <v>0.21481615363231379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0.36514106460816997</v>
      </c>
      <c r="T26" s="229">
        <v>0.31147569000826769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2959</v>
      </c>
    </row>
    <row r="27" spans="1:105" ht="12" customHeight="1" x14ac:dyDescent="0.25">
      <c r="A27" s="57" t="s">
        <v>2910</v>
      </c>
      <c r="B27" s="261">
        <v>1.1797233122231181</v>
      </c>
      <c r="C27" s="261">
        <v>1.235750389635101</v>
      </c>
      <c r="D27" s="261">
        <v>1.1382311928524971</v>
      </c>
      <c r="E27" s="261">
        <v>1.2233461749036421</v>
      </c>
      <c r="F27" s="261">
        <v>1.261287951820991</v>
      </c>
      <c r="G27" s="261">
        <v>1.225784388905055</v>
      </c>
      <c r="H27" s="261">
        <v>1.1885784003931901</v>
      </c>
      <c r="I27" s="261">
        <v>1.291705412704121</v>
      </c>
      <c r="J27" s="261">
        <v>1.38044445982507</v>
      </c>
      <c r="K27" s="261">
        <v>0.9666012976737921</v>
      </c>
      <c r="L27" s="261">
        <v>1.2427503505359849</v>
      </c>
      <c r="M27" s="261">
        <v>1.2615482135956899</v>
      </c>
      <c r="N27" s="261">
        <v>2.1222948637933818</v>
      </c>
      <c r="O27" s="261">
        <v>2.5962059138545128</v>
      </c>
      <c r="P27" s="261">
        <v>1.9439239262280621</v>
      </c>
      <c r="Q27" s="261">
        <v>2.0515427825488608</v>
      </c>
      <c r="R27" s="261">
        <v>2.2495806558055649</v>
      </c>
      <c r="S27" s="261">
        <v>2.704599751800977</v>
      </c>
      <c r="T27" s="261">
        <v>3.0441601275535031</v>
      </c>
      <c r="U27" s="261">
        <v>3.3622807855530841</v>
      </c>
      <c r="V27" s="261">
        <v>3.3401447683613719</v>
      </c>
      <c r="W27" s="261">
        <v>4.0683444244512108</v>
      </c>
      <c r="X27" s="261">
        <v>3.7648532261970971</v>
      </c>
      <c r="Y27" s="261">
        <v>3.1471209244182838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2.4233798367039698</v>
      </c>
      <c r="C28" s="261">
        <f t="shared" si="0"/>
        <v>2.4146897202517952</v>
      </c>
      <c r="D28" s="261">
        <f t="shared" si="0"/>
        <v>2.3480426346859669</v>
      </c>
      <c r="E28" s="261">
        <f t="shared" si="0"/>
        <v>2.0831699703685502</v>
      </c>
      <c r="F28" s="261">
        <f t="shared" si="0"/>
        <v>2.0478097395219641</v>
      </c>
      <c r="G28" s="261">
        <f t="shared" si="0"/>
        <v>2.0191683860323115</v>
      </c>
      <c r="H28" s="261">
        <f t="shared" si="0"/>
        <v>1.7429913142860578</v>
      </c>
      <c r="I28" s="261">
        <f t="shared" si="0"/>
        <v>2.0448424243917542</v>
      </c>
      <c r="J28" s="261">
        <f t="shared" si="0"/>
        <v>1.8634204854260696</v>
      </c>
      <c r="K28" s="261">
        <f t="shared" si="0"/>
        <v>0.88942030366184699</v>
      </c>
      <c r="L28" s="261">
        <f t="shared" si="0"/>
        <v>1.1245318269218425</v>
      </c>
      <c r="M28" s="261">
        <f t="shared" si="0"/>
        <v>1.3396440692918126</v>
      </c>
      <c r="N28" s="261">
        <f t="shared" si="0"/>
        <v>1.3749859703734748</v>
      </c>
      <c r="O28" s="261">
        <f t="shared" si="0"/>
        <v>1.6548865989101837</v>
      </c>
      <c r="P28" s="261">
        <f t="shared" si="0"/>
        <v>1.5463167245527674</v>
      </c>
      <c r="Q28" s="261">
        <f t="shared" si="0"/>
        <v>1.7607007719950265</v>
      </c>
      <c r="R28" s="261">
        <f t="shared" si="0"/>
        <v>2.3250084954362027</v>
      </c>
      <c r="S28" s="261">
        <f t="shared" si="0"/>
        <v>3.0525191984968725</v>
      </c>
      <c r="T28" s="261">
        <f t="shared" si="0"/>
        <v>4.0482602938055985</v>
      </c>
      <c r="U28" s="261">
        <f t="shared" si="0"/>
        <v>3.6785876541899309</v>
      </c>
      <c r="V28" s="261">
        <f t="shared" si="0"/>
        <v>3.5190200443387392</v>
      </c>
      <c r="W28" s="261">
        <f t="shared" si="0"/>
        <v>4.6450193002472684</v>
      </c>
      <c r="X28" s="261">
        <f t="shared" si="0"/>
        <v>4.0943864629240476</v>
      </c>
      <c r="Y28" s="261">
        <f t="shared" si="0"/>
        <v>4.1360895443209369</v>
      </c>
      <c r="DA28" s="70"/>
    </row>
    <row r="29" spans="1:105" ht="12" customHeight="1" x14ac:dyDescent="0.25">
      <c r="A29" s="60" t="s">
        <v>2913</v>
      </c>
      <c r="B29" s="329">
        <v>1.3202606553939</v>
      </c>
      <c r="C29" s="329">
        <v>1.31259700473073</v>
      </c>
      <c r="D29" s="329">
        <v>1.279469655595459</v>
      </c>
      <c r="E29" s="329">
        <v>1.126593773753362</v>
      </c>
      <c r="F29" s="329">
        <v>1.1046333784656479</v>
      </c>
      <c r="G29" s="329">
        <v>1.0866729479260331</v>
      </c>
      <c r="H29" s="329">
        <v>0.92427080480161405</v>
      </c>
      <c r="I29" s="329">
        <v>1.071781161786725</v>
      </c>
      <c r="J29" s="329">
        <v>0.98645680618149845</v>
      </c>
      <c r="K29" s="329">
        <v>0.45773192060089779</v>
      </c>
      <c r="L29" s="329">
        <v>0.5754911281310876</v>
      </c>
      <c r="M29" s="329">
        <v>0.69305538470585848</v>
      </c>
      <c r="N29" s="329">
        <v>0.67832463588691927</v>
      </c>
      <c r="O29" s="329">
        <v>0.78991407590357066</v>
      </c>
      <c r="P29" s="329">
        <v>0.74175551780474791</v>
      </c>
      <c r="Q29" s="329">
        <v>0.85730326489395381</v>
      </c>
      <c r="R29" s="329">
        <v>1.1956429247757601</v>
      </c>
      <c r="S29" s="329">
        <v>1.5581311288681521</v>
      </c>
      <c r="T29" s="329">
        <v>2.0682044892685441</v>
      </c>
      <c r="U29" s="329">
        <v>1.823644957943644</v>
      </c>
      <c r="V29" s="329">
        <v>1.7327288931113201</v>
      </c>
      <c r="W29" s="329">
        <v>2.3065056482255488</v>
      </c>
      <c r="X29" s="329">
        <v>2.044457967757876</v>
      </c>
      <c r="Y29" s="329">
        <v>2.0398269449560451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3.4556241648694613E-2</v>
      </c>
      <c r="M31" s="295">
        <v>0</v>
      </c>
      <c r="N31" s="295">
        <v>0</v>
      </c>
      <c r="O31" s="295">
        <v>0.1124752192656506</v>
      </c>
      <c r="P31" s="295">
        <v>0</v>
      </c>
      <c r="Q31" s="295">
        <v>0</v>
      </c>
      <c r="R31" s="295">
        <v>0</v>
      </c>
      <c r="S31" s="295">
        <v>0.10536631227117391</v>
      </c>
      <c r="T31" s="295">
        <v>0.1181981976408894</v>
      </c>
      <c r="U31" s="295">
        <v>0.13255250733124199</v>
      </c>
      <c r="V31" s="295">
        <v>0.26950678526757882</v>
      </c>
      <c r="W31" s="295">
        <v>0.54244766449871828</v>
      </c>
      <c r="X31" s="295">
        <v>0.62428394296923384</v>
      </c>
      <c r="Y31" s="295">
        <v>0.45197424696112393</v>
      </c>
      <c r="DA31" s="122" t="s">
        <v>2963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0.16817910792077209</v>
      </c>
      <c r="N32" s="295">
        <v>0.16254606101643371</v>
      </c>
      <c r="O32" s="295">
        <v>0.28502500657527652</v>
      </c>
      <c r="P32" s="295">
        <v>0.34836293929433659</v>
      </c>
      <c r="Q32" s="295">
        <v>0.43417422068326161</v>
      </c>
      <c r="R32" s="295">
        <v>0.30463654410586211</v>
      </c>
      <c r="S32" s="295">
        <v>0.45348170463522902</v>
      </c>
      <c r="T32" s="295">
        <v>0.60441235405462035</v>
      </c>
      <c r="U32" s="295">
        <v>0.79904833622816418</v>
      </c>
      <c r="V32" s="295">
        <v>0.81364982904998562</v>
      </c>
      <c r="W32" s="295">
        <v>0.81478379792245492</v>
      </c>
      <c r="X32" s="295">
        <v>0.75302172210143892</v>
      </c>
      <c r="Y32" s="295">
        <v>0.77359505479688939</v>
      </c>
      <c r="DA32" s="122" t="s">
        <v>2964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1.3202606553939</v>
      </c>
      <c r="C34" s="295">
        <v>1.31259700473073</v>
      </c>
      <c r="D34" s="295">
        <v>1.279469655595459</v>
      </c>
      <c r="E34" s="295">
        <v>1.126593773753362</v>
      </c>
      <c r="F34" s="295">
        <v>1.1046333784656479</v>
      </c>
      <c r="G34" s="295">
        <v>1.0866729479260331</v>
      </c>
      <c r="H34" s="295">
        <v>0.92427080480161405</v>
      </c>
      <c r="I34" s="295">
        <v>1.071781161786725</v>
      </c>
      <c r="J34" s="295">
        <v>0.98645680618149845</v>
      </c>
      <c r="K34" s="295">
        <v>0.45773192060089779</v>
      </c>
      <c r="L34" s="295">
        <v>0.54093488648239296</v>
      </c>
      <c r="M34" s="295">
        <v>0.52487627678508642</v>
      </c>
      <c r="N34" s="295">
        <v>0.51577857487048562</v>
      </c>
      <c r="O34" s="295">
        <v>0.39241385006264351</v>
      </c>
      <c r="P34" s="295">
        <v>0.39339257851041132</v>
      </c>
      <c r="Q34" s="295">
        <v>0.42312904421069208</v>
      </c>
      <c r="R34" s="295">
        <v>0.89100638066989812</v>
      </c>
      <c r="S34" s="295">
        <v>0.99928311196174946</v>
      </c>
      <c r="T34" s="295">
        <v>1.345593937573035</v>
      </c>
      <c r="U34" s="295">
        <v>0.89204411438423803</v>
      </c>
      <c r="V34" s="295">
        <v>0.64957227879375568</v>
      </c>
      <c r="W34" s="295">
        <v>0.94927418580437595</v>
      </c>
      <c r="X34" s="295">
        <v>0.66715230268720382</v>
      </c>
      <c r="Y34" s="295">
        <v>0.81425764319803184</v>
      </c>
      <c r="DA34" s="122" t="s">
        <v>2966</v>
      </c>
    </row>
    <row r="35" spans="1:105" ht="12" customHeight="1" x14ac:dyDescent="0.25">
      <c r="A35" s="60" t="s">
        <v>2920</v>
      </c>
      <c r="B35" s="329">
        <v>1.00292802589635</v>
      </c>
      <c r="C35" s="329">
        <v>0.99714331081092111</v>
      </c>
      <c r="D35" s="329">
        <v>0.97190565281302232</v>
      </c>
      <c r="E35" s="329">
        <v>0.85268025299466477</v>
      </c>
      <c r="F35" s="329">
        <v>0.83605811062163338</v>
      </c>
      <c r="G35" s="329">
        <v>0.82839242264491175</v>
      </c>
      <c r="H35" s="329">
        <v>0.7177773120403107</v>
      </c>
      <c r="I35" s="329">
        <v>0.86335972800612193</v>
      </c>
      <c r="J35" s="329">
        <v>0.75972574389029857</v>
      </c>
      <c r="K35" s="329">
        <v>0.34959718435789072</v>
      </c>
      <c r="L35" s="329">
        <v>0.44349680369185301</v>
      </c>
      <c r="M35" s="329">
        <v>0.53944833072443643</v>
      </c>
      <c r="N35" s="329">
        <v>0.51641977078348333</v>
      </c>
      <c r="O35" s="329">
        <v>0.64448279672423459</v>
      </c>
      <c r="P35" s="329">
        <v>0.63946827166128017</v>
      </c>
      <c r="Q35" s="329">
        <v>0.72916475300137762</v>
      </c>
      <c r="R35" s="329">
        <v>0.93831392086572718</v>
      </c>
      <c r="S35" s="329">
        <v>1.2646927069474829</v>
      </c>
      <c r="T35" s="329">
        <v>1.721522369379948</v>
      </c>
      <c r="U35" s="329">
        <v>1.5693920139468069</v>
      </c>
      <c r="V35" s="329">
        <v>1.5026204293523171</v>
      </c>
      <c r="W35" s="329">
        <v>1.992998628046639</v>
      </c>
      <c r="X35" s="329">
        <v>1.7301882723634721</v>
      </c>
      <c r="Y35" s="329">
        <v>1.8289849433440299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2.298667079362457E-2</v>
      </c>
      <c r="M38" s="229">
        <v>0</v>
      </c>
      <c r="N38" s="229">
        <v>0</v>
      </c>
      <c r="O38" s="229">
        <v>1.7545331314408281E-2</v>
      </c>
      <c r="P38" s="229">
        <v>0</v>
      </c>
      <c r="Q38" s="229">
        <v>0</v>
      </c>
      <c r="R38" s="229">
        <v>0</v>
      </c>
      <c r="S38" s="229">
        <v>1.7576806258770911E-2</v>
      </c>
      <c r="T38" s="229">
        <v>1.6680713334859869E-2</v>
      </c>
      <c r="U38" s="229">
        <v>1.5678304494662981E-2</v>
      </c>
      <c r="V38" s="229">
        <v>3.1047273360442221E-2</v>
      </c>
      <c r="W38" s="229">
        <v>6.1856678054526028E-2</v>
      </c>
      <c r="X38" s="229">
        <v>8.1074718810972377E-2</v>
      </c>
      <c r="Y38" s="229">
        <v>4.31328518129135E-2</v>
      </c>
      <c r="DA38" s="73" t="s">
        <v>2970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0.11830846151323809</v>
      </c>
      <c r="N39" s="229">
        <v>7.5990104952289625E-2</v>
      </c>
      <c r="O39" s="229">
        <v>4.530739081441218E-2</v>
      </c>
      <c r="P39" s="229">
        <v>4.0406896815177118E-2</v>
      </c>
      <c r="Q39" s="229">
        <v>5.5780276880616403E-2</v>
      </c>
      <c r="R39" s="229">
        <v>6.6298248979902705E-2</v>
      </c>
      <c r="S39" s="229">
        <v>7.7086675949872396E-2</v>
      </c>
      <c r="T39" s="229">
        <v>8.6919748374445757E-2</v>
      </c>
      <c r="U39" s="229">
        <v>9.6308709225224984E-2</v>
      </c>
      <c r="V39" s="229">
        <v>9.5515238044700634E-2</v>
      </c>
      <c r="W39" s="229">
        <v>9.4678745918848561E-2</v>
      </c>
      <c r="X39" s="229">
        <v>9.9653407594922527E-2</v>
      </c>
      <c r="Y39" s="229">
        <v>7.5229734897394401E-2</v>
      </c>
      <c r="DA39" s="73" t="s">
        <v>2971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0.45142926454872362</v>
      </c>
      <c r="C42" s="229">
        <v>0.44819829289472268</v>
      </c>
      <c r="D42" s="229">
        <v>0.43391504197841829</v>
      </c>
      <c r="E42" s="229">
        <v>0.43332352732774282</v>
      </c>
      <c r="F42" s="229">
        <v>0.40146445251318102</v>
      </c>
      <c r="G42" s="229">
        <v>0.33341457792903673</v>
      </c>
      <c r="H42" s="229">
        <v>0.20060850206109199</v>
      </c>
      <c r="I42" s="229">
        <v>0.16567376105117859</v>
      </c>
      <c r="J42" s="229">
        <v>0.22647717106840681</v>
      </c>
      <c r="K42" s="229">
        <v>0.27207708514553341</v>
      </c>
      <c r="L42" s="229">
        <v>0.35896323676999109</v>
      </c>
      <c r="M42" s="229">
        <v>0.36147207395395919</v>
      </c>
      <c r="N42" s="229">
        <v>0.2360575726222999</v>
      </c>
      <c r="O42" s="229">
        <v>6.1066701147886857E-2</v>
      </c>
      <c r="P42" s="229">
        <v>4.4670802999601078E-2</v>
      </c>
      <c r="Q42" s="229">
        <v>5.321860835064432E-2</v>
      </c>
      <c r="R42" s="229">
        <v>0.1898344012920859</v>
      </c>
      <c r="S42" s="229">
        <v>0.16629612929828569</v>
      </c>
      <c r="T42" s="229">
        <v>0.18944065822522699</v>
      </c>
      <c r="U42" s="229">
        <v>0.10525746039272051</v>
      </c>
      <c r="V42" s="229">
        <v>7.4651175706482803E-2</v>
      </c>
      <c r="W42" s="229">
        <v>0.10798808205077851</v>
      </c>
      <c r="X42" s="229">
        <v>8.6433815208645501E-2</v>
      </c>
      <c r="Y42" s="229">
        <v>7.7519637802607885E-2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0.53418727758014639</v>
      </c>
      <c r="C44" s="229">
        <v>0.52995887778144024</v>
      </c>
      <c r="D44" s="229">
        <v>0.52291267235404637</v>
      </c>
      <c r="E44" s="229">
        <v>0.4087458777602283</v>
      </c>
      <c r="F44" s="229">
        <v>0.42565947696075879</v>
      </c>
      <c r="G44" s="229">
        <v>0.47264038145488452</v>
      </c>
      <c r="H44" s="229">
        <v>0.50599907315287074</v>
      </c>
      <c r="I44" s="229">
        <v>0.69768596695494334</v>
      </c>
      <c r="J44" s="229">
        <v>0.53324857282189175</v>
      </c>
      <c r="K44" s="229">
        <v>7.7520099212357266E-2</v>
      </c>
      <c r="L44" s="229">
        <v>6.1546896128237251E-2</v>
      </c>
      <c r="M44" s="229">
        <v>5.9667795257238997E-2</v>
      </c>
      <c r="N44" s="229">
        <v>0.2043720932088938</v>
      </c>
      <c r="O44" s="229">
        <v>0.52056337344752723</v>
      </c>
      <c r="P44" s="229">
        <v>0.55439057184650198</v>
      </c>
      <c r="Q44" s="229">
        <v>0.62016586777011684</v>
      </c>
      <c r="R44" s="229">
        <v>0.68218127059373856</v>
      </c>
      <c r="S44" s="229">
        <v>0.98474695530536349</v>
      </c>
      <c r="T44" s="229">
        <v>1.4122855331253461</v>
      </c>
      <c r="U44" s="229">
        <v>1.352147539834198</v>
      </c>
      <c r="V44" s="229">
        <v>1.301406742240691</v>
      </c>
      <c r="W44" s="229">
        <v>1.7284751220224861</v>
      </c>
      <c r="X44" s="229">
        <v>1.4630263307489311</v>
      </c>
      <c r="Y44" s="229">
        <v>1.633102718831114</v>
      </c>
      <c r="DA44" s="73" t="s">
        <v>2976</v>
      </c>
    </row>
    <row r="45" spans="1:105" ht="12" customHeight="1" x14ac:dyDescent="0.25">
      <c r="A45" s="64" t="s">
        <v>39</v>
      </c>
      <c r="B45" s="229">
        <v>1.7311483767480401E-2</v>
      </c>
      <c r="C45" s="229">
        <v>1.8986140134758221E-2</v>
      </c>
      <c r="D45" s="229">
        <v>1.5077938480557759E-2</v>
      </c>
      <c r="E45" s="229">
        <v>1.06108479066936E-2</v>
      </c>
      <c r="F45" s="229">
        <v>8.9341811476934853E-3</v>
      </c>
      <c r="G45" s="229">
        <v>2.2337463260990589E-2</v>
      </c>
      <c r="H45" s="229">
        <v>1.1169736826347971E-2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1.8986140135190781E-2</v>
      </c>
      <c r="T45" s="229">
        <v>1.6195716320069831E-2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2977</v>
      </c>
    </row>
    <row r="46" spans="1:105" ht="12" customHeight="1" x14ac:dyDescent="0.25">
      <c r="A46" s="60" t="s">
        <v>2932</v>
      </c>
      <c r="B46" s="329">
        <v>0.1001911554137199</v>
      </c>
      <c r="C46" s="329">
        <v>0.1049494047101438</v>
      </c>
      <c r="D46" s="329">
        <v>9.6667326277485713E-2</v>
      </c>
      <c r="E46" s="329">
        <v>0.10389594362052371</v>
      </c>
      <c r="F46" s="329">
        <v>0.1071182504346828</v>
      </c>
      <c r="G46" s="329">
        <v>0.1041030154613667</v>
      </c>
      <c r="H46" s="329">
        <v>0.10094319744413301</v>
      </c>
      <c r="I46" s="329">
        <v>0.1097015345989072</v>
      </c>
      <c r="J46" s="329">
        <v>0.1172379353542726</v>
      </c>
      <c r="K46" s="329">
        <v>8.2091198703058449E-2</v>
      </c>
      <c r="L46" s="329">
        <v>0.1055438950989019</v>
      </c>
      <c r="M46" s="329">
        <v>0.1071403538615177</v>
      </c>
      <c r="N46" s="329">
        <v>0.18024156370307209</v>
      </c>
      <c r="O46" s="329">
        <v>0.22048972628237859</v>
      </c>
      <c r="P46" s="329">
        <v>0.16509293508673939</v>
      </c>
      <c r="Q46" s="329">
        <v>0.17423275409969519</v>
      </c>
      <c r="R46" s="329">
        <v>0.19105164979471581</v>
      </c>
      <c r="S46" s="329">
        <v>0.22969536268123769</v>
      </c>
      <c r="T46" s="329">
        <v>0.25853343515710658</v>
      </c>
      <c r="U46" s="329">
        <v>0.28555068229947972</v>
      </c>
      <c r="V46" s="329">
        <v>0.28367072187510167</v>
      </c>
      <c r="W46" s="329">
        <v>0.34551502397508083</v>
      </c>
      <c r="X46" s="329">
        <v>0.31974022280269931</v>
      </c>
      <c r="Y46" s="329">
        <v>0.26727765602086179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1.0886056512705009</v>
      </c>
      <c r="C48" s="316">
        <v>1.140305395153598</v>
      </c>
      <c r="D48" s="316">
        <v>1.05031823661822</v>
      </c>
      <c r="E48" s="316">
        <v>1.128859238146839</v>
      </c>
      <c r="F48" s="316">
        <v>1.163870526254418</v>
      </c>
      <c r="G48" s="316">
        <v>1.131109133112417</v>
      </c>
      <c r="H48" s="316">
        <v>1.0967768037132479</v>
      </c>
      <c r="I48" s="316">
        <v>1.191938649916632</v>
      </c>
      <c r="J48" s="316">
        <v>1.273823806532028</v>
      </c>
      <c r="K48" s="316">
        <v>0.89194442821528364</v>
      </c>
      <c r="L48" s="316">
        <v>1.146764703803705</v>
      </c>
      <c r="M48" s="316">
        <v>1.1641106863290831</v>
      </c>
      <c r="N48" s="316">
        <v>1.958376306079882</v>
      </c>
      <c r="O48" s="316">
        <v>2.3956841408499669</v>
      </c>
      <c r="P48" s="316">
        <v>1.7937821095897639</v>
      </c>
      <c r="Q48" s="316">
        <v>1.893088865640316</v>
      </c>
      <c r="R48" s="316">
        <v>2.075830993187648</v>
      </c>
      <c r="S48" s="316">
        <v>2.4957060216832452</v>
      </c>
      <c r="T48" s="316">
        <v>2.8090399535991568</v>
      </c>
      <c r="U48" s="316">
        <v>3.1025900958199122</v>
      </c>
      <c r="V48" s="316">
        <v>3.0821637863947742</v>
      </c>
      <c r="W48" s="316">
        <v>3.7541198736054229</v>
      </c>
      <c r="X48" s="316">
        <v>3.4740692633418182</v>
      </c>
      <c r="Y48" s="316">
        <v>2.9040484222502521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1.0000000000000002</v>
      </c>
      <c r="D52" s="232">
        <f t="shared" si="1"/>
        <v>0.99999999999999978</v>
      </c>
      <c r="E52" s="232">
        <f t="shared" si="1"/>
        <v>0.99999999999999989</v>
      </c>
      <c r="F52" s="232">
        <f t="shared" si="1"/>
        <v>1.0000000000000004</v>
      </c>
      <c r="G52" s="232">
        <f t="shared" si="1"/>
        <v>0.99999999999999989</v>
      </c>
      <c r="H52" s="232">
        <f t="shared" si="1"/>
        <v>1</v>
      </c>
      <c r="I52" s="232">
        <f t="shared" si="1"/>
        <v>0.99999999999999989</v>
      </c>
      <c r="J52" s="232">
        <f t="shared" si="1"/>
        <v>1</v>
      </c>
      <c r="K52" s="232">
        <f t="shared" si="1"/>
        <v>1.0000000000000002</v>
      </c>
      <c r="L52" s="232">
        <f t="shared" si="1"/>
        <v>1</v>
      </c>
      <c r="M52" s="232">
        <f t="shared" si="1"/>
        <v>1</v>
      </c>
      <c r="N52" s="232">
        <f t="shared" si="1"/>
        <v>0.99999999999999989</v>
      </c>
      <c r="O52" s="232">
        <f t="shared" si="1"/>
        <v>0.99999999999999989</v>
      </c>
      <c r="P52" s="232">
        <f t="shared" si="1"/>
        <v>0.99999999999999967</v>
      </c>
      <c r="Q52" s="232">
        <f t="shared" si="1"/>
        <v>1</v>
      </c>
      <c r="R52" s="232">
        <f t="shared" si="1"/>
        <v>1</v>
      </c>
      <c r="S52" s="232">
        <f t="shared" si="1"/>
        <v>0.99999999999999978</v>
      </c>
      <c r="T52" s="232">
        <f t="shared" si="1"/>
        <v>0.99999999999999989</v>
      </c>
      <c r="U52" s="232">
        <f t="shared" si="1"/>
        <v>0.99999999999999989</v>
      </c>
      <c r="V52" s="232">
        <f t="shared" si="1"/>
        <v>0.99999999999999967</v>
      </c>
      <c r="W52" s="232">
        <f t="shared" si="1"/>
        <v>1</v>
      </c>
      <c r="X52" s="232">
        <f t="shared" si="1"/>
        <v>1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8.8447262742655311E-3</v>
      </c>
      <c r="C53" s="299">
        <f t="shared" si="2"/>
        <v>9.2131176724866287E-3</v>
      </c>
      <c r="D53" s="299">
        <f t="shared" si="2"/>
        <v>8.8142938995503274E-3</v>
      </c>
      <c r="E53" s="299">
        <f t="shared" si="2"/>
        <v>1.0298729076338713E-2</v>
      </c>
      <c r="F53" s="299">
        <f t="shared" si="2"/>
        <v>1.0689785593325986E-2</v>
      </c>
      <c r="G53" s="299">
        <f t="shared" si="2"/>
        <v>1.0542022899270913E-2</v>
      </c>
      <c r="H53" s="299">
        <f t="shared" si="2"/>
        <v>1.1446842828993097E-2</v>
      </c>
      <c r="I53" s="299">
        <f t="shared" si="2"/>
        <v>1.0656319065834646E-2</v>
      </c>
      <c r="J53" s="299">
        <f t="shared" si="2"/>
        <v>1.2211891017801596E-2</v>
      </c>
      <c r="K53" s="299">
        <f t="shared" si="2"/>
        <v>1.6033017187272385E-2</v>
      </c>
      <c r="L53" s="299">
        <f t="shared" si="2"/>
        <v>1.6169001141594908E-2</v>
      </c>
      <c r="M53" s="299">
        <f t="shared" si="2"/>
        <v>1.4494964982083127E-2</v>
      </c>
      <c r="N53" s="299">
        <f t="shared" si="2"/>
        <v>1.9797095841488362E-2</v>
      </c>
      <c r="O53" s="299">
        <f t="shared" si="2"/>
        <v>1.9506282300849106E-2</v>
      </c>
      <c r="P53" s="299">
        <f t="shared" si="2"/>
        <v>1.6867531030645162E-2</v>
      </c>
      <c r="Q53" s="299">
        <f t="shared" si="2"/>
        <v>1.6143911572299139E-2</v>
      </c>
      <c r="R53" s="299">
        <f t="shared" si="2"/>
        <v>1.4655628798492169E-2</v>
      </c>
      <c r="S53" s="299">
        <f t="shared" si="2"/>
        <v>1.3631165501333411E-2</v>
      </c>
      <c r="T53" s="299">
        <f t="shared" si="2"/>
        <v>1.201515981400797E-2</v>
      </c>
      <c r="U53" s="299">
        <f t="shared" si="2"/>
        <v>1.366759341152976E-2</v>
      </c>
      <c r="V53" s="299">
        <f t="shared" si="2"/>
        <v>1.3986190355326564E-2</v>
      </c>
      <c r="W53" s="299">
        <f t="shared" si="2"/>
        <v>1.3231797817194399E-2</v>
      </c>
      <c r="X53" s="299">
        <f t="shared" si="2"/>
        <v>1.3742378595974221E-2</v>
      </c>
      <c r="Y53" s="299">
        <f t="shared" si="2"/>
        <v>1.174061265494415E-2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2.494142217549059E-3</v>
      </c>
      <c r="C54" s="233">
        <f t="shared" si="3"/>
        <v>2.5980256516309652E-3</v>
      </c>
      <c r="D54" s="233">
        <f t="shared" si="3"/>
        <v>2.4855605307671489E-3</v>
      </c>
      <c r="E54" s="233">
        <f t="shared" si="3"/>
        <v>2.904159403003054E-3</v>
      </c>
      <c r="F54" s="233">
        <f t="shared" si="3"/>
        <v>3.0144342196814972E-3</v>
      </c>
      <c r="G54" s="233">
        <f t="shared" si="3"/>
        <v>2.9727663192859982E-3</v>
      </c>
      <c r="H54" s="233">
        <f t="shared" si="3"/>
        <v>3.2279183178917743E-3</v>
      </c>
      <c r="I54" s="233">
        <f t="shared" si="3"/>
        <v>3.0049969260329892E-3</v>
      </c>
      <c r="J54" s="233">
        <f t="shared" si="3"/>
        <v>3.4436558011102878E-3</v>
      </c>
      <c r="K54" s="233">
        <f t="shared" si="3"/>
        <v>4.5211828836146072E-3</v>
      </c>
      <c r="L54" s="233">
        <f t="shared" si="3"/>
        <v>4.5595292734143559E-3</v>
      </c>
      <c r="M54" s="233">
        <f t="shared" si="3"/>
        <v>4.0874644372994873E-3</v>
      </c>
      <c r="N54" s="233">
        <f t="shared" si="3"/>
        <v>5.582623022126398E-3</v>
      </c>
      <c r="O54" s="233">
        <f t="shared" si="3"/>
        <v>5.5006159247158537E-3</v>
      </c>
      <c r="P54" s="233">
        <f t="shared" si="3"/>
        <v>4.7565091269988896E-3</v>
      </c>
      <c r="Q54" s="233">
        <f t="shared" si="3"/>
        <v>4.5524542151185688E-3</v>
      </c>
      <c r="R54" s="233">
        <f t="shared" si="3"/>
        <v>4.1327703512319819E-3</v>
      </c>
      <c r="S54" s="233">
        <f t="shared" si="3"/>
        <v>3.8438798779103145E-3</v>
      </c>
      <c r="T54" s="233">
        <f t="shared" si="3"/>
        <v>3.3881791717974541E-3</v>
      </c>
      <c r="U54" s="233">
        <f t="shared" si="3"/>
        <v>3.8541522578461589E-3</v>
      </c>
      <c r="V54" s="233">
        <f t="shared" si="3"/>
        <v>3.9439940532014018E-3</v>
      </c>
      <c r="W54" s="233">
        <f t="shared" si="3"/>
        <v>3.7312613784284162E-3</v>
      </c>
      <c r="X54" s="233">
        <f t="shared" si="3"/>
        <v>3.8752410829817454E-3</v>
      </c>
      <c r="Y54" s="233">
        <f t="shared" si="3"/>
        <v>3.3107590641654515E-3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3.3835518766039054E-2</v>
      </c>
      <c r="C55" s="233">
        <f t="shared" si="4"/>
        <v>3.5244800826471419E-2</v>
      </c>
      <c r="D55" s="233">
        <f t="shared" si="4"/>
        <v>3.3719099653243274E-2</v>
      </c>
      <c r="E55" s="233">
        <f t="shared" si="4"/>
        <v>3.9397809510814639E-2</v>
      </c>
      <c r="F55" s="233">
        <f t="shared" si="4"/>
        <v>4.089379703024789E-2</v>
      </c>
      <c r="G55" s="233">
        <f t="shared" si="4"/>
        <v>4.0328530536680091E-2</v>
      </c>
      <c r="H55" s="233">
        <f t="shared" si="4"/>
        <v>4.3789921060553988E-2</v>
      </c>
      <c r="I55" s="233">
        <f t="shared" si="4"/>
        <v>4.076577075969362E-2</v>
      </c>
      <c r="J55" s="233">
        <f t="shared" si="4"/>
        <v>4.6716614498729776E-2</v>
      </c>
      <c r="K55" s="233">
        <f t="shared" si="4"/>
        <v>6.1334340610922911E-2</v>
      </c>
      <c r="L55" s="233">
        <f t="shared" si="4"/>
        <v>6.1854547511135005E-2</v>
      </c>
      <c r="M55" s="233">
        <f t="shared" si="4"/>
        <v>5.5450518699639358E-2</v>
      </c>
      <c r="N55" s="233">
        <f t="shared" si="4"/>
        <v>7.5733831334806045E-2</v>
      </c>
      <c r="O55" s="233">
        <f t="shared" si="4"/>
        <v>7.4621323529974623E-2</v>
      </c>
      <c r="P55" s="233">
        <f t="shared" si="4"/>
        <v>6.4526775055176386E-2</v>
      </c>
      <c r="Q55" s="233">
        <f t="shared" si="4"/>
        <v>6.1758567311588394E-2</v>
      </c>
      <c r="R55" s="233">
        <f t="shared" si="4"/>
        <v>5.6065138463616493E-2</v>
      </c>
      <c r="S55" s="233">
        <f t="shared" si="4"/>
        <v>5.2146051988663761E-2</v>
      </c>
      <c r="T55" s="233">
        <f t="shared" si="4"/>
        <v>4.5964018869264982E-2</v>
      </c>
      <c r="U55" s="233">
        <f t="shared" si="4"/>
        <v>5.228540703491797E-2</v>
      </c>
      <c r="V55" s="233">
        <f t="shared" si="4"/>
        <v>5.3504200306339442E-2</v>
      </c>
      <c r="W55" s="233">
        <f t="shared" si="4"/>
        <v>5.0618270081997895E-2</v>
      </c>
      <c r="X55" s="233">
        <f t="shared" si="4"/>
        <v>5.2571497913620993E-2</v>
      </c>
      <c r="Y55" s="233">
        <f t="shared" si="4"/>
        <v>4.4913738140997028E-2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7.719004418591989E-2</v>
      </c>
      <c r="C56" s="233">
        <f t="shared" si="5"/>
        <v>8.0405084134542906E-2</v>
      </c>
      <c r="D56" s="233">
        <f t="shared" si="5"/>
        <v>7.6924453564332848E-2</v>
      </c>
      <c r="E56" s="233">
        <f t="shared" si="5"/>
        <v>8.9879474820425326E-2</v>
      </c>
      <c r="F56" s="233">
        <f t="shared" si="5"/>
        <v>9.3292318687992773E-2</v>
      </c>
      <c r="G56" s="233">
        <f t="shared" si="5"/>
        <v>9.2002758273180579E-2</v>
      </c>
      <c r="H56" s="233">
        <f t="shared" si="5"/>
        <v>9.9899338471345744E-2</v>
      </c>
      <c r="I56" s="233">
        <f t="shared" si="5"/>
        <v>9.3000248288559129E-2</v>
      </c>
      <c r="J56" s="233">
        <f t="shared" si="5"/>
        <v>0.10657609721630638</v>
      </c>
      <c r="K56" s="233">
        <f t="shared" si="5"/>
        <v>0.13992398031808373</v>
      </c>
      <c r="L56" s="233">
        <f t="shared" si="5"/>
        <v>0.14111074485066993</v>
      </c>
      <c r="M56" s="233">
        <f t="shared" si="5"/>
        <v>0.12650103041580774</v>
      </c>
      <c r="N56" s="233">
        <f t="shared" si="5"/>
        <v>0.17277399609342622</v>
      </c>
      <c r="O56" s="233">
        <f t="shared" si="5"/>
        <v>0.17023599668499659</v>
      </c>
      <c r="P56" s="233">
        <f t="shared" si="5"/>
        <v>0.14720698246492583</v>
      </c>
      <c r="Q56" s="233">
        <f t="shared" si="5"/>
        <v>0.14089178217138601</v>
      </c>
      <c r="R56" s="233">
        <f t="shared" si="5"/>
        <v>0.12790318201475273</v>
      </c>
      <c r="S56" s="233">
        <f t="shared" si="5"/>
        <v>0.11896244549873164</v>
      </c>
      <c r="T56" s="233">
        <f t="shared" si="5"/>
        <v>0.10485917689082808</v>
      </c>
      <c r="U56" s="233">
        <f t="shared" si="5"/>
        <v>0.11928036059417534</v>
      </c>
      <c r="V56" s="233">
        <f t="shared" si="5"/>
        <v>0.1220608324150759</v>
      </c>
      <c r="W56" s="233">
        <f t="shared" si="5"/>
        <v>0.11547706808520856</v>
      </c>
      <c r="X56" s="233">
        <f t="shared" si="5"/>
        <v>0.1199330288071551</v>
      </c>
      <c r="Y56" s="233">
        <f t="shared" si="5"/>
        <v>0.1024631380896143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3.1548713223053845E-2</v>
      </c>
      <c r="C57" s="300">
        <f t="shared" si="6"/>
        <v>3.1598412500562771E-2</v>
      </c>
      <c r="D57" s="300">
        <f t="shared" si="6"/>
        <v>3.1540366830474335E-2</v>
      </c>
      <c r="E57" s="300">
        <f t="shared" si="6"/>
        <v>3.2108096190499424E-2</v>
      </c>
      <c r="F57" s="300">
        <f t="shared" si="6"/>
        <v>3.237970461080112E-2</v>
      </c>
      <c r="G57" s="300">
        <f t="shared" si="6"/>
        <v>3.2229500619548844E-2</v>
      </c>
      <c r="H57" s="300">
        <f t="shared" si="6"/>
        <v>3.3406480006467905E-2</v>
      </c>
      <c r="I57" s="300">
        <f t="shared" si="6"/>
        <v>3.2111054840987092E-2</v>
      </c>
      <c r="J57" s="300">
        <f t="shared" si="6"/>
        <v>3.4688153100566894E-2</v>
      </c>
      <c r="K57" s="300">
        <f t="shared" si="6"/>
        <v>3.8847584535573833E-2</v>
      </c>
      <c r="L57" s="300">
        <f t="shared" si="6"/>
        <v>3.889655855388939E-2</v>
      </c>
      <c r="M57" s="300">
        <f t="shared" si="6"/>
        <v>3.4885730439035881E-2</v>
      </c>
      <c r="N57" s="300">
        <f t="shared" si="6"/>
        <v>5.06154461722476E-2</v>
      </c>
      <c r="O57" s="300">
        <f t="shared" si="6"/>
        <v>5.6853680360547769E-2</v>
      </c>
      <c r="P57" s="300">
        <f t="shared" si="6"/>
        <v>4.8668449162646864E-2</v>
      </c>
      <c r="Q57" s="300">
        <f t="shared" si="6"/>
        <v>4.6042127470618359E-2</v>
      </c>
      <c r="R57" s="300">
        <f t="shared" si="6"/>
        <v>4.0075734952381689E-2</v>
      </c>
      <c r="S57" s="300">
        <f t="shared" si="6"/>
        <v>3.8769913811178822E-2</v>
      </c>
      <c r="T57" s="300">
        <f t="shared" si="6"/>
        <v>3.4877106419470033E-2</v>
      </c>
      <c r="U57" s="300">
        <f t="shared" si="6"/>
        <v>3.9468379588601867E-2</v>
      </c>
      <c r="V57" s="300">
        <f t="shared" si="6"/>
        <v>4.1134712024575797E-2</v>
      </c>
      <c r="W57" s="300">
        <f t="shared" si="6"/>
        <v>3.9444167766570594E-2</v>
      </c>
      <c r="X57" s="300">
        <f t="shared" si="6"/>
        <v>4.359233173237323E-2</v>
      </c>
      <c r="Y57" s="300">
        <f t="shared" si="6"/>
        <v>4.116754724714812E-2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0.68054919560581084</v>
      </c>
      <c r="C58" s="301">
        <f t="shared" si="7"/>
        <v>0.67285109629436934</v>
      </c>
      <c r="D58" s="301">
        <f t="shared" si="7"/>
        <v>0.68118750696125052</v>
      </c>
      <c r="E58" s="301">
        <f t="shared" si="7"/>
        <v>0.6496897164276918</v>
      </c>
      <c r="F58" s="301">
        <f t="shared" si="7"/>
        <v>0.64132287936707422</v>
      </c>
      <c r="G58" s="301">
        <f t="shared" si="7"/>
        <v>0.64480962129419606</v>
      </c>
      <c r="H58" s="301">
        <f t="shared" si="7"/>
        <v>0.62565242889143902</v>
      </c>
      <c r="I58" s="301">
        <f t="shared" si="7"/>
        <v>0.64464563292699995</v>
      </c>
      <c r="J58" s="301">
        <f t="shared" si="7"/>
        <v>0.60828393524369284</v>
      </c>
      <c r="K58" s="301">
        <f t="shared" si="7"/>
        <v>0.52483323944435367</v>
      </c>
      <c r="L58" s="301">
        <f t="shared" si="7"/>
        <v>0.5222462301270645</v>
      </c>
      <c r="M58" s="301">
        <f t="shared" si="7"/>
        <v>0.5609816986930285</v>
      </c>
      <c r="N58" s="301">
        <f t="shared" si="7"/>
        <v>0.43599764677486008</v>
      </c>
      <c r="O58" s="301">
        <f t="shared" si="7"/>
        <v>0.43826039070180528</v>
      </c>
      <c r="P58" s="301">
        <f t="shared" si="7"/>
        <v>0.50220007792039134</v>
      </c>
      <c r="Q58" s="301">
        <f t="shared" si="7"/>
        <v>0.51932518111769055</v>
      </c>
      <c r="R58" s="301">
        <f t="shared" si="7"/>
        <v>0.55326929589050389</v>
      </c>
      <c r="S58" s="301">
        <f t="shared" si="7"/>
        <v>0.57689997901034951</v>
      </c>
      <c r="T58" s="301">
        <f t="shared" si="7"/>
        <v>0.61497895029323058</v>
      </c>
      <c r="U58" s="301">
        <f t="shared" si="7"/>
        <v>0.57739767720520674</v>
      </c>
      <c r="V58" s="301">
        <f t="shared" si="7"/>
        <v>0.56946751582921862</v>
      </c>
      <c r="W58" s="301">
        <f t="shared" si="7"/>
        <v>0.58666970870506185</v>
      </c>
      <c r="X58" s="301">
        <f t="shared" si="7"/>
        <v>0.57160069112481426</v>
      </c>
      <c r="Y58" s="301">
        <f t="shared" si="7"/>
        <v>0.61755121707911287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4.1624202299810793E-2</v>
      </c>
      <c r="C59" s="301">
        <f t="shared" si="8"/>
        <v>4.3357890557601274E-2</v>
      </c>
      <c r="D59" s="301">
        <f t="shared" si="8"/>
        <v>4.1480984377364173E-2</v>
      </c>
      <c r="E59" s="301">
        <f t="shared" si="8"/>
        <v>4.8466890801554363E-2</v>
      </c>
      <c r="F59" s="301">
        <f t="shared" si="8"/>
        <v>5.0307243466972393E-2</v>
      </c>
      <c r="G59" s="301">
        <f t="shared" si="8"/>
        <v>4.9611856851378762E-2</v>
      </c>
      <c r="H59" s="301">
        <f t="shared" si="8"/>
        <v>5.3870033603466476E-2</v>
      </c>
      <c r="I59" s="301">
        <f t="shared" si="8"/>
        <v>5.0149746505803026E-2</v>
      </c>
      <c r="J59" s="301">
        <f t="shared" si="8"/>
        <v>5.7470429997046546E-2</v>
      </c>
      <c r="K59" s="301">
        <f t="shared" si="8"/>
        <v>7.5453047407596202E-2</v>
      </c>
      <c r="L59" s="301">
        <f t="shared" si="8"/>
        <v>7.6093002048218325E-2</v>
      </c>
      <c r="M59" s="301">
        <f t="shared" si="8"/>
        <v>6.8214813667933735E-2</v>
      </c>
      <c r="N59" s="301">
        <f t="shared" si="8"/>
        <v>9.3167193274534946E-2</v>
      </c>
      <c r="O59" s="301">
        <f t="shared" si="8"/>
        <v>9.1798594487898316E-2</v>
      </c>
      <c r="P59" s="301">
        <f t="shared" si="8"/>
        <v>7.9380356400708674E-2</v>
      </c>
      <c r="Q59" s="301">
        <f t="shared" si="8"/>
        <v>7.5974927924090718E-2</v>
      </c>
      <c r="R59" s="301">
        <f t="shared" si="8"/>
        <v>6.8970914307919365E-2</v>
      </c>
      <c r="S59" s="301">
        <f t="shared" si="8"/>
        <v>6.4149683417627251E-2</v>
      </c>
      <c r="T59" s="301">
        <f t="shared" si="8"/>
        <v>5.6544592478567662E-2</v>
      </c>
      <c r="U59" s="301">
        <f t="shared" si="8"/>
        <v>6.4321116953991592E-2</v>
      </c>
      <c r="V59" s="301">
        <f t="shared" si="8"/>
        <v>6.5820467327251247E-2</v>
      </c>
      <c r="W59" s="301">
        <f t="shared" si="8"/>
        <v>6.2270217534666418E-2</v>
      </c>
      <c r="X59" s="301">
        <f t="shared" si="8"/>
        <v>6.4673063814733034E-2</v>
      </c>
      <c r="Y59" s="301">
        <f t="shared" si="8"/>
        <v>5.5252544976435121E-2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8.5504161464913866E-2</v>
      </c>
      <c r="C60" s="301">
        <f t="shared" si="9"/>
        <v>8.472249209822813E-2</v>
      </c>
      <c r="D60" s="301">
        <f t="shared" si="9"/>
        <v>8.5570594496451755E-2</v>
      </c>
      <c r="E60" s="301">
        <f t="shared" si="9"/>
        <v>8.2531644391565906E-2</v>
      </c>
      <c r="F60" s="301">
        <f t="shared" si="9"/>
        <v>8.1678147318725747E-2</v>
      </c>
      <c r="G60" s="301">
        <f t="shared" si="9"/>
        <v>8.1722930911321726E-2</v>
      </c>
      <c r="H60" s="301">
        <f t="shared" si="9"/>
        <v>7.8997734301817196E-2</v>
      </c>
      <c r="I60" s="301">
        <f t="shared" si="9"/>
        <v>7.9389873433198935E-2</v>
      </c>
      <c r="J60" s="301">
        <f t="shared" si="9"/>
        <v>7.7577606111231795E-2</v>
      </c>
      <c r="K60" s="301">
        <f t="shared" si="9"/>
        <v>6.9428287028975216E-2</v>
      </c>
      <c r="L60" s="301">
        <f t="shared" si="9"/>
        <v>6.8854539105416848E-2</v>
      </c>
      <c r="M60" s="301">
        <f t="shared" si="9"/>
        <v>7.24376362181436E-2</v>
      </c>
      <c r="N60" s="301">
        <f t="shared" si="9"/>
        <v>6.0360879082837549E-2</v>
      </c>
      <c r="O60" s="301">
        <f t="shared" si="9"/>
        <v>5.8514720656832435E-2</v>
      </c>
      <c r="P60" s="301">
        <f t="shared" si="9"/>
        <v>6.3144020734160353E-2</v>
      </c>
      <c r="Q60" s="301">
        <f t="shared" si="9"/>
        <v>6.5204155324519592E-2</v>
      </c>
      <c r="R60" s="301">
        <f t="shared" si="9"/>
        <v>7.1283490676395153E-2</v>
      </c>
      <c r="S60" s="301">
        <f t="shared" si="9"/>
        <v>7.2401892398093096E-2</v>
      </c>
      <c r="T60" s="301">
        <f t="shared" si="9"/>
        <v>7.5195528148635782E-2</v>
      </c>
      <c r="U60" s="301">
        <f t="shared" si="9"/>
        <v>7.0372131841968819E-2</v>
      </c>
      <c r="V60" s="301">
        <f t="shared" si="9"/>
        <v>6.9345360729969649E-2</v>
      </c>
      <c r="W60" s="301">
        <f t="shared" si="9"/>
        <v>7.1096822712629251E-2</v>
      </c>
      <c r="X60" s="301">
        <f t="shared" si="9"/>
        <v>7.0333822088022996E-2</v>
      </c>
      <c r="Y60" s="301">
        <f t="shared" si="9"/>
        <v>7.2615409150951882E-2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4.6582784318330919E-2</v>
      </c>
      <c r="C61" s="302">
        <f t="shared" si="10"/>
        <v>4.6054152808444875E-2</v>
      </c>
      <c r="D61" s="302">
        <f t="shared" si="10"/>
        <v>4.6628190413636424E-2</v>
      </c>
      <c r="E61" s="302">
        <f t="shared" si="10"/>
        <v>4.4633725539311109E-2</v>
      </c>
      <c r="F61" s="302">
        <f t="shared" si="10"/>
        <v>4.405897973732692E-2</v>
      </c>
      <c r="G61" s="302">
        <f t="shared" si="10"/>
        <v>4.3981521729877363E-2</v>
      </c>
      <c r="H61" s="302">
        <f t="shared" si="10"/>
        <v>4.1890799375871972E-2</v>
      </c>
      <c r="I61" s="302">
        <f t="shared" si="10"/>
        <v>4.1611309393507379E-2</v>
      </c>
      <c r="J61" s="302">
        <f t="shared" si="10"/>
        <v>4.1068002715551444E-2</v>
      </c>
      <c r="K61" s="302">
        <f t="shared" si="10"/>
        <v>3.5730624806925529E-2</v>
      </c>
      <c r="L61" s="302">
        <f t="shared" si="10"/>
        <v>3.5237043041447383E-2</v>
      </c>
      <c r="M61" s="302">
        <f t="shared" si="10"/>
        <v>3.7475098787163617E-2</v>
      </c>
      <c r="N61" s="302">
        <f t="shared" si="10"/>
        <v>2.9777955708565396E-2</v>
      </c>
      <c r="O61" s="302">
        <f t="shared" si="10"/>
        <v>2.7930373914947616E-2</v>
      </c>
      <c r="P61" s="302">
        <f t="shared" si="10"/>
        <v>3.0289671612707531E-2</v>
      </c>
      <c r="Q61" s="302">
        <f t="shared" si="10"/>
        <v>3.1748572008078284E-2</v>
      </c>
      <c r="R61" s="302">
        <f t="shared" si="10"/>
        <v>3.6657759078235326E-2</v>
      </c>
      <c r="S61" s="302">
        <f t="shared" si="10"/>
        <v>3.6956898547921405E-2</v>
      </c>
      <c r="T61" s="302">
        <f t="shared" si="10"/>
        <v>3.8416435111125274E-2</v>
      </c>
      <c r="U61" s="302">
        <f t="shared" si="10"/>
        <v>3.4886699863513906E-2</v>
      </c>
      <c r="V61" s="302">
        <f t="shared" si="10"/>
        <v>3.4144934847230808E-2</v>
      </c>
      <c r="W61" s="302">
        <f t="shared" si="10"/>
        <v>3.530345356128884E-2</v>
      </c>
      <c r="X61" s="302">
        <f t="shared" si="10"/>
        <v>3.5119924382524252E-2</v>
      </c>
      <c r="Y61" s="302">
        <f t="shared" si="10"/>
        <v>3.5812297247891971E-2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3.5386330514560707E-2</v>
      </c>
      <c r="C62" s="302">
        <f t="shared" si="11"/>
        <v>3.4986054548726858E-2</v>
      </c>
      <c r="D62" s="302">
        <f t="shared" si="11"/>
        <v>3.5419520615644726E-2</v>
      </c>
      <c r="E62" s="302">
        <f t="shared" si="11"/>
        <v>3.3781738610323693E-2</v>
      </c>
      <c r="F62" s="302">
        <f t="shared" si="11"/>
        <v>3.3346690470526914E-2</v>
      </c>
      <c r="G62" s="302">
        <f t="shared" si="11"/>
        <v>3.3527989637506736E-2</v>
      </c>
      <c r="H62" s="302">
        <f t="shared" si="11"/>
        <v>3.2531878340230788E-2</v>
      </c>
      <c r="I62" s="302">
        <f t="shared" si="11"/>
        <v>3.3519462779199309E-2</v>
      </c>
      <c r="J62" s="302">
        <f t="shared" si="11"/>
        <v>3.1628773523227682E-2</v>
      </c>
      <c r="K62" s="302">
        <f t="shared" si="11"/>
        <v>2.7289610502695769E-2</v>
      </c>
      <c r="L62" s="302">
        <f t="shared" si="11"/>
        <v>2.7155094486312342E-2</v>
      </c>
      <c r="M62" s="302">
        <f t="shared" si="11"/>
        <v>2.9169212058064657E-2</v>
      </c>
      <c r="N62" s="302">
        <f t="shared" si="11"/>
        <v>2.2670450471419485E-2</v>
      </c>
      <c r="O62" s="302">
        <f t="shared" si="11"/>
        <v>2.2788105748930202E-2</v>
      </c>
      <c r="P62" s="302">
        <f t="shared" si="11"/>
        <v>2.611276018908483E-2</v>
      </c>
      <c r="Q62" s="302">
        <f t="shared" si="11"/>
        <v>2.7003209499360116E-2</v>
      </c>
      <c r="R62" s="302">
        <f t="shared" si="11"/>
        <v>2.8768192357514408E-2</v>
      </c>
      <c r="S62" s="302">
        <f t="shared" si="11"/>
        <v>2.999691052890148E-2</v>
      </c>
      <c r="T62" s="302">
        <f t="shared" si="11"/>
        <v>3.1976892390860774E-2</v>
      </c>
      <c r="U62" s="302">
        <f t="shared" si="11"/>
        <v>3.0022789205907396E-2</v>
      </c>
      <c r="V62" s="302">
        <f t="shared" si="11"/>
        <v>2.9610446772331052E-2</v>
      </c>
      <c r="W62" s="302">
        <f t="shared" si="11"/>
        <v>3.0504904493551255E-2</v>
      </c>
      <c r="X62" s="302">
        <f t="shared" si="11"/>
        <v>2.9721364905131508E-2</v>
      </c>
      <c r="Y62" s="302">
        <f t="shared" si="11"/>
        <v>3.2110641843868117E-2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3.5350466320222445E-3</v>
      </c>
      <c r="C63" s="302">
        <f t="shared" si="12"/>
        <v>3.6822847410563882E-3</v>
      </c>
      <c r="D63" s="302">
        <f t="shared" si="12"/>
        <v>3.5228834671706152E-3</v>
      </c>
      <c r="E63" s="302">
        <f t="shared" si="12"/>
        <v>4.1161802419311102E-3</v>
      </c>
      <c r="F63" s="302">
        <f t="shared" si="12"/>
        <v>4.2724771108719204E-3</v>
      </c>
      <c r="G63" s="302">
        <f t="shared" si="12"/>
        <v>4.2134195439376227E-3</v>
      </c>
      <c r="H63" s="302">
        <f t="shared" si="12"/>
        <v>4.575056585714438E-3</v>
      </c>
      <c r="I63" s="302">
        <f t="shared" si="12"/>
        <v>4.2591012604922445E-3</v>
      </c>
      <c r="J63" s="302">
        <f t="shared" si="12"/>
        <v>4.8808298724526697E-3</v>
      </c>
      <c r="K63" s="302">
        <f t="shared" si="12"/>
        <v>6.4080517193539147E-3</v>
      </c>
      <c r="L63" s="302">
        <f t="shared" si="12"/>
        <v>6.4624015776571161E-3</v>
      </c>
      <c r="M63" s="302">
        <f t="shared" si="12"/>
        <v>5.7933253729153264E-3</v>
      </c>
      <c r="N63" s="302">
        <f t="shared" si="12"/>
        <v>7.9124729028526644E-3</v>
      </c>
      <c r="O63" s="302">
        <f t="shared" si="12"/>
        <v>7.7962409929546216E-3</v>
      </c>
      <c r="P63" s="302">
        <f t="shared" si="12"/>
        <v>6.7415889323679916E-3</v>
      </c>
      <c r="Q63" s="302">
        <f t="shared" si="12"/>
        <v>6.4523738170811926E-3</v>
      </c>
      <c r="R63" s="302">
        <f t="shared" si="12"/>
        <v>5.8575392406454247E-3</v>
      </c>
      <c r="S63" s="302">
        <f t="shared" si="12"/>
        <v>5.4480833212702164E-3</v>
      </c>
      <c r="T63" s="302">
        <f t="shared" si="12"/>
        <v>4.8022006466497402E-3</v>
      </c>
      <c r="U63" s="302">
        <f t="shared" si="12"/>
        <v>5.462642772547514E-3</v>
      </c>
      <c r="V63" s="302">
        <f t="shared" si="12"/>
        <v>5.5899791104077811E-3</v>
      </c>
      <c r="W63" s="302">
        <f t="shared" si="12"/>
        <v>5.2884646577891492E-3</v>
      </c>
      <c r="X63" s="302">
        <f t="shared" si="12"/>
        <v>5.492532800367227E-3</v>
      </c>
      <c r="Y63" s="302">
        <f t="shared" si="12"/>
        <v>4.6924700591918014E-3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3.8409295962637383E-2</v>
      </c>
      <c r="C65" s="235">
        <f t="shared" si="14"/>
        <v>4.0009080264106774E-2</v>
      </c>
      <c r="D65" s="235">
        <f t="shared" si="14"/>
        <v>3.8277139686565466E-2</v>
      </c>
      <c r="E65" s="235">
        <f t="shared" si="14"/>
        <v>4.4723479378106661E-2</v>
      </c>
      <c r="F65" s="235">
        <f t="shared" si="14"/>
        <v>4.6421689705178598E-2</v>
      </c>
      <c r="G65" s="235">
        <f t="shared" si="14"/>
        <v>4.5780012295136951E-2</v>
      </c>
      <c r="H65" s="235">
        <f t="shared" si="14"/>
        <v>4.9709302518024912E-2</v>
      </c>
      <c r="I65" s="235">
        <f t="shared" si="14"/>
        <v>4.6276357252890442E-2</v>
      </c>
      <c r="J65" s="235">
        <f t="shared" si="14"/>
        <v>5.3031617013513964E-2</v>
      </c>
      <c r="K65" s="235">
        <f t="shared" si="14"/>
        <v>6.9625320583607792E-2</v>
      </c>
      <c r="L65" s="235">
        <f t="shared" si="14"/>
        <v>7.0215847388596736E-2</v>
      </c>
      <c r="M65" s="235">
        <f t="shared" si="14"/>
        <v>6.2946142447028675E-2</v>
      </c>
      <c r="N65" s="235">
        <f t="shared" si="14"/>
        <v>8.5971288403672741E-2</v>
      </c>
      <c r="O65" s="235">
        <f t="shared" si="14"/>
        <v>8.4708395352380048E-2</v>
      </c>
      <c r="P65" s="235">
        <f t="shared" si="14"/>
        <v>7.3249298104346258E-2</v>
      </c>
      <c r="Q65" s="235">
        <f t="shared" si="14"/>
        <v>7.0106892892688774E-2</v>
      </c>
      <c r="R65" s="235">
        <f t="shared" si="14"/>
        <v>6.3643844544706563E-2</v>
      </c>
      <c r="S65" s="235">
        <f t="shared" si="14"/>
        <v>5.9194988496111975E-2</v>
      </c>
      <c r="T65" s="235">
        <f t="shared" si="14"/>
        <v>5.2177287914197373E-2</v>
      </c>
      <c r="U65" s="235">
        <f t="shared" si="14"/>
        <v>5.9353181111761688E-2</v>
      </c>
      <c r="V65" s="235">
        <f t="shared" si="14"/>
        <v>6.0736726959041108E-2</v>
      </c>
      <c r="W65" s="235">
        <f t="shared" si="14"/>
        <v>5.74606859182425E-2</v>
      </c>
      <c r="X65" s="235">
        <f t="shared" si="14"/>
        <v>5.9677944840324473E-2</v>
      </c>
      <c r="Y65" s="235">
        <f t="shared" si="14"/>
        <v>5.0985033596631285E-2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0.44011341532303033</v>
      </c>
      <c r="C69" s="322">
        <f>IF(C$5=0,0,C$5/WWP_fec!C$5)</f>
        <v>0.44076681833486636</v>
      </c>
      <c r="D69" s="322">
        <f>IF(D$5=0,0,D$5/WWP_fec!D$5)</f>
        <v>0.43976814742532733</v>
      </c>
      <c r="E69" s="322">
        <f>IF(E$5=0,0,E$5/WWP_fec!E$5)</f>
        <v>0.44531776254967415</v>
      </c>
      <c r="F69" s="322">
        <f>IF(F$5=0,0,F$5/WWP_fec!F$5)</f>
        <v>0.44441235254103079</v>
      </c>
      <c r="G69" s="322">
        <f>IF(G$5=0,0,G$5/WWP_fec!G$5)</f>
        <v>0.44101893582054502</v>
      </c>
      <c r="H69" s="322">
        <f>IF(H$5=0,0,H$5/WWP_fec!H$5)</f>
        <v>0.43623278341602573</v>
      </c>
      <c r="I69" s="322">
        <f>IF(I$5=0,0,I$5/WWP_fec!I$5)</f>
        <v>0.42962142285462745</v>
      </c>
      <c r="J69" s="322">
        <f>IF(J$5=0,0,J$5/WWP_fec!J$5)</f>
        <v>0.4380106517446884</v>
      </c>
      <c r="K69" s="322">
        <f>IF(K$5=0,0,K$5/WWP_fec!K$5)</f>
        <v>0.4676572873466126</v>
      </c>
      <c r="L69" s="322">
        <f>IF(L$5=0,0,L$5/WWP_fec!L$5)</f>
        <v>0.47138213546700458</v>
      </c>
      <c r="M69" s="322">
        <f>IF(M$5=0,0,M$5/WWP_fec!M$5)</f>
        <v>0.46652784280387122</v>
      </c>
      <c r="N69" s="322">
        <f>IF(N$5=0,0,N$5/WWP_fec!N$5)</f>
        <v>0.46539250646611613</v>
      </c>
      <c r="O69" s="322">
        <f>IF(O$5=0,0,O$5/WWP_fec!O$5)</f>
        <v>0.45159823265298921</v>
      </c>
      <c r="P69" s="322">
        <f>IF(P$5=0,0,P$5/WWP_fec!P$5)</f>
        <v>0.4420512608123402</v>
      </c>
      <c r="Q69" s="322">
        <f>IF(Q$5=0,0,Q$5/WWP_fec!Q$5)</f>
        <v>0.44024767549850191</v>
      </c>
      <c r="R69" s="322">
        <f>IF(R$5=0,0,R$5/WWP_fec!R$5)</f>
        <v>0.4412077331978716</v>
      </c>
      <c r="S69" s="322">
        <f>IF(S$5=0,0,S$5/WWP_fec!S$5)</f>
        <v>0.43674967794293218</v>
      </c>
      <c r="T69" s="322">
        <f>IF(T$5=0,0,T$5/WWP_fec!T$5)</f>
        <v>0.43101904324763285</v>
      </c>
      <c r="U69" s="322">
        <f>IF(U$5=0,0,U$5/WWP_fec!U$5)</f>
        <v>0.43331108736992108</v>
      </c>
      <c r="V69" s="322">
        <f>IF(V$5=0,0,V$5/WWP_fec!V$5)</f>
        <v>0.43402815850615556</v>
      </c>
      <c r="W69" s="322">
        <f>IF(W$5=0,0,W$5/WWP_fec!W$5)</f>
        <v>0.4323286494019718</v>
      </c>
      <c r="X69" s="322">
        <f>IF(X$5=0,0,X$5/WWP_fec!X$5)</f>
        <v>0.43507063534379681</v>
      </c>
      <c r="Y69" s="322">
        <f>IF(Y$5=0,0,Y$5/WWP_fec!Y$5)</f>
        <v>0.42912115662557804</v>
      </c>
      <c r="DA69" s="95"/>
    </row>
    <row r="70" spans="1:105" ht="12" customHeight="1" x14ac:dyDescent="0.25">
      <c r="A70" s="55" t="s">
        <v>91</v>
      </c>
      <c r="B70" s="334">
        <f>IF(B$6=0,0,B$6/WWP_fec!B$6)</f>
        <v>0.47326511844826502</v>
      </c>
      <c r="C70" s="334">
        <f>IF(C$6=0,0,C$6/WWP_fec!C$6)</f>
        <v>0.47326511844826497</v>
      </c>
      <c r="D70" s="334">
        <f>IF(D$6=0,0,D$6/WWP_fec!D$6)</f>
        <v>0.47326511844826502</v>
      </c>
      <c r="E70" s="334">
        <f>IF(E$6=0,0,E$6/WWP_fec!E$6)</f>
        <v>0.47326511844826485</v>
      </c>
      <c r="F70" s="334">
        <f>IF(F$6=0,0,F$6/WWP_fec!F$6)</f>
        <v>0.47326511844826491</v>
      </c>
      <c r="G70" s="334">
        <f>IF(G$6=0,0,G$6/WWP_fec!G$6)</f>
        <v>0.47326511844826524</v>
      </c>
      <c r="H70" s="334">
        <f>IF(H$6=0,0,H$6/WWP_fec!H$6)</f>
        <v>0.47326511844826497</v>
      </c>
      <c r="I70" s="334">
        <f>IF(I$6=0,0,I$6/WWP_fec!I$6)</f>
        <v>0.47326511844826491</v>
      </c>
      <c r="J70" s="334">
        <f>IF(J$6=0,0,J$6/WWP_fec!J$6)</f>
        <v>0.47326511844826513</v>
      </c>
      <c r="K70" s="334">
        <f>IF(K$6=0,0,K$6/WWP_fec!K$6)</f>
        <v>0.47326511844826502</v>
      </c>
      <c r="L70" s="334">
        <f>IF(L$6=0,0,L$6/WWP_fec!L$6)</f>
        <v>0.47326511844826508</v>
      </c>
      <c r="M70" s="334">
        <f>IF(M$6=0,0,M$6/WWP_fec!M$6)</f>
        <v>0.47326511844826508</v>
      </c>
      <c r="N70" s="334">
        <f>IF(N$6=0,0,N$6/WWP_fec!N$6)</f>
        <v>0.47326511844826502</v>
      </c>
      <c r="O70" s="334">
        <f>IF(O$6=0,0,O$6/WWP_fec!O$6)</f>
        <v>0.47326511844826524</v>
      </c>
      <c r="P70" s="334">
        <f>IF(P$6=0,0,P$6/WWP_fec!P$6)</f>
        <v>0.47326511844826497</v>
      </c>
      <c r="Q70" s="334">
        <f>IF(Q$6=0,0,Q$6/WWP_fec!Q$6)</f>
        <v>0.47326511844826513</v>
      </c>
      <c r="R70" s="334">
        <f>IF(R$6=0,0,R$6/WWP_fec!R$6)</f>
        <v>0.47326511844826485</v>
      </c>
      <c r="S70" s="334">
        <f>IF(S$6=0,0,S$6/WWP_fec!S$6)</f>
        <v>0.47326511844826508</v>
      </c>
      <c r="T70" s="334">
        <f>IF(T$6=0,0,T$6/WWP_fec!T$6)</f>
        <v>0.47326511844826513</v>
      </c>
      <c r="U70" s="334">
        <f>IF(U$6=0,0,U$6/WWP_fec!U$6)</f>
        <v>0.47326511844826513</v>
      </c>
      <c r="V70" s="334">
        <f>IF(V$6=0,0,V$6/WWP_fec!V$6)</f>
        <v>0.47326511844826513</v>
      </c>
      <c r="W70" s="334">
        <f>IF(W$6=0,0,W$6/WWP_fec!W$6)</f>
        <v>0.47326511844826502</v>
      </c>
      <c r="X70" s="334">
        <f>IF(X$6=0,0,X$6/WWP_fec!X$6)</f>
        <v>0.47326511844826491</v>
      </c>
      <c r="Y70" s="334">
        <f>IF(Y$6=0,0,Y$6/WWP_fec!Y$6)</f>
        <v>0.47326511844826508</v>
      </c>
      <c r="DA70" s="67"/>
    </row>
    <row r="71" spans="1:105" ht="12" customHeight="1" x14ac:dyDescent="0.25">
      <c r="A71" s="173" t="s">
        <v>92</v>
      </c>
      <c r="B71" s="335">
        <f>IF(B$7=0,0,B$7/WWP_fec!B$7)</f>
        <v>0.12278042727151983</v>
      </c>
      <c r="C71" s="335">
        <f>IF(C$7=0,0,C$7/WWP_fec!C$7)</f>
        <v>0.12278042727151982</v>
      </c>
      <c r="D71" s="335">
        <f>IF(D$7=0,0,D$7/WWP_fec!D$7)</f>
        <v>0.1227804272715198</v>
      </c>
      <c r="E71" s="335">
        <f>IF(E$7=0,0,E$7/WWP_fec!E$7)</f>
        <v>0.12278042727151982</v>
      </c>
      <c r="F71" s="335">
        <f>IF(F$7=0,0,F$7/WWP_fec!F$7)</f>
        <v>0.12278042727151983</v>
      </c>
      <c r="G71" s="335">
        <f>IF(G$7=0,0,G$7/WWP_fec!G$7)</f>
        <v>0.12278042727151983</v>
      </c>
      <c r="H71" s="335">
        <f>IF(H$7=0,0,H$7/WWP_fec!H$7)</f>
        <v>0.12278042727151982</v>
      </c>
      <c r="I71" s="335">
        <f>IF(I$7=0,0,I$7/WWP_fec!I$7)</f>
        <v>0.12278042727151979</v>
      </c>
      <c r="J71" s="335">
        <f>IF(J$7=0,0,J$7/WWP_fec!J$7)</f>
        <v>0.12278042727151982</v>
      </c>
      <c r="K71" s="335">
        <f>IF(K$7=0,0,K$7/WWP_fec!K$7)</f>
        <v>0.12278042727151979</v>
      </c>
      <c r="L71" s="335">
        <f>IF(L$7=0,0,L$7/WWP_fec!L$7)</f>
        <v>0.12278042727151982</v>
      </c>
      <c r="M71" s="335">
        <f>IF(M$7=0,0,M$7/WWP_fec!M$7)</f>
        <v>0.12278042727151982</v>
      </c>
      <c r="N71" s="335">
        <f>IF(N$7=0,0,N$7/WWP_fec!N$7)</f>
        <v>0.12278042727151978</v>
      </c>
      <c r="O71" s="335">
        <f>IF(O$7=0,0,O$7/WWP_fec!O$7)</f>
        <v>0.12278042727151983</v>
      </c>
      <c r="P71" s="335">
        <f>IF(P$7=0,0,P$7/WWP_fec!P$7)</f>
        <v>0.12278042727151982</v>
      </c>
      <c r="Q71" s="335">
        <f>IF(Q$7=0,0,Q$7/WWP_fec!Q$7)</f>
        <v>0.12278042727151985</v>
      </c>
      <c r="R71" s="335">
        <f>IF(R$7=0,0,R$7/WWP_fec!R$7)</f>
        <v>0.1227804272715198</v>
      </c>
      <c r="S71" s="335">
        <f>IF(S$7=0,0,S$7/WWP_fec!S$7)</f>
        <v>0.12278042727151979</v>
      </c>
      <c r="T71" s="335">
        <f>IF(T$7=0,0,T$7/WWP_fec!T$7)</f>
        <v>0.12278042727151987</v>
      </c>
      <c r="U71" s="335">
        <f>IF(U$7=0,0,U$7/WWP_fec!U$7)</f>
        <v>0.12278042727151985</v>
      </c>
      <c r="V71" s="335">
        <f>IF(V$7=0,0,V$7/WWP_fec!V$7)</f>
        <v>0.12278042727151983</v>
      </c>
      <c r="W71" s="335">
        <f>IF(W$7=0,0,W$7/WWP_fec!W$7)</f>
        <v>0.12278042727151979</v>
      </c>
      <c r="X71" s="335">
        <f>IF(X$7=0,0,X$7/WWP_fec!X$7)</f>
        <v>0.1227804272715198</v>
      </c>
      <c r="Y71" s="335">
        <f>IF(Y$7=0,0,Y$7/WWP_fec!Y$7)</f>
        <v>0.1227804272715198</v>
      </c>
      <c r="DA71" s="177"/>
    </row>
    <row r="72" spans="1:105" ht="12" customHeight="1" x14ac:dyDescent="0.25">
      <c r="A72" s="173" t="s">
        <v>93</v>
      </c>
      <c r="B72" s="335">
        <f>IF(B$8=0,0,B$8/WWP_fec!B$8)</f>
        <v>0.67162845151172745</v>
      </c>
      <c r="C72" s="335">
        <f>IF(C$8=0,0,C$8/WWP_fec!C$8)</f>
        <v>0.67162845151172768</v>
      </c>
      <c r="D72" s="335">
        <f>IF(D$8=0,0,D$8/WWP_fec!D$8)</f>
        <v>0.67162845151172756</v>
      </c>
      <c r="E72" s="335">
        <f>IF(E$8=0,0,E$8/WWP_fec!E$8)</f>
        <v>0.67162845151172745</v>
      </c>
      <c r="F72" s="335">
        <f>IF(F$8=0,0,F$8/WWP_fec!F$8)</f>
        <v>0.67162845151172779</v>
      </c>
      <c r="G72" s="335">
        <f>IF(G$8=0,0,G$8/WWP_fec!G$8)</f>
        <v>0.67162845151172768</v>
      </c>
      <c r="H72" s="335">
        <f>IF(H$8=0,0,H$8/WWP_fec!H$8)</f>
        <v>0.67162845151172779</v>
      </c>
      <c r="I72" s="335">
        <f>IF(I$8=0,0,I$8/WWP_fec!I$8)</f>
        <v>0.67162845151172723</v>
      </c>
      <c r="J72" s="335">
        <f>IF(J$8=0,0,J$8/WWP_fec!J$8)</f>
        <v>0.67162845151172756</v>
      </c>
      <c r="K72" s="335">
        <f>IF(K$8=0,0,K$8/WWP_fec!K$8)</f>
        <v>0.6716284515117279</v>
      </c>
      <c r="L72" s="335">
        <f>IF(L$8=0,0,L$8/WWP_fec!L$8)</f>
        <v>0.67162845151172768</v>
      </c>
      <c r="M72" s="335">
        <f>IF(M$8=0,0,M$8/WWP_fec!M$8)</f>
        <v>0.67162845151172768</v>
      </c>
      <c r="N72" s="335">
        <f>IF(N$8=0,0,N$8/WWP_fec!N$8)</f>
        <v>0.67162845151172801</v>
      </c>
      <c r="O72" s="335">
        <f>IF(O$8=0,0,O$8/WWP_fec!O$8)</f>
        <v>0.67162845151172779</v>
      </c>
      <c r="P72" s="335">
        <f>IF(P$8=0,0,P$8/WWP_fec!P$8)</f>
        <v>0.67162845151172756</v>
      </c>
      <c r="Q72" s="335">
        <f>IF(Q$8=0,0,Q$8/WWP_fec!Q$8)</f>
        <v>0.67162845151172756</v>
      </c>
      <c r="R72" s="335">
        <f>IF(R$8=0,0,R$8/WWP_fec!R$8)</f>
        <v>0.67162845151172745</v>
      </c>
      <c r="S72" s="335">
        <f>IF(S$8=0,0,S$8/WWP_fec!S$8)</f>
        <v>0.67162845151172745</v>
      </c>
      <c r="T72" s="335">
        <f>IF(T$8=0,0,T$8/WWP_fec!T$8)</f>
        <v>0.67162845151172756</v>
      </c>
      <c r="U72" s="335">
        <f>IF(U$8=0,0,U$8/WWP_fec!U$8)</f>
        <v>0.67162845151172756</v>
      </c>
      <c r="V72" s="335">
        <f>IF(V$8=0,0,V$8/WWP_fec!V$8)</f>
        <v>0.67162845151172768</v>
      </c>
      <c r="W72" s="335">
        <f>IF(W$8=0,0,W$8/WWP_fec!W$8)</f>
        <v>0.67162845151172768</v>
      </c>
      <c r="X72" s="335">
        <f>IF(X$8=0,0,X$8/WWP_fec!X$8)</f>
        <v>0.67162845151172768</v>
      </c>
      <c r="Y72" s="335">
        <f>IF(Y$8=0,0,Y$8/WWP_fec!Y$8)</f>
        <v>0.67162845151172779</v>
      </c>
      <c r="DA72" s="177"/>
    </row>
    <row r="73" spans="1:105" ht="12" customHeight="1" x14ac:dyDescent="0.25">
      <c r="A73" s="173" t="s">
        <v>94</v>
      </c>
      <c r="B73" s="335">
        <f>IF(B$9=0,0,B$9/WWP_fec!B$9)</f>
        <v>0.49998344434340064</v>
      </c>
      <c r="C73" s="335">
        <f>IF(C$9=0,0,C$9/WWP_fec!C$9)</f>
        <v>0.49998344434340058</v>
      </c>
      <c r="D73" s="335">
        <f>IF(D$9=0,0,D$9/WWP_fec!D$9)</f>
        <v>0.49998344434340058</v>
      </c>
      <c r="E73" s="335">
        <f>IF(E$9=0,0,E$9/WWP_fec!E$9)</f>
        <v>0.49998344434340058</v>
      </c>
      <c r="F73" s="335">
        <f>IF(F$9=0,0,F$9/WWP_fec!F$9)</f>
        <v>0.49998344434340075</v>
      </c>
      <c r="G73" s="335">
        <f>IF(G$9=0,0,G$9/WWP_fec!G$9)</f>
        <v>0.49998344434340058</v>
      </c>
      <c r="H73" s="335">
        <f>IF(H$9=0,0,H$9/WWP_fec!H$9)</f>
        <v>0.49998344434340064</v>
      </c>
      <c r="I73" s="335">
        <f>IF(I$9=0,0,I$9/WWP_fec!I$9)</f>
        <v>0.49998344434340064</v>
      </c>
      <c r="J73" s="335">
        <f>IF(J$9=0,0,J$9/WWP_fec!J$9)</f>
        <v>0.49998344434340053</v>
      </c>
      <c r="K73" s="335">
        <f>IF(K$9=0,0,K$9/WWP_fec!K$9)</f>
        <v>0.4999834443434007</v>
      </c>
      <c r="L73" s="335">
        <f>IF(L$9=0,0,L$9/WWP_fec!L$9)</f>
        <v>0.49998344434340064</v>
      </c>
      <c r="M73" s="335">
        <f>IF(M$9=0,0,M$9/WWP_fec!M$9)</f>
        <v>0.49998344434340064</v>
      </c>
      <c r="N73" s="335">
        <f>IF(N$9=0,0,N$9/WWP_fec!N$9)</f>
        <v>0.49998344434340053</v>
      </c>
      <c r="O73" s="335">
        <f>IF(O$9=0,0,O$9/WWP_fec!O$9)</f>
        <v>0.4999834443434007</v>
      </c>
      <c r="P73" s="335">
        <f>IF(P$9=0,0,P$9/WWP_fec!P$9)</f>
        <v>0.49998344434340064</v>
      </c>
      <c r="Q73" s="335">
        <f>IF(Q$9=0,0,Q$9/WWP_fec!Q$9)</f>
        <v>0.4999834443434007</v>
      </c>
      <c r="R73" s="335">
        <f>IF(R$9=0,0,R$9/WWP_fec!R$9)</f>
        <v>0.4999834443434007</v>
      </c>
      <c r="S73" s="335">
        <f>IF(S$9=0,0,S$9/WWP_fec!S$9)</f>
        <v>0.49998344434340075</v>
      </c>
      <c r="T73" s="335">
        <f>IF(T$9=0,0,T$9/WWP_fec!T$9)</f>
        <v>0.49998344434340042</v>
      </c>
      <c r="U73" s="335">
        <f>IF(U$9=0,0,U$9/WWP_fec!U$9)</f>
        <v>0.49998344434340058</v>
      </c>
      <c r="V73" s="335">
        <f>IF(V$9=0,0,V$9/WWP_fec!V$9)</f>
        <v>0.49998344434340075</v>
      </c>
      <c r="W73" s="335">
        <f>IF(W$9=0,0,W$9/WWP_fec!W$9)</f>
        <v>0.49998344434340047</v>
      </c>
      <c r="X73" s="335">
        <f>IF(X$9=0,0,X$9/WWP_fec!X$9)</f>
        <v>0.49998344434340053</v>
      </c>
      <c r="Y73" s="335">
        <f>IF(Y$9=0,0,Y$9/WWP_fec!Y$9)</f>
        <v>0.49998344434340047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0.70002165958391238</v>
      </c>
      <c r="C74" s="336">
        <f>IF(C$10=0,0,C$10/WWP_fec!C$10)</f>
        <v>0.70431815926424668</v>
      </c>
      <c r="D74" s="336">
        <f>IF(D$10=0,0,D$10/WWP_fec!D$10)</f>
        <v>0.69984837464774841</v>
      </c>
      <c r="E74" s="336">
        <f>IF(E$10=0,0,E$10/WWP_fec!E$10)</f>
        <v>0.71466485380863354</v>
      </c>
      <c r="F74" s="336">
        <f>IF(F$10=0,0,F$10/WWP_fec!F$10)</f>
        <v>0.72163113601662332</v>
      </c>
      <c r="G74" s="336">
        <f>IF(G$10=0,0,G$10/WWP_fec!G$10)</f>
        <v>0.72536420044370098</v>
      </c>
      <c r="H74" s="336">
        <f>IF(H$10=0,0,H$10/WWP_fec!H$10)</f>
        <v>0.75225271228977297</v>
      </c>
      <c r="I74" s="336">
        <f>IF(I$10=0,0,I$10/WWP_fec!I$10)</f>
        <v>0.75409664537984744</v>
      </c>
      <c r="J74" s="336">
        <f>IF(J$10=0,0,J$10/WWP_fec!J$10)</f>
        <v>0.76114730084536664</v>
      </c>
      <c r="K74" s="336">
        <f>IF(K$10=0,0,K$10/WWP_fec!K$10)</f>
        <v>0.77885334131074491</v>
      </c>
      <c r="L74" s="336">
        <f>IF(L$10=0,0,L$10/WWP_fec!L$10)</f>
        <v>0.77983858259287231</v>
      </c>
      <c r="M74" s="336">
        <f>IF(M$10=0,0,M$10/WWP_fec!M$10)</f>
        <v>0.74515548504961482</v>
      </c>
      <c r="N74" s="336">
        <f>IF(N$10=0,0,N$10/WWP_fec!N$10)</f>
        <v>0.81288635600533687</v>
      </c>
      <c r="O74" s="336">
        <f>IF(O$10=0,0,O$10/WWP_fec!O$10)</f>
        <v>0.82538740580228986</v>
      </c>
      <c r="P74" s="336">
        <f>IF(P$10=0,0,P$10/WWP_fec!P$10)</f>
        <v>0.81877218488770975</v>
      </c>
      <c r="Q74" s="336">
        <f>IF(Q$10=0,0,Q$10/WWP_fec!Q$10)</f>
        <v>0.81316622830066987</v>
      </c>
      <c r="R74" s="336">
        <f>IF(R$10=0,0,R$10/WWP_fec!R$10)</f>
        <v>0.78939492360843988</v>
      </c>
      <c r="S74" s="336">
        <f>IF(S$10=0,0,S$10/WWP_fec!S$10)</f>
        <v>0.79056771635290546</v>
      </c>
      <c r="T74" s="336">
        <f>IF(T$10=0,0,T$10/WWP_fec!T$10)</f>
        <v>0.77479644501229405</v>
      </c>
      <c r="U74" s="336">
        <f>IF(U$10=0,0,U$10/WWP_fec!U$10)</f>
        <v>0.79966197977814157</v>
      </c>
      <c r="V74" s="336">
        <f>IF(V$10=0,0,V$10/WWP_fec!V$10)</f>
        <v>0.80712828922260138</v>
      </c>
      <c r="W74" s="336">
        <f>IF(W$10=0,0,W$10/WWP_fec!W$10)</f>
        <v>0.80519113775985307</v>
      </c>
      <c r="X74" s="336">
        <f>IF(X$10=0,0,X$10/WWP_fec!X$10)</f>
        <v>0.82098687655035785</v>
      </c>
      <c r="Y74" s="336">
        <f>IF(Y$10=0,0,Y$10/WWP_fec!Y$10)</f>
        <v>0.8273323959082689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0.44158130943159879</v>
      </c>
      <c r="C75" s="349">
        <f>IF(C$16=0,0,C$16/WWP_fec!C$16)</f>
        <v>0.44166857001990473</v>
      </c>
      <c r="D75" s="349">
        <f>IF(D$16=0,0,D$16/WWP_fec!D$16)</f>
        <v>0.44117410905695015</v>
      </c>
      <c r="E75" s="349">
        <f>IF(E$16=0,0,E$16/WWP_fec!E$16)</f>
        <v>0.4456313966893386</v>
      </c>
      <c r="F75" s="349">
        <f>IF(F$16=0,0,F$16/WWP_fec!F$16)</f>
        <v>0.44335794440873172</v>
      </c>
      <c r="G75" s="349">
        <f>IF(G$16=0,0,G$16/WWP_fec!G$16)</f>
        <v>0.43874393541486528</v>
      </c>
      <c r="H75" s="349">
        <f>IF(H$16=0,0,H$16/WWP_fec!H$16)</f>
        <v>0.42896278688829304</v>
      </c>
      <c r="I75" s="349">
        <f>IF(I$16=0,0,I$16/WWP_fec!I$16)</f>
        <v>0.42174478640379298</v>
      </c>
      <c r="J75" s="349">
        <f>IF(J$16=0,0,J$16/WWP_fec!J$16)</f>
        <v>0.42917604634377376</v>
      </c>
      <c r="K75" s="349">
        <f>IF(K$16=0,0,K$16/WWP_fec!K$16)</f>
        <v>0.4663224383796607</v>
      </c>
      <c r="L75" s="349">
        <f>IF(L$16=0,0,L$16/WWP_fec!L$16)</f>
        <v>0.47262321454239425</v>
      </c>
      <c r="M75" s="349">
        <f>IF(M$16=0,0,M$16/WWP_fec!M$16)</f>
        <v>0.46978974883891822</v>
      </c>
      <c r="N75" s="349">
        <f>IF(N$16=0,0,N$16/WWP_fec!N$16)</f>
        <v>0.44844929996607652</v>
      </c>
      <c r="O75" s="349">
        <f>IF(O$16=0,0,O$16/WWP_fec!O$16)</f>
        <v>0.4199069334794005</v>
      </c>
      <c r="P75" s="349">
        <f>IF(P$16=0,0,P$16/WWP_fec!P$16)</f>
        <v>0.41637725322506691</v>
      </c>
      <c r="Q75" s="349">
        <f>IF(Q$16=0,0,Q$16/WWP_fec!Q$16)</f>
        <v>0.41719514599270274</v>
      </c>
      <c r="R75" s="349">
        <f>IF(R$16=0,0,R$16/WWP_fec!R$16)</f>
        <v>0.4258032543782353</v>
      </c>
      <c r="S75" s="349">
        <f>IF(S$16=0,0,S$16/WWP_fec!S$16)</f>
        <v>0.42226769222125604</v>
      </c>
      <c r="T75" s="349">
        <f>IF(T$16=0,0,T$16/WWP_fec!T$16)</f>
        <v>0.41968731574597473</v>
      </c>
      <c r="U75" s="349">
        <f>IF(U$16=0,0,U$16/WWP_fec!U$16)</f>
        <v>0.41666080541318795</v>
      </c>
      <c r="V75" s="349">
        <f>IF(V$16=0,0,V$16/WWP_fec!V$16)</f>
        <v>0.41618649782736944</v>
      </c>
      <c r="W75" s="349">
        <f>IF(W$16=0,0,W$16/WWP_fec!W$16)</f>
        <v>0.41633081038976616</v>
      </c>
      <c r="X75" s="349">
        <f>IF(X$16=0,0,X$16/WWP_fec!X$16)</f>
        <v>0.41738584367803677</v>
      </c>
      <c r="Y75" s="349">
        <f>IF(Y$16=0,0,Y$16/WWP_fec!Y$16)</f>
        <v>0.41484251612596112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0.43783250154811632</v>
      </c>
      <c r="C76" s="349">
        <f>IF(C$27=0,0,C$27/WWP_fec!C$27)</f>
        <v>0.43783250154811615</v>
      </c>
      <c r="D76" s="349">
        <f>IF(D$27=0,0,D$27/WWP_fec!D$27)</f>
        <v>0.43783250154811632</v>
      </c>
      <c r="E76" s="349">
        <f>IF(E$27=0,0,E$27/WWP_fec!E$27)</f>
        <v>0.43783250154811632</v>
      </c>
      <c r="F76" s="349">
        <f>IF(F$27=0,0,F$27/WWP_fec!F$27)</f>
        <v>0.4378325015481162</v>
      </c>
      <c r="G76" s="349">
        <f>IF(G$27=0,0,G$27/WWP_fec!G$27)</f>
        <v>0.43783250154811637</v>
      </c>
      <c r="H76" s="349">
        <f>IF(H$27=0,0,H$27/WWP_fec!H$27)</f>
        <v>0.43783250154811615</v>
      </c>
      <c r="I76" s="349">
        <f>IF(I$27=0,0,I$27/WWP_fec!I$27)</f>
        <v>0.43783250154811615</v>
      </c>
      <c r="J76" s="349">
        <f>IF(J$27=0,0,J$27/WWP_fec!J$27)</f>
        <v>0.43783250154811632</v>
      </c>
      <c r="K76" s="349">
        <f>IF(K$27=0,0,K$27/WWP_fec!K$27)</f>
        <v>0.43783250154811626</v>
      </c>
      <c r="L76" s="349">
        <f>IF(L$27=0,0,L$27/WWP_fec!L$27)</f>
        <v>0.43783250154811598</v>
      </c>
      <c r="M76" s="349">
        <f>IF(M$27=0,0,M$27/WWP_fec!M$27)</f>
        <v>0.43783250154811609</v>
      </c>
      <c r="N76" s="349">
        <f>IF(N$27=0,0,N$27/WWP_fec!N$27)</f>
        <v>0.43783250154811626</v>
      </c>
      <c r="O76" s="349">
        <f>IF(O$27=0,0,O$27/WWP_fec!O$27)</f>
        <v>0.43783250154811609</v>
      </c>
      <c r="P76" s="349">
        <f>IF(P$27=0,0,P$27/WWP_fec!P$27)</f>
        <v>0.43783250154811626</v>
      </c>
      <c r="Q76" s="349">
        <f>IF(Q$27=0,0,Q$27/WWP_fec!Q$27)</f>
        <v>0.43783250154811604</v>
      </c>
      <c r="R76" s="349">
        <f>IF(R$27=0,0,R$27/WWP_fec!R$27)</f>
        <v>0.43783250154811615</v>
      </c>
      <c r="S76" s="349">
        <f>IF(S$27=0,0,S$27/WWP_fec!S$27)</f>
        <v>0.43783250154811609</v>
      </c>
      <c r="T76" s="349">
        <f>IF(T$27=0,0,T$27/WWP_fec!T$27)</f>
        <v>0.43783250154811626</v>
      </c>
      <c r="U76" s="349">
        <f>IF(U$27=0,0,U$27/WWP_fec!U$27)</f>
        <v>0.4378325015481162</v>
      </c>
      <c r="V76" s="349">
        <f>IF(V$27=0,0,V$27/WWP_fec!V$27)</f>
        <v>0.43783250154811609</v>
      </c>
      <c r="W76" s="349">
        <f>IF(W$27=0,0,W$27/WWP_fec!W$27)</f>
        <v>0.43783250154811615</v>
      </c>
      <c r="X76" s="349">
        <f>IF(X$27=0,0,X$27/WWP_fec!X$27)</f>
        <v>0.43783250154811626</v>
      </c>
      <c r="Y76" s="349">
        <f>IF(Y$27=0,0,Y$27/WWP_fec!Y$27)</f>
        <v>0.43783250154811615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0.31449129956857513</v>
      </c>
      <c r="C77" s="349">
        <f>IF(C$28=0,0,C$28/WWP_fec!C$28)</f>
        <v>0.31471212630885237</v>
      </c>
      <c r="D77" s="349">
        <f>IF(D$28=0,0,D$28/WWP_fec!D$28)</f>
        <v>0.3143426724954036</v>
      </c>
      <c r="E77" s="349">
        <f>IF(E$28=0,0,E$28/WWP_fec!E$28)</f>
        <v>0.31662556407571335</v>
      </c>
      <c r="F77" s="349">
        <f>IF(F$28=0,0,F$28/WWP_fec!F$28)</f>
        <v>0.31611346670474599</v>
      </c>
      <c r="G77" s="349">
        <f>IF(G$28=0,0,G$28/WWP_fec!G$28)</f>
        <v>0.31444970232993369</v>
      </c>
      <c r="H77" s="349">
        <f>IF(H$28=0,0,H$28/WWP_fec!H$28)</f>
        <v>0.31152249351109856</v>
      </c>
      <c r="I77" s="349">
        <f>IF(I$28=0,0,I$28/WWP_fec!I$28)</f>
        <v>0.30807433087196268</v>
      </c>
      <c r="J77" s="349">
        <f>IF(J$28=0,0,J$28/WWP_fec!J$28)</f>
        <v>0.31218590756544706</v>
      </c>
      <c r="K77" s="349">
        <f>IF(K$28=0,0,K$28/WWP_fec!K$28)</f>
        <v>0.32679965412563977</v>
      </c>
      <c r="L77" s="349">
        <f>IF(L$28=0,0,L$28/WWP_fec!L$28)</f>
        <v>0.32840291950366607</v>
      </c>
      <c r="M77" s="349">
        <f>IF(M$28=0,0,M$28/WWP_fec!M$28)</f>
        <v>0.3233172284602297</v>
      </c>
      <c r="N77" s="349">
        <f>IF(N$28=0,0,N$28/WWP_fec!N$28)</f>
        <v>0.32191448890013091</v>
      </c>
      <c r="O77" s="349">
        <f>IF(O$28=0,0,O$28/WWP_fec!O$28)</f>
        <v>0.31015372765902716</v>
      </c>
      <c r="P77" s="349">
        <f>IF(P$28=0,0,P$28/WWP_fec!P$28)</f>
        <v>0.30498471820824197</v>
      </c>
      <c r="Q77" s="349">
        <f>IF(Q$28=0,0,Q$28/WWP_fec!Q$28)</f>
        <v>0.30424155195334751</v>
      </c>
      <c r="R77" s="349">
        <f>IF(R$28=0,0,R$28/WWP_fec!R$28)</f>
        <v>0.30946731543394712</v>
      </c>
      <c r="S77" s="349">
        <f>IF(S$28=0,0,S$28/WWP_fec!S$28)</f>
        <v>0.30637232620130533</v>
      </c>
      <c r="T77" s="349">
        <f>IF(T$28=0,0,T$28/WWP_fec!T$28)</f>
        <v>0.30406239202809082</v>
      </c>
      <c r="U77" s="349">
        <f>IF(U$28=0,0,U$28/WWP_fec!U$28)</f>
        <v>0.30216933456883871</v>
      </c>
      <c r="V77" s="349">
        <f>IF(V$28=0,0,V$28/WWP_fec!V$28)</f>
        <v>0.30146193643445718</v>
      </c>
      <c r="W77" s="349">
        <f>IF(W$28=0,0,W$28/WWP_fec!W$28)</f>
        <v>0.30185405586762803</v>
      </c>
      <c r="X77" s="349">
        <f>IF(X$28=0,0,X$28/WWP_fec!X$28)</f>
        <v>0.3023674917153954</v>
      </c>
      <c r="Y77" s="349">
        <f>IF(Y$28=0,0,Y$28/WWP_fec!Y$28)</f>
        <v>0.29962121824325572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0.51080458513946891</v>
      </c>
      <c r="C78" s="337">
        <f>IF(C$48=0,0,C$48/WWP_fec!C$48)</f>
        <v>0.5108045851394688</v>
      </c>
      <c r="D78" s="337">
        <f>IF(D$48=0,0,D$48/WWP_fec!D$48)</f>
        <v>0.51080458513946869</v>
      </c>
      <c r="E78" s="337">
        <f>IF(E$48=0,0,E$48/WWP_fec!E$48)</f>
        <v>0.5108045851394688</v>
      </c>
      <c r="F78" s="337">
        <f>IF(F$48=0,0,F$48/WWP_fec!F$48)</f>
        <v>0.51080458513946858</v>
      </c>
      <c r="G78" s="337">
        <f>IF(G$48=0,0,G$48/WWP_fec!G$48)</f>
        <v>0.51080458513946891</v>
      </c>
      <c r="H78" s="337">
        <f>IF(H$48=0,0,H$48/WWP_fec!H$48)</f>
        <v>0.51080458513946858</v>
      </c>
      <c r="I78" s="337">
        <f>IF(I$48=0,0,I$48/WWP_fec!I$48)</f>
        <v>0.51080458513946891</v>
      </c>
      <c r="J78" s="337">
        <f>IF(J$48=0,0,J$48/WWP_fec!J$48)</f>
        <v>0.51080458513946869</v>
      </c>
      <c r="K78" s="337">
        <f>IF(K$48=0,0,K$48/WWP_fec!K$48)</f>
        <v>0.51080458513946869</v>
      </c>
      <c r="L78" s="337">
        <f>IF(L$48=0,0,L$48/WWP_fec!L$48)</f>
        <v>0.51080458513946891</v>
      </c>
      <c r="M78" s="337">
        <f>IF(M$48=0,0,M$48/WWP_fec!M$48)</f>
        <v>0.51080458513946891</v>
      </c>
      <c r="N78" s="337">
        <f>IF(N$48=0,0,N$48/WWP_fec!N$48)</f>
        <v>0.51080458513946869</v>
      </c>
      <c r="O78" s="337">
        <f>IF(O$48=0,0,O$48/WWP_fec!O$48)</f>
        <v>0.5108045851394688</v>
      </c>
      <c r="P78" s="337">
        <f>IF(P$48=0,0,P$48/WWP_fec!P$48)</f>
        <v>0.51080458513946869</v>
      </c>
      <c r="Q78" s="337">
        <f>IF(Q$48=0,0,Q$48/WWP_fec!Q$48)</f>
        <v>0.51080458513946869</v>
      </c>
      <c r="R78" s="337">
        <f>IF(R$48=0,0,R$48/WWP_fec!R$48)</f>
        <v>0.5108045851394688</v>
      </c>
      <c r="S78" s="337">
        <f>IF(S$48=0,0,S$48/WWP_fec!S$48)</f>
        <v>0.51080458513946903</v>
      </c>
      <c r="T78" s="337">
        <f>IF(T$48=0,0,T$48/WWP_fec!T$48)</f>
        <v>0.51080458513946869</v>
      </c>
      <c r="U78" s="337">
        <f>IF(U$48=0,0,U$48/WWP_fec!U$48)</f>
        <v>0.51080458513946891</v>
      </c>
      <c r="V78" s="337">
        <f>IF(V$48=0,0,V$48/WWP_fec!V$48)</f>
        <v>0.51080458513946891</v>
      </c>
      <c r="W78" s="337">
        <f>IF(W$48=0,0,W$48/WWP_fec!W$48)</f>
        <v>0.51080458513946891</v>
      </c>
      <c r="X78" s="337">
        <f>IF(X$48=0,0,X$48/WWP_fec!X$48)</f>
        <v>0.51080458513946891</v>
      </c>
      <c r="Y78" s="337">
        <f>IF(Y$48=0,0,Y$48/WWP_fec!Y$48)</f>
        <v>0.5108045851394688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HU: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57.053699999080592</v>
      </c>
      <c r="C5" s="223">
        <v>56.59928999919515</v>
      </c>
      <c r="D5" s="223">
        <v>54.933119999106992</v>
      </c>
      <c r="E5" s="223">
        <v>53.367929999016937</v>
      </c>
      <c r="F5" s="223">
        <v>49.884119999266453</v>
      </c>
      <c r="G5" s="223">
        <v>42.815519999306822</v>
      </c>
      <c r="H5" s="223">
        <v>27.76949999946455</v>
      </c>
      <c r="I5" s="223">
        <v>25.39646999958314</v>
      </c>
      <c r="J5" s="223">
        <v>30.798899999385181</v>
      </c>
      <c r="K5" s="223">
        <v>31.051350000973549</v>
      </c>
      <c r="L5" s="223">
        <v>43.458780961473117</v>
      </c>
      <c r="M5" s="223">
        <v>59.418630002108252</v>
      </c>
      <c r="N5" s="223">
        <v>40.066918920918013</v>
      </c>
      <c r="O5" s="223">
        <v>21.289620960529689</v>
      </c>
      <c r="P5" s="223">
        <v>16.708140000390621</v>
      </c>
      <c r="Q5" s="223">
        <v>20.93120892036141</v>
      </c>
      <c r="R5" s="223">
        <v>38.71799892059002</v>
      </c>
      <c r="S5" s="223">
        <v>43.280046963310532</v>
      </c>
      <c r="T5" s="223">
        <v>51.656184576824643</v>
      </c>
      <c r="U5" s="223">
        <v>42.521781018523001</v>
      </c>
      <c r="V5" s="223">
        <v>40.488414149350497</v>
      </c>
      <c r="W5" s="223">
        <v>52.01469836255805</v>
      </c>
      <c r="X5" s="223">
        <v>50.584981453891317</v>
      </c>
      <c r="Y5" s="223">
        <v>41.813751428886157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2.4247252759613871</v>
      </c>
      <c r="C10" s="260">
        <v>2.348799660995248</v>
      </c>
      <c r="D10" s="260">
        <v>2.3505429763445198</v>
      </c>
      <c r="E10" s="260">
        <v>1.915488355708086</v>
      </c>
      <c r="F10" s="260">
        <v>1.788293388525916</v>
      </c>
      <c r="G10" s="260">
        <v>1.686580743943884</v>
      </c>
      <c r="H10" s="260">
        <v>1.1290349684445951</v>
      </c>
      <c r="I10" s="260">
        <v>1.2349262692336109</v>
      </c>
      <c r="J10" s="260">
        <v>1.122318559350407</v>
      </c>
      <c r="K10" s="260">
        <v>0.49351535815870862</v>
      </c>
      <c r="L10" s="260">
        <v>0.61770631991150382</v>
      </c>
      <c r="M10" s="260">
        <v>1.0651463380327171</v>
      </c>
      <c r="N10" s="260">
        <v>0.3985662288831151</v>
      </c>
      <c r="O10" s="260">
        <v>0.2036064958591503</v>
      </c>
      <c r="P10" s="260">
        <v>0.28472387872527699</v>
      </c>
      <c r="Q10" s="260">
        <v>0.41658926074952252</v>
      </c>
      <c r="R10" s="260">
        <v>1.009526736084523</v>
      </c>
      <c r="S10" s="260">
        <v>1.2714771405806411</v>
      </c>
      <c r="T10" s="260">
        <v>2.0024823802269349</v>
      </c>
      <c r="U10" s="260">
        <v>1.230373010216842</v>
      </c>
      <c r="V10" s="260">
        <v>1.022926699568627</v>
      </c>
      <c r="W10" s="260">
        <v>1.384228440390181</v>
      </c>
      <c r="X10" s="260">
        <v>1.1032838465385471</v>
      </c>
      <c r="Y10" s="260">
        <v>1.2741557761819919</v>
      </c>
      <c r="DA10" s="68" t="s">
        <v>2986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0.3347382899833356</v>
      </c>
      <c r="N11" s="226">
        <v>0.12383549432727869</v>
      </c>
      <c r="O11" s="226">
        <v>0.1037443289247844</v>
      </c>
      <c r="P11" s="226">
        <v>0.15910526043631559</v>
      </c>
      <c r="Q11" s="226">
        <v>0.24776750603164499</v>
      </c>
      <c r="R11" s="226">
        <v>0.33154573866092479</v>
      </c>
      <c r="S11" s="226">
        <v>0.50062048708132889</v>
      </c>
      <c r="T11" s="226">
        <v>0.78355281667172716</v>
      </c>
      <c r="U11" s="226">
        <v>0.69120083545440014</v>
      </c>
      <c r="V11" s="226">
        <v>0.65663011142995376</v>
      </c>
      <c r="W11" s="226">
        <v>0.76302061502863816</v>
      </c>
      <c r="X11" s="226">
        <v>0.68143390963477635</v>
      </c>
      <c r="Y11" s="226">
        <v>0.73439042741681182</v>
      </c>
      <c r="DA11" s="69" t="s">
        <v>2987</v>
      </c>
    </row>
    <row r="12" spans="1:105" ht="12" customHeight="1" x14ac:dyDescent="0.25">
      <c r="A12" s="37" t="s">
        <v>35</v>
      </c>
      <c r="B12" s="226">
        <v>2.4247252759613871</v>
      </c>
      <c r="C12" s="226">
        <v>2.348799660995248</v>
      </c>
      <c r="D12" s="226">
        <v>2.3505429763445198</v>
      </c>
      <c r="E12" s="226">
        <v>1.915488355708086</v>
      </c>
      <c r="F12" s="226">
        <v>1.788293388525916</v>
      </c>
      <c r="G12" s="226">
        <v>1.686580743943884</v>
      </c>
      <c r="H12" s="226">
        <v>1.1290349684445951</v>
      </c>
      <c r="I12" s="226">
        <v>1.2349262692336109</v>
      </c>
      <c r="J12" s="226">
        <v>1.122318559350407</v>
      </c>
      <c r="K12" s="226">
        <v>0.49351535815870862</v>
      </c>
      <c r="L12" s="226">
        <v>0.61770631991150382</v>
      </c>
      <c r="M12" s="226">
        <v>0.73040804804938131</v>
      </c>
      <c r="N12" s="226">
        <v>0.27473073455583641</v>
      </c>
      <c r="O12" s="226">
        <v>9.9862166934365948E-2</v>
      </c>
      <c r="P12" s="226">
        <v>0.12561861828896151</v>
      </c>
      <c r="Q12" s="226">
        <v>0.1688217547178775</v>
      </c>
      <c r="R12" s="226">
        <v>0.67798099742359863</v>
      </c>
      <c r="S12" s="226">
        <v>0.77085665349931243</v>
      </c>
      <c r="T12" s="226">
        <v>1.218929563555208</v>
      </c>
      <c r="U12" s="226">
        <v>0.53917217476244172</v>
      </c>
      <c r="V12" s="226">
        <v>0.36629658813867311</v>
      </c>
      <c r="W12" s="226">
        <v>0.62120782536154262</v>
      </c>
      <c r="X12" s="226">
        <v>0.42184993690377048</v>
      </c>
      <c r="Y12" s="226">
        <v>0.53976534876518023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41.981386067155761</v>
      </c>
      <c r="C16" s="261">
        <v>41.680916693478252</v>
      </c>
      <c r="D16" s="261">
        <v>40.352622942715627</v>
      </c>
      <c r="E16" s="261">
        <v>40.297614092238888</v>
      </c>
      <c r="F16" s="261">
        <v>37.334828503073453</v>
      </c>
      <c r="G16" s="261">
        <v>31.006421638280671</v>
      </c>
      <c r="H16" s="261">
        <v>18.655908322203011</v>
      </c>
      <c r="I16" s="261">
        <v>15.40709623874319</v>
      </c>
      <c r="J16" s="261">
        <v>21.061606547649649</v>
      </c>
      <c r="K16" s="261">
        <v>25.30224344879225</v>
      </c>
      <c r="L16" s="261">
        <v>35.865237896197939</v>
      </c>
      <c r="M16" s="261">
        <v>49.021381191950177</v>
      </c>
      <c r="N16" s="261">
        <v>31.847713004954461</v>
      </c>
      <c r="O16" s="261">
        <v>13.473901159490049</v>
      </c>
      <c r="P16" s="261">
        <v>9.4158753892923599</v>
      </c>
      <c r="Q16" s="261">
        <v>12.21265918791237</v>
      </c>
      <c r="R16" s="261">
        <v>26.2870762208393</v>
      </c>
      <c r="S16" s="261">
        <v>27.392956170499271</v>
      </c>
      <c r="T16" s="261">
        <v>30.727504765034151</v>
      </c>
      <c r="U16" s="261">
        <v>24.01705915097865</v>
      </c>
      <c r="V16" s="261">
        <v>22.729449855706839</v>
      </c>
      <c r="W16" s="261">
        <v>29.04745393735621</v>
      </c>
      <c r="X16" s="261">
        <v>29.766970165543039</v>
      </c>
      <c r="Y16" s="261">
        <v>21.655107251472892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2.482877889428087</v>
      </c>
      <c r="M19" s="229">
        <v>0</v>
      </c>
      <c r="N19" s="229">
        <v>0</v>
      </c>
      <c r="O19" s="229">
        <v>1.895138081296962</v>
      </c>
      <c r="P19" s="229">
        <v>0</v>
      </c>
      <c r="Q19" s="229">
        <v>0</v>
      </c>
      <c r="R19" s="229">
        <v>0</v>
      </c>
      <c r="S19" s="229">
        <v>1.8985378099540851</v>
      </c>
      <c r="T19" s="229">
        <v>1.801747399214451</v>
      </c>
      <c r="U19" s="229">
        <v>1.6934734013033479</v>
      </c>
      <c r="V19" s="229">
        <v>3.3535342827919168</v>
      </c>
      <c r="W19" s="229">
        <v>6.6813754646736836</v>
      </c>
      <c r="X19" s="229">
        <v>8.7571892656675505</v>
      </c>
      <c r="Y19" s="229">
        <v>4.6589436563368682</v>
      </c>
      <c r="DA19" s="73" t="s">
        <v>2995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15.405707860876699</v>
      </c>
      <c r="N20" s="229">
        <v>9.8951617005123502</v>
      </c>
      <c r="O20" s="229">
        <v>5.8997675897196977</v>
      </c>
      <c r="P20" s="229">
        <v>5.2616426579898823</v>
      </c>
      <c r="Q20" s="229">
        <v>7.263509634308237</v>
      </c>
      <c r="R20" s="229">
        <v>8.6331226220684236</v>
      </c>
      <c r="S20" s="229">
        <v>10.037953282968861</v>
      </c>
      <c r="T20" s="229">
        <v>11.318381066495309</v>
      </c>
      <c r="U20" s="229">
        <v>12.540978217487149</v>
      </c>
      <c r="V20" s="229">
        <v>12.43765521719765</v>
      </c>
      <c r="W20" s="229">
        <v>12.32873018213278</v>
      </c>
      <c r="X20" s="229">
        <v>12.97651296544384</v>
      </c>
      <c r="Y20" s="229">
        <v>9.7961490112926199</v>
      </c>
      <c r="DA20" s="73" t="s">
        <v>2996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41.981386067155761</v>
      </c>
      <c r="C23" s="229">
        <v>41.680916693478252</v>
      </c>
      <c r="D23" s="229">
        <v>40.352622942715627</v>
      </c>
      <c r="E23" s="229">
        <v>40.297614092238888</v>
      </c>
      <c r="F23" s="229">
        <v>37.334828503073453</v>
      </c>
      <c r="G23" s="229">
        <v>31.006421638280671</v>
      </c>
      <c r="H23" s="229">
        <v>18.655908322203011</v>
      </c>
      <c r="I23" s="229">
        <v>15.40709623874319</v>
      </c>
      <c r="J23" s="229">
        <v>21.061606547649649</v>
      </c>
      <c r="K23" s="229">
        <v>25.30224344879225</v>
      </c>
      <c r="L23" s="229">
        <v>33.382360006769851</v>
      </c>
      <c r="M23" s="229">
        <v>33.615673331073481</v>
      </c>
      <c r="N23" s="229">
        <v>21.95255130444211</v>
      </c>
      <c r="O23" s="229">
        <v>5.6789954884733911</v>
      </c>
      <c r="P23" s="229">
        <v>4.1542327313024776</v>
      </c>
      <c r="Q23" s="229">
        <v>4.9491495536041352</v>
      </c>
      <c r="R23" s="229">
        <v>17.65395359877088</v>
      </c>
      <c r="S23" s="229">
        <v>15.456465077576331</v>
      </c>
      <c r="T23" s="229">
        <v>17.6073762993244</v>
      </c>
      <c r="U23" s="229">
        <v>9.7826075321881536</v>
      </c>
      <c r="V23" s="229">
        <v>6.9382603557172731</v>
      </c>
      <c r="W23" s="229">
        <v>10.037348290549749</v>
      </c>
      <c r="X23" s="229">
        <v>8.0332679344316542</v>
      </c>
      <c r="Y23" s="229">
        <v>7.2000145838434033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12.647588655963443</v>
      </c>
      <c r="C28" s="261">
        <f t="shared" si="0"/>
        <v>12.569573644721654</v>
      </c>
      <c r="D28" s="261">
        <f t="shared" si="0"/>
        <v>12.229954080046831</v>
      </c>
      <c r="E28" s="261">
        <f t="shared" si="0"/>
        <v>11.154827551069971</v>
      </c>
      <c r="F28" s="261">
        <f t="shared" si="0"/>
        <v>10.760998107667081</v>
      </c>
      <c r="G28" s="261">
        <f t="shared" si="0"/>
        <v>10.122517617082256</v>
      </c>
      <c r="H28" s="261">
        <f t="shared" si="0"/>
        <v>7.9845567088169478</v>
      </c>
      <c r="I28" s="261">
        <f t="shared" si="0"/>
        <v>8.7544474916063386</v>
      </c>
      <c r="J28" s="261">
        <f t="shared" si="0"/>
        <v>8.614974892385117</v>
      </c>
      <c r="K28" s="261">
        <f t="shared" si="0"/>
        <v>5.2555911940225872</v>
      </c>
      <c r="L28" s="261">
        <f t="shared" si="0"/>
        <v>6.9758367453636776</v>
      </c>
      <c r="M28" s="261">
        <f t="shared" si="0"/>
        <v>9.3321024721253476</v>
      </c>
      <c r="N28" s="261">
        <f t="shared" si="0"/>
        <v>7.8206396870804271</v>
      </c>
      <c r="O28" s="261">
        <f t="shared" si="0"/>
        <v>7.6121133051804879</v>
      </c>
      <c r="P28" s="261">
        <f t="shared" si="0"/>
        <v>7.0075407323729788</v>
      </c>
      <c r="Q28" s="261">
        <f t="shared" si="0"/>
        <v>8.301960471699509</v>
      </c>
      <c r="R28" s="261">
        <f t="shared" si="0"/>
        <v>11.421395963666196</v>
      </c>
      <c r="S28" s="261">
        <f t="shared" si="0"/>
        <v>14.615613652230612</v>
      </c>
      <c r="T28" s="261">
        <f t="shared" si="0"/>
        <v>18.926197431563551</v>
      </c>
      <c r="U28" s="261">
        <f t="shared" si="0"/>
        <v>17.27434885732751</v>
      </c>
      <c r="V28" s="261">
        <f t="shared" si="0"/>
        <v>16.736037594075036</v>
      </c>
      <c r="W28" s="261">
        <f t="shared" si="0"/>
        <v>21.583015984811656</v>
      </c>
      <c r="X28" s="261">
        <f t="shared" si="0"/>
        <v>19.714727441809721</v>
      </c>
      <c r="Y28" s="261">
        <f t="shared" si="0"/>
        <v>18.884488401231277</v>
      </c>
      <c r="DA28" s="70"/>
    </row>
    <row r="29" spans="1:105" ht="12" customHeight="1" x14ac:dyDescent="0.25">
      <c r="A29" s="60" t="s">
        <v>2913</v>
      </c>
      <c r="B29" s="329">
        <v>9.2464780007683345</v>
      </c>
      <c r="C29" s="329">
        <v>9.1928054346935451</v>
      </c>
      <c r="D29" s="329">
        <v>8.9607972295322238</v>
      </c>
      <c r="E29" s="329">
        <v>7.8901272277216483</v>
      </c>
      <c r="F29" s="329">
        <v>7.7363270587274151</v>
      </c>
      <c r="G29" s="329">
        <v>7.6105407413131996</v>
      </c>
      <c r="H29" s="329">
        <v>6.4731533341049197</v>
      </c>
      <c r="I29" s="329">
        <v>7.5062457504970306</v>
      </c>
      <c r="J29" s="329">
        <v>6.9086745255951696</v>
      </c>
      <c r="K29" s="329">
        <v>3.2057367738667488</v>
      </c>
      <c r="L29" s="329">
        <v>4.0702241825784107</v>
      </c>
      <c r="M29" s="329">
        <v>5.3606485130393677</v>
      </c>
      <c r="N29" s="329">
        <v>5.24050581843027</v>
      </c>
      <c r="O29" s="329">
        <v>6.5205288413592806</v>
      </c>
      <c r="P29" s="329">
        <v>6.2447161304581318</v>
      </c>
      <c r="Q29" s="329">
        <v>7.3125551856084092</v>
      </c>
      <c r="R29" s="329">
        <v>9.2917555824361706</v>
      </c>
      <c r="S29" s="329">
        <v>12.39638070552077</v>
      </c>
      <c r="T29" s="329">
        <v>16.43681693095931</v>
      </c>
      <c r="U29" s="329">
        <v>15.328613295996179</v>
      </c>
      <c r="V29" s="329">
        <v>14.89461735208242</v>
      </c>
      <c r="W29" s="329">
        <v>19.229744348315531</v>
      </c>
      <c r="X29" s="329">
        <v>17.30316439239175</v>
      </c>
      <c r="Y29" s="329">
        <v>17.130105735195421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0.28177338896198328</v>
      </c>
      <c r="M31" s="295">
        <v>0</v>
      </c>
      <c r="N31" s="295">
        <v>0</v>
      </c>
      <c r="O31" s="295">
        <v>0.91712877890242861</v>
      </c>
      <c r="P31" s="295">
        <v>0</v>
      </c>
      <c r="Q31" s="295">
        <v>0</v>
      </c>
      <c r="R31" s="295">
        <v>0</v>
      </c>
      <c r="S31" s="295">
        <v>0.85916238209304319</v>
      </c>
      <c r="T31" s="295">
        <v>0.96379424177715356</v>
      </c>
      <c r="U31" s="295">
        <v>1.0808400284335651</v>
      </c>
      <c r="V31" s="295">
        <v>2.197572322971757</v>
      </c>
      <c r="W31" s="295">
        <v>4.4231464264601454</v>
      </c>
      <c r="X31" s="295">
        <v>5.090443690991945</v>
      </c>
      <c r="Y31" s="295">
        <v>3.6854214814355308</v>
      </c>
      <c r="DA31" s="122" t="s">
        <v>3006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1.684664587751127</v>
      </c>
      <c r="N32" s="295">
        <v>1.628237872458103</v>
      </c>
      <c r="O32" s="295">
        <v>2.8551200035328139</v>
      </c>
      <c r="P32" s="295">
        <v>3.4895815227568958</v>
      </c>
      <c r="Q32" s="295">
        <v>4.34916050835582</v>
      </c>
      <c r="R32" s="295">
        <v>3.051570461604538</v>
      </c>
      <c r="S32" s="295">
        <v>4.5425652355813657</v>
      </c>
      <c r="T32" s="295">
        <v>6.0544505311254007</v>
      </c>
      <c r="U32" s="295">
        <v>8.004135903605782</v>
      </c>
      <c r="V32" s="295">
        <v>8.1504003129568723</v>
      </c>
      <c r="W32" s="295">
        <v>8.1617593766757786</v>
      </c>
      <c r="X32" s="295">
        <v>7.5430833515259597</v>
      </c>
      <c r="Y32" s="295">
        <v>7.7491681944802684</v>
      </c>
      <c r="DA32" s="122" t="s">
        <v>3007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9.2464780007683345</v>
      </c>
      <c r="C34" s="295">
        <v>9.1928054346935451</v>
      </c>
      <c r="D34" s="295">
        <v>8.9607972295322238</v>
      </c>
      <c r="E34" s="295">
        <v>7.8901272277216483</v>
      </c>
      <c r="F34" s="295">
        <v>7.7363270587274151</v>
      </c>
      <c r="G34" s="295">
        <v>7.6105407413131996</v>
      </c>
      <c r="H34" s="295">
        <v>6.4731533341049197</v>
      </c>
      <c r="I34" s="295">
        <v>7.5062457504970306</v>
      </c>
      <c r="J34" s="295">
        <v>6.9086745255951696</v>
      </c>
      <c r="K34" s="295">
        <v>3.2057367738667488</v>
      </c>
      <c r="L34" s="295">
        <v>3.7884507936164269</v>
      </c>
      <c r="M34" s="295">
        <v>3.6759839252882411</v>
      </c>
      <c r="N34" s="295">
        <v>3.6122679459721669</v>
      </c>
      <c r="O34" s="295">
        <v>2.7482800589240388</v>
      </c>
      <c r="P34" s="295">
        <v>2.755134607701236</v>
      </c>
      <c r="Q34" s="295">
        <v>2.9633946772525892</v>
      </c>
      <c r="R34" s="295">
        <v>6.2401851208316312</v>
      </c>
      <c r="S34" s="295">
        <v>6.9946530878463617</v>
      </c>
      <c r="T34" s="295">
        <v>9.4185721580567563</v>
      </c>
      <c r="U34" s="295">
        <v>6.2436373639568314</v>
      </c>
      <c r="V34" s="295">
        <v>4.5466447161537893</v>
      </c>
      <c r="W34" s="295">
        <v>6.6448385451796037</v>
      </c>
      <c r="X34" s="295">
        <v>4.6696373498738444</v>
      </c>
      <c r="Y34" s="295">
        <v>5.6955160592796252</v>
      </c>
      <c r="DA34" s="122" t="s">
        <v>3009</v>
      </c>
    </row>
    <row r="35" spans="1:105" ht="12" customHeight="1" x14ac:dyDescent="0.25">
      <c r="A35" s="60" t="s">
        <v>2920</v>
      </c>
      <c r="B35" s="329">
        <v>3.4011106551951071</v>
      </c>
      <c r="C35" s="329">
        <v>3.376768210028108</v>
      </c>
      <c r="D35" s="329">
        <v>3.269156850514606</v>
      </c>
      <c r="E35" s="329">
        <v>3.2647003233483232</v>
      </c>
      <c r="F35" s="329">
        <v>3.0246710489396662</v>
      </c>
      <c r="G35" s="329">
        <v>2.511976875769057</v>
      </c>
      <c r="H35" s="329">
        <v>1.5114033747120279</v>
      </c>
      <c r="I35" s="329">
        <v>1.248201741109308</v>
      </c>
      <c r="J35" s="329">
        <v>1.706300366789947</v>
      </c>
      <c r="K35" s="329">
        <v>2.049854420155838</v>
      </c>
      <c r="L35" s="329">
        <v>2.9056125627852669</v>
      </c>
      <c r="M35" s="329">
        <v>3.9714539590859799</v>
      </c>
      <c r="N35" s="329">
        <v>2.5801338686501571</v>
      </c>
      <c r="O35" s="329">
        <v>1.0915844638212071</v>
      </c>
      <c r="P35" s="329">
        <v>0.76282460191484724</v>
      </c>
      <c r="Q35" s="329">
        <v>0.98940528609110068</v>
      </c>
      <c r="R35" s="329">
        <v>2.129640381230026</v>
      </c>
      <c r="S35" s="329">
        <v>2.2192329467098428</v>
      </c>
      <c r="T35" s="329">
        <v>2.4893805006042409</v>
      </c>
      <c r="U35" s="329">
        <v>1.9457355613313321</v>
      </c>
      <c r="V35" s="329">
        <v>1.841420241992616</v>
      </c>
      <c r="W35" s="329">
        <v>2.353271636496125</v>
      </c>
      <c r="X35" s="329">
        <v>2.4115630494179712</v>
      </c>
      <c r="Y35" s="329">
        <v>1.7543826660358559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0.20114968171307751</v>
      </c>
      <c r="M38" s="229">
        <v>0</v>
      </c>
      <c r="N38" s="229">
        <v>0</v>
      </c>
      <c r="O38" s="229">
        <v>0.15353409987594041</v>
      </c>
      <c r="P38" s="229">
        <v>0</v>
      </c>
      <c r="Q38" s="229">
        <v>0</v>
      </c>
      <c r="R38" s="229">
        <v>0</v>
      </c>
      <c r="S38" s="229">
        <v>0.15380952797500361</v>
      </c>
      <c r="T38" s="229">
        <v>0.14596807898709541</v>
      </c>
      <c r="U38" s="229">
        <v>0.13719629028562311</v>
      </c>
      <c r="V38" s="229">
        <v>0.27168567430147278</v>
      </c>
      <c r="W38" s="229">
        <v>0.54128982897110856</v>
      </c>
      <c r="X38" s="229">
        <v>0.70946132348697821</v>
      </c>
      <c r="Y38" s="229">
        <v>0.37744306217459078</v>
      </c>
      <c r="DA38" s="73" t="s">
        <v>3013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1.2480892620513859</v>
      </c>
      <c r="N39" s="229">
        <v>0.80165385298749825</v>
      </c>
      <c r="O39" s="229">
        <v>0.47796807805421448</v>
      </c>
      <c r="P39" s="229">
        <v>0.42627055903518668</v>
      </c>
      <c r="Q39" s="229">
        <v>0.58845127151924359</v>
      </c>
      <c r="R39" s="229">
        <v>0.69941009785988051</v>
      </c>
      <c r="S39" s="229">
        <v>0.81322207447947414</v>
      </c>
      <c r="T39" s="229">
        <v>0.91695558558349899</v>
      </c>
      <c r="U39" s="229">
        <v>1.016003963609843</v>
      </c>
      <c r="V39" s="229">
        <v>1.0076332786436719</v>
      </c>
      <c r="W39" s="229">
        <v>0.9988087463429991</v>
      </c>
      <c r="X39" s="229">
        <v>1.0512886935997869</v>
      </c>
      <c r="Y39" s="229">
        <v>0.79363236670864945</v>
      </c>
      <c r="DA39" s="73" t="s">
        <v>3014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3.4011106551951071</v>
      </c>
      <c r="C42" s="229">
        <v>3.376768210028108</v>
      </c>
      <c r="D42" s="229">
        <v>3.269156850514606</v>
      </c>
      <c r="E42" s="229">
        <v>3.2647003233483232</v>
      </c>
      <c r="F42" s="229">
        <v>3.0246710489396662</v>
      </c>
      <c r="G42" s="229">
        <v>2.511976875769057</v>
      </c>
      <c r="H42" s="229">
        <v>1.5114033747120279</v>
      </c>
      <c r="I42" s="229">
        <v>1.248201741109308</v>
      </c>
      <c r="J42" s="229">
        <v>1.706300366789947</v>
      </c>
      <c r="K42" s="229">
        <v>2.049854420155838</v>
      </c>
      <c r="L42" s="229">
        <v>2.7044628810721898</v>
      </c>
      <c r="M42" s="229">
        <v>2.7233646970345942</v>
      </c>
      <c r="N42" s="229">
        <v>1.778480015662659</v>
      </c>
      <c r="O42" s="229">
        <v>0.46008228589105199</v>
      </c>
      <c r="P42" s="229">
        <v>0.33655404287966062</v>
      </c>
      <c r="Q42" s="229">
        <v>0.40095401457185709</v>
      </c>
      <c r="R42" s="229">
        <v>1.430230283370145</v>
      </c>
      <c r="S42" s="229">
        <v>1.252201344255365</v>
      </c>
      <c r="T42" s="229">
        <v>1.426456836033646</v>
      </c>
      <c r="U42" s="229">
        <v>0.7925353074358652</v>
      </c>
      <c r="V42" s="229">
        <v>0.56210128904747148</v>
      </c>
      <c r="W42" s="229">
        <v>0.81317306118201726</v>
      </c>
      <c r="X42" s="229">
        <v>0.65081303233120613</v>
      </c>
      <c r="Y42" s="229">
        <v>0.58330723715261612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0.99999999999999989</v>
      </c>
      <c r="C52" s="232">
        <f t="shared" si="1"/>
        <v>1</v>
      </c>
      <c r="D52" s="232">
        <f t="shared" si="1"/>
        <v>0.99999999999999967</v>
      </c>
      <c r="E52" s="232">
        <f t="shared" si="1"/>
        <v>1.0000000000000002</v>
      </c>
      <c r="F52" s="232">
        <f t="shared" si="1"/>
        <v>1</v>
      </c>
      <c r="G52" s="232">
        <f t="shared" si="1"/>
        <v>0.99999999999999978</v>
      </c>
      <c r="H52" s="232">
        <f t="shared" si="1"/>
        <v>1</v>
      </c>
      <c r="I52" s="232">
        <f t="shared" si="1"/>
        <v>0.99999999999999989</v>
      </c>
      <c r="J52" s="232">
        <f t="shared" si="1"/>
        <v>0.99999999999999978</v>
      </c>
      <c r="K52" s="232">
        <f t="shared" si="1"/>
        <v>0.99999999999999989</v>
      </c>
      <c r="L52" s="232">
        <f t="shared" si="1"/>
        <v>1</v>
      </c>
      <c r="M52" s="232">
        <f t="shared" si="1"/>
        <v>0.99999999999999978</v>
      </c>
      <c r="N52" s="232">
        <f t="shared" si="1"/>
        <v>0.99999999999999967</v>
      </c>
      <c r="O52" s="232">
        <f t="shared" si="1"/>
        <v>0.99999999999999989</v>
      </c>
      <c r="P52" s="232">
        <f t="shared" si="1"/>
        <v>0.99999999999999967</v>
      </c>
      <c r="Q52" s="232">
        <f t="shared" si="1"/>
        <v>0.99999999999999956</v>
      </c>
      <c r="R52" s="232">
        <f t="shared" si="1"/>
        <v>1</v>
      </c>
      <c r="S52" s="232">
        <f t="shared" si="1"/>
        <v>0.99999999999999978</v>
      </c>
      <c r="T52" s="232">
        <f t="shared" si="1"/>
        <v>0.99999999999999978</v>
      </c>
      <c r="U52" s="232">
        <f t="shared" si="1"/>
        <v>1.0000000000000002</v>
      </c>
      <c r="V52" s="232">
        <f t="shared" si="1"/>
        <v>1.0000000000000002</v>
      </c>
      <c r="W52" s="232">
        <f t="shared" si="1"/>
        <v>0.99999999999999989</v>
      </c>
      <c r="X52" s="232">
        <f t="shared" si="1"/>
        <v>0.99999999999999967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4.2499001396937637E-2</v>
      </c>
      <c r="C57" s="300">
        <f t="shared" si="6"/>
        <v>4.1498747793985546E-2</v>
      </c>
      <c r="D57" s="300">
        <f t="shared" si="6"/>
        <v>4.2789176663963945E-2</v>
      </c>
      <c r="E57" s="300">
        <f t="shared" si="6"/>
        <v>3.5892123898067063E-2</v>
      </c>
      <c r="F57" s="300">
        <f t="shared" si="6"/>
        <v>3.5848951300578476E-2</v>
      </c>
      <c r="G57" s="300">
        <f t="shared" si="6"/>
        <v>3.939180801660682E-2</v>
      </c>
      <c r="H57" s="300">
        <f t="shared" si="6"/>
        <v>4.0657374762468355E-2</v>
      </c>
      <c r="I57" s="300">
        <f t="shared" si="6"/>
        <v>4.862590231059203E-2</v>
      </c>
      <c r="J57" s="300">
        <f t="shared" si="6"/>
        <v>3.6440215701626068E-2</v>
      </c>
      <c r="K57" s="300">
        <f t="shared" si="6"/>
        <v>1.589352341019748E-2</v>
      </c>
      <c r="L57" s="300">
        <f t="shared" si="6"/>
        <v>1.4213613595353952E-2</v>
      </c>
      <c r="M57" s="300">
        <f t="shared" si="6"/>
        <v>1.7926134244342629E-2</v>
      </c>
      <c r="N57" s="300">
        <f t="shared" si="6"/>
        <v>9.9475137998453096E-3</v>
      </c>
      <c r="O57" s="300">
        <f t="shared" si="6"/>
        <v>9.5636505805636735E-3</v>
      </c>
      <c r="P57" s="300">
        <f t="shared" si="6"/>
        <v>1.7041027829466381E-2</v>
      </c>
      <c r="Q57" s="300">
        <f t="shared" si="6"/>
        <v>1.9902780691480933E-2</v>
      </c>
      <c r="R57" s="300">
        <f t="shared" si="6"/>
        <v>2.6073835534606161E-2</v>
      </c>
      <c r="S57" s="300">
        <f t="shared" si="6"/>
        <v>2.9377905750853292E-2</v>
      </c>
      <c r="T57" s="300">
        <f t="shared" si="6"/>
        <v>3.8765588218169354E-2</v>
      </c>
      <c r="U57" s="300">
        <f t="shared" si="6"/>
        <v>2.8935124088073277E-2</v>
      </c>
      <c r="V57" s="300">
        <f t="shared" si="6"/>
        <v>2.5264676847933213E-2</v>
      </c>
      <c r="W57" s="300">
        <f t="shared" si="6"/>
        <v>2.6612255457903331E-2</v>
      </c>
      <c r="X57" s="300">
        <f t="shared" si="6"/>
        <v>2.181050214566552E-2</v>
      </c>
      <c r="Y57" s="300">
        <f t="shared" si="6"/>
        <v>3.0472170820381547E-2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0.73582232296647332</v>
      </c>
      <c r="C58" s="301">
        <f t="shared" si="7"/>
        <v>0.73642119351799218</v>
      </c>
      <c r="D58" s="301">
        <f t="shared" si="7"/>
        <v>0.73457729951205408</v>
      </c>
      <c r="E58" s="301">
        <f t="shared" si="7"/>
        <v>0.75509044650937729</v>
      </c>
      <c r="F58" s="301">
        <f t="shared" si="7"/>
        <v>0.74843113406876705</v>
      </c>
      <c r="G58" s="301">
        <f t="shared" si="7"/>
        <v>0.72418650150185404</v>
      </c>
      <c r="H58" s="301">
        <f t="shared" si="7"/>
        <v>0.67181289985641557</v>
      </c>
      <c r="I58" s="301">
        <f t="shared" si="7"/>
        <v>0.60666290389948219</v>
      </c>
      <c r="J58" s="301">
        <f t="shared" si="7"/>
        <v>0.68384281737562347</v>
      </c>
      <c r="K58" s="301">
        <f t="shared" si="7"/>
        <v>0.81485163923626358</v>
      </c>
      <c r="L58" s="301">
        <f t="shared" si="7"/>
        <v>0.82527022393916272</v>
      </c>
      <c r="M58" s="301">
        <f t="shared" si="7"/>
        <v>0.82501702227417284</v>
      </c>
      <c r="N58" s="301">
        <f t="shared" si="7"/>
        <v>0.79486304069983038</v>
      </c>
      <c r="O58" s="301">
        <f t="shared" si="7"/>
        <v>0.63288591114281711</v>
      </c>
      <c r="P58" s="301">
        <f t="shared" si="7"/>
        <v>0.56355018506382071</v>
      </c>
      <c r="Q58" s="301">
        <f t="shared" si="7"/>
        <v>0.58346649896710789</v>
      </c>
      <c r="R58" s="301">
        <f t="shared" si="7"/>
        <v>0.67893684988094716</v>
      </c>
      <c r="S58" s="301">
        <f t="shared" si="7"/>
        <v>0.63292343914785709</v>
      </c>
      <c r="T58" s="301">
        <f t="shared" si="7"/>
        <v>0.59484658065164053</v>
      </c>
      <c r="U58" s="301">
        <f t="shared" si="7"/>
        <v>0.56481780809031801</v>
      </c>
      <c r="V58" s="301">
        <f t="shared" si="7"/>
        <v>0.56138157873667816</v>
      </c>
      <c r="W58" s="301">
        <f t="shared" si="7"/>
        <v>0.55844703231549553</v>
      </c>
      <c r="X58" s="301">
        <f t="shared" si="7"/>
        <v>0.58845470157334956</v>
      </c>
      <c r="Y58" s="301">
        <f t="shared" si="7"/>
        <v>0.51789438908160035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0.22167867563658897</v>
      </c>
      <c r="C60" s="301">
        <f t="shared" si="9"/>
        <v>0.22208005868802233</v>
      </c>
      <c r="D60" s="301">
        <f t="shared" si="9"/>
        <v>0.22263352382398166</v>
      </c>
      <c r="E60" s="301">
        <f t="shared" si="9"/>
        <v>0.20901742959255584</v>
      </c>
      <c r="F60" s="301">
        <f t="shared" si="9"/>
        <v>0.21571991463065446</v>
      </c>
      <c r="G60" s="301">
        <f t="shared" si="9"/>
        <v>0.23642169048153888</v>
      </c>
      <c r="H60" s="301">
        <f t="shared" si="9"/>
        <v>0.28752972538111615</v>
      </c>
      <c r="I60" s="301">
        <f t="shared" si="9"/>
        <v>0.34471119378992571</v>
      </c>
      <c r="J60" s="301">
        <f t="shared" si="9"/>
        <v>0.27971696692275022</v>
      </c>
      <c r="K60" s="301">
        <f t="shared" si="9"/>
        <v>0.16925483735353888</v>
      </c>
      <c r="L60" s="301">
        <f t="shared" si="9"/>
        <v>0.16051616246548345</v>
      </c>
      <c r="M60" s="301">
        <f t="shared" si="9"/>
        <v>0.15705684348148438</v>
      </c>
      <c r="N60" s="301">
        <f t="shared" si="9"/>
        <v>0.19518944550032399</v>
      </c>
      <c r="O60" s="301">
        <f t="shared" si="9"/>
        <v>0.35755043827661914</v>
      </c>
      <c r="P60" s="301">
        <f t="shared" si="9"/>
        <v>0.41940878710671259</v>
      </c>
      <c r="Q60" s="301">
        <f t="shared" si="9"/>
        <v>0.39663072034141078</v>
      </c>
      <c r="R60" s="301">
        <f t="shared" si="9"/>
        <v>0.29498931458444666</v>
      </c>
      <c r="S60" s="301">
        <f t="shared" si="9"/>
        <v>0.33769865510128944</v>
      </c>
      <c r="T60" s="301">
        <f t="shared" si="9"/>
        <v>0.36638783113018997</v>
      </c>
      <c r="U60" s="301">
        <f t="shared" si="9"/>
        <v>0.4062470678216088</v>
      </c>
      <c r="V60" s="301">
        <f t="shared" si="9"/>
        <v>0.4133537444153888</v>
      </c>
      <c r="W60" s="301">
        <f t="shared" si="9"/>
        <v>0.41494071222660101</v>
      </c>
      <c r="X60" s="301">
        <f t="shared" si="9"/>
        <v>0.38973479628098467</v>
      </c>
      <c r="Y60" s="301">
        <f t="shared" si="9"/>
        <v>0.45163344009801815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0.16206622884961605</v>
      </c>
      <c r="C61" s="302">
        <f t="shared" si="10"/>
        <v>0.16241909456504255</v>
      </c>
      <c r="D61" s="302">
        <f t="shared" si="10"/>
        <v>0.16312194227595106</v>
      </c>
      <c r="E61" s="302">
        <f t="shared" si="10"/>
        <v>0.14784398098009399</v>
      </c>
      <c r="F61" s="302">
        <f t="shared" si="10"/>
        <v>0.15508596841722733</v>
      </c>
      <c r="G61" s="302">
        <f t="shared" si="10"/>
        <v>0.17775191662827902</v>
      </c>
      <c r="H61" s="302">
        <f t="shared" si="10"/>
        <v>0.23310298472171753</v>
      </c>
      <c r="I61" s="302">
        <f t="shared" si="10"/>
        <v>0.29556256245928031</v>
      </c>
      <c r="J61" s="302">
        <f t="shared" si="10"/>
        <v>0.22431562574420136</v>
      </c>
      <c r="K61" s="302">
        <f t="shared" si="10"/>
        <v>0.10323985185076461</v>
      </c>
      <c r="L61" s="302">
        <f t="shared" si="10"/>
        <v>9.3657118136533268E-2</v>
      </c>
      <c r="M61" s="302">
        <f t="shared" si="10"/>
        <v>9.0218312217046487E-2</v>
      </c>
      <c r="N61" s="302">
        <f t="shared" si="10"/>
        <v>0.13079383091007588</v>
      </c>
      <c r="O61" s="302">
        <f t="shared" si="10"/>
        <v>0.3062773570956544</v>
      </c>
      <c r="P61" s="302">
        <f t="shared" si="10"/>
        <v>0.37375292104998736</v>
      </c>
      <c r="Q61" s="302">
        <f t="shared" si="10"/>
        <v>0.34936133949219339</v>
      </c>
      <c r="R61" s="302">
        <f t="shared" si="10"/>
        <v>0.23998542903762687</v>
      </c>
      <c r="S61" s="302">
        <f t="shared" si="10"/>
        <v>0.28642253359913078</v>
      </c>
      <c r="T61" s="302">
        <f t="shared" si="10"/>
        <v>0.31819649603648092</v>
      </c>
      <c r="U61" s="302">
        <f t="shared" si="10"/>
        <v>0.36048850562771234</v>
      </c>
      <c r="V61" s="302">
        <f t="shared" si="10"/>
        <v>0.36787356741462679</v>
      </c>
      <c r="W61" s="302">
        <f t="shared" si="10"/>
        <v>0.36969827671167954</v>
      </c>
      <c r="X61" s="302">
        <f t="shared" si="10"/>
        <v>0.34206129754468223</v>
      </c>
      <c r="Y61" s="302">
        <f t="shared" si="10"/>
        <v>0.40967636602348589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5.9612446786972889E-2</v>
      </c>
      <c r="C62" s="302">
        <f t="shared" si="11"/>
        <v>5.9660964122979741E-2</v>
      </c>
      <c r="D62" s="302">
        <f t="shared" si="11"/>
        <v>5.9511581548030594E-2</v>
      </c>
      <c r="E62" s="302">
        <f t="shared" si="11"/>
        <v>6.1173448612461837E-2</v>
      </c>
      <c r="F62" s="302">
        <f t="shared" si="11"/>
        <v>6.0633946213427117E-2</v>
      </c>
      <c r="G62" s="302">
        <f t="shared" si="11"/>
        <v>5.8669773853259881E-2</v>
      </c>
      <c r="H62" s="302">
        <f t="shared" si="11"/>
        <v>5.4426740659398648E-2</v>
      </c>
      <c r="I62" s="302">
        <f t="shared" si="11"/>
        <v>4.9148631330645405E-2</v>
      </c>
      <c r="J62" s="302">
        <f t="shared" si="11"/>
        <v>5.540134117854887E-2</v>
      </c>
      <c r="K62" s="302">
        <f t="shared" si="11"/>
        <v>6.6014985502774251E-2</v>
      </c>
      <c r="L62" s="302">
        <f t="shared" si="11"/>
        <v>6.6859044328950179E-2</v>
      </c>
      <c r="M62" s="302">
        <f t="shared" si="11"/>
        <v>6.6838531264437895E-2</v>
      </c>
      <c r="N62" s="302">
        <f t="shared" si="11"/>
        <v>6.4395614590248132E-2</v>
      </c>
      <c r="O62" s="302">
        <f t="shared" si="11"/>
        <v>5.1273081180964734E-2</v>
      </c>
      <c r="P62" s="302">
        <f t="shared" si="11"/>
        <v>4.5655866056725232E-2</v>
      </c>
      <c r="Q62" s="302">
        <f t="shared" si="11"/>
        <v>4.7269380849217432E-2</v>
      </c>
      <c r="R62" s="302">
        <f t="shared" si="11"/>
        <v>5.50038855468198E-2</v>
      </c>
      <c r="S62" s="302">
        <f t="shared" si="11"/>
        <v>5.1276121502158635E-2</v>
      </c>
      <c r="T62" s="302">
        <f t="shared" si="11"/>
        <v>4.8191335093709035E-2</v>
      </c>
      <c r="U62" s="302">
        <f t="shared" si="11"/>
        <v>4.5758562193896492E-2</v>
      </c>
      <c r="V62" s="302">
        <f t="shared" si="11"/>
        <v>4.548017700076197E-2</v>
      </c>
      <c r="W62" s="302">
        <f t="shared" si="11"/>
        <v>4.5242435514921492E-2</v>
      </c>
      <c r="X62" s="302">
        <f t="shared" si="11"/>
        <v>4.7673498736302465E-2</v>
      </c>
      <c r="Y62" s="302">
        <f t="shared" si="11"/>
        <v>4.1957074074532266E-2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0.88596013986266953</v>
      </c>
      <c r="C69" s="322">
        <f>IF(C$5=0,0,C$5/WWP_fec!C$5)</f>
        <v>0.87530067762279773</v>
      </c>
      <c r="D69" s="322">
        <f>IF(D$5=0,0,D$5/WWP_fec!D$5)</f>
        <v>0.88039305299760662</v>
      </c>
      <c r="E69" s="322">
        <f>IF(E$5=0,0,E$5/WWP_fec!E$5)</f>
        <v>0.94155602801684957</v>
      </c>
      <c r="F69" s="322">
        <f>IF(F$5=0,0,F$5/WWP_fec!F$5)</f>
        <v>0.88422891186318886</v>
      </c>
      <c r="G69" s="322">
        <f>IF(G$5=0,0,G$5/WWP_fec!G$5)</f>
        <v>0.76424016021968733</v>
      </c>
      <c r="H69" s="322">
        <f>IF(H$5=0,0,H$5/WWP_fec!H$5)</f>
        <v>0.54904225947263652</v>
      </c>
      <c r="I69" s="322">
        <f>IF(I$5=0,0,I$5/WWP_fec!I$5)</f>
        <v>0.42360838450362398</v>
      </c>
      <c r="J69" s="322">
        <f>IF(J$5=0,0,J$5/WWP_fec!J$5)</f>
        <v>0.5616236480293294</v>
      </c>
      <c r="K69" s="322">
        <f>IF(K$5=0,0,K$5/WWP_fec!K$5)</f>
        <v>1.1335419671210401</v>
      </c>
      <c r="L69" s="322">
        <f>IF(L$5=0,0,L$5/WWP_fec!L$5)</f>
        <v>1.254329058759712</v>
      </c>
      <c r="M69" s="322">
        <f>IF(M$5=0,0,M$5/WWP_fec!M$5)</f>
        <v>1.4989082375138152</v>
      </c>
      <c r="N69" s="322">
        <f>IF(N$5=0,0,N$5/WWP_fec!N$5)</f>
        <v>0.81858281431756974</v>
      </c>
      <c r="O69" s="322">
        <f>IF(O$5=0,0,O$5/WWP_fec!O$5)</f>
        <v>0.33995157684655691</v>
      </c>
      <c r="P69" s="322">
        <f>IF(P$5=0,0,P$5/WWP_fec!P$5)</f>
        <v>0.30160220930179649</v>
      </c>
      <c r="Q69" s="322">
        <f>IF(Q$5=0,0,Q$5/WWP_fec!Q$5)</f>
        <v>0.34125663398044004</v>
      </c>
      <c r="R69" s="322">
        <f>IF(R$5=0,0,R$5/WWP_fec!R$5)</f>
        <v>0.52374565565159847</v>
      </c>
      <c r="S69" s="322">
        <f>IF(S$5=0,0,S$5/WWP_fec!S$5)</f>
        <v>0.44834448336045235</v>
      </c>
      <c r="T69" s="322">
        <f>IF(T$5=0,0,T$5/WWP_fec!T$5)</f>
        <v>0.41356365883862323</v>
      </c>
      <c r="U69" s="322">
        <f>IF(U$5=0,0,U$5/WWP_fec!U$5)</f>
        <v>0.35247705157891046</v>
      </c>
      <c r="V69" s="322">
        <f>IF(V$5=0,0,V$5/WWP_fec!V$5)</f>
        <v>0.34629350328442648</v>
      </c>
      <c r="W69" s="322">
        <f>IF(W$5=0,0,W$5/WWP_fec!W$5)</f>
        <v>0.34419358387014415</v>
      </c>
      <c r="X69" s="322">
        <f>IF(X$5=0,0,X$5/WWP_fec!X$5)</f>
        <v>0.37805653796716132</v>
      </c>
      <c r="Y69" s="322">
        <f>IF(Y$5=0,0,Y$5/WWP_fec!Y$5)</f>
        <v>0.31501984695465823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1.8982706339815179</v>
      </c>
      <c r="C74" s="336">
        <f>IF(C$10=0,0,C$10/WWP_fec!C$10)</f>
        <v>1.8369062247648726</v>
      </c>
      <c r="D74" s="336">
        <f>IF(D$10=0,0,D$10/WWP_fec!D$10)</f>
        <v>1.9007455620683325</v>
      </c>
      <c r="E74" s="336">
        <f>IF(E$10=0,0,E$10/WWP_fec!E$10)</f>
        <v>1.6891303966954714</v>
      </c>
      <c r="F74" s="336">
        <f>IF(F$10=0,0,F$10/WWP_fec!F$10)</f>
        <v>1.5896350344389896</v>
      </c>
      <c r="G74" s="336">
        <f>IF(G$10=0,0,G$10/WWP_fec!G$10)</f>
        <v>1.5363178436606939</v>
      </c>
      <c r="H74" s="336">
        <f>IF(H$10=0,0,H$10/WWP_fec!H$10)</f>
        <v>1.1522848477544811</v>
      </c>
      <c r="I74" s="336">
        <f>IF(I$10=0,0,I$10/WWP_fec!I$10)</f>
        <v>1.1259490225185722</v>
      </c>
      <c r="J74" s="336">
        <f>IF(J$10=0,0,J$10/WWP_fec!J$10)</f>
        <v>1.0252486060348942</v>
      </c>
      <c r="K74" s="336">
        <f>IF(K$10=0,0,K$10/WWP_fec!K$10)</f>
        <v>0.77236351501601941</v>
      </c>
      <c r="L74" s="336">
        <f>IF(L$10=0,0,L$10/WWP_fec!L$10)</f>
        <v>0.75829188608274423</v>
      </c>
      <c r="M74" s="336">
        <f>IF(M$10=0,0,M$10/WWP_fec!M$10)</f>
        <v>1.230221194197411</v>
      </c>
      <c r="N74" s="336">
        <f>IF(N$10=0,0,N$10/WWP_fec!N$10)</f>
        <v>0.28099885573337791</v>
      </c>
      <c r="O74" s="336">
        <f>IF(O$10=0,0,O$10/WWP_fec!O$10)</f>
        <v>0.10451720348022463</v>
      </c>
      <c r="P74" s="336">
        <f>IF(P$10=0,0,P$10/WWP_fec!P$10)</f>
        <v>0.19560197861700493</v>
      </c>
      <c r="Q74" s="336">
        <f>IF(Q$10=0,0,Q$10/WWP_fec!Q$10)</f>
        <v>0.27247191208889626</v>
      </c>
      <c r="R74" s="336">
        <f>IF(R$10=0,0,R$10/WWP_fec!R$10)</f>
        <v>0.60967034799768516</v>
      </c>
      <c r="S74" s="336">
        <f>IF(S$10=0,0,S$10/WWP_fec!S$10)</f>
        <v>0.61495637799683489</v>
      </c>
      <c r="T74" s="336">
        <f>IF(T$10=0,0,T$10/WWP_fec!T$10)</f>
        <v>0.82630325106183855</v>
      </c>
      <c r="U74" s="336">
        <f>IF(U$10=0,0,U$10/WWP_fec!U$10)</f>
        <v>0.47688487218570047</v>
      </c>
      <c r="V74" s="336">
        <f>IF(V$10=0,0,V$10/WWP_fec!V$10)</f>
        <v>0.39552532261250678</v>
      </c>
      <c r="W74" s="336">
        <f>IF(W$10=0,0,W$10/WWP_fec!W$10)</f>
        <v>0.43250051290065233</v>
      </c>
      <c r="X74" s="336">
        <f>IF(X$10=0,0,X$10/WWP_fec!X$10)</f>
        <v>0.35693469175491138</v>
      </c>
      <c r="Y74" s="336">
        <f>IF(Y$10=0,0,Y$10/WWP_fec!Y$10)</f>
        <v>0.44955871523849139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0.96111132209583594</v>
      </c>
      <c r="C75" s="349">
        <f>IF(C$16=0,0,C$16/WWP_fec!C$16)</f>
        <v>0.95995788763587286</v>
      </c>
      <c r="D75" s="349">
        <f>IF(D$16=0,0,D$16/WWP_fec!D$16)</f>
        <v>0.95243135234883558</v>
      </c>
      <c r="E75" s="349">
        <f>IF(E$16=0,0,E$16/WWP_fec!E$16)</f>
        <v>1.0950776465663417</v>
      </c>
      <c r="F75" s="349">
        <f>IF(F$16=0,0,F$16/WWP_fec!F$16)</f>
        <v>1.0294569640598397</v>
      </c>
      <c r="G75" s="349">
        <f>IF(G$16=0,0,G$16/WWP_fec!G$16)</f>
        <v>0.85389144362150138</v>
      </c>
      <c r="H75" s="349">
        <f>IF(H$16=0,0,H$16/WWP_fec!H$16)</f>
        <v>0.57972535461458841</v>
      </c>
      <c r="I75" s="349">
        <f>IF(I$16=0,0,I$16/WWP_fec!I$16)</f>
        <v>0.39134044602870338</v>
      </c>
      <c r="J75" s="349">
        <f>IF(J$16=0,0,J$16/WWP_fec!J$16)</f>
        <v>0.61865158738376713</v>
      </c>
      <c r="K75" s="349">
        <f>IF(K$16=0,0,K$16/WWP_fec!K$16)</f>
        <v>1.7549042335160769</v>
      </c>
      <c r="L75" s="349">
        <f>IF(L$16=0,0,L$16/WWP_fec!L$16)</f>
        <v>1.9873496194416802</v>
      </c>
      <c r="M75" s="349">
        <f>IF(M$16=0,0,M$16/WWP_fec!M$16)</f>
        <v>2.2198070707361626</v>
      </c>
      <c r="N75" s="349">
        <f>IF(N$16=0,0,N$16/WWP_fec!N$16)</f>
        <v>1.4380194010395289</v>
      </c>
      <c r="O75" s="349">
        <f>IF(O$16=0,0,O$16/WWP_fec!O$16)</f>
        <v>0.45646877879818398</v>
      </c>
      <c r="P75" s="349">
        <f>IF(P$16=0,0,P$16/WWP_fec!P$16)</f>
        <v>0.31879000885096714</v>
      </c>
      <c r="Q75" s="349">
        <f>IF(Q$16=0,0,Q$16/WWP_fec!Q$16)</f>
        <v>0.36332879782946503</v>
      </c>
      <c r="R75" s="349">
        <f>IF(R$16=0,0,R$16/WWP_fec!R$16)</f>
        <v>0.62026761375955608</v>
      </c>
      <c r="S75" s="349">
        <f>IF(S$16=0,0,S$16/WWP_fec!S$16)</f>
        <v>0.47557361063499165</v>
      </c>
      <c r="T75" s="349">
        <f>IF(T$16=0,0,T$16/WWP_fec!T$16)</f>
        <v>0.38950808136646015</v>
      </c>
      <c r="U75" s="349">
        <f>IF(U$16=0,0,U$16/WWP_fec!U$16)</f>
        <v>0.33154848134816833</v>
      </c>
      <c r="V75" s="349">
        <f>IF(V$16=0,0,V$16/WWP_fec!V$16)</f>
        <v>0.32734342798177279</v>
      </c>
      <c r="W75" s="349">
        <f>IF(W$16=0,0,W$16/WWP_fec!W$16)</f>
        <v>0.31551181604796896</v>
      </c>
      <c r="X75" s="349">
        <f>IF(X$16=0,0,X$16/WWP_fec!X$16)</f>
        <v>0.3733833844945591</v>
      </c>
      <c r="Y75" s="349">
        <f>IF(Y$16=0,0,Y$16/WWP_fec!Y$16)</f>
        <v>0.25539328426885888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1.6413261068609748</v>
      </c>
      <c r="C77" s="349">
        <f>IF(C$28=0,0,C$28/WWP_fec!C$28)</f>
        <v>1.6382217621374422</v>
      </c>
      <c r="D77" s="349">
        <f>IF(D$28=0,0,D$28/WWP_fec!D$28)</f>
        <v>1.6372771061425573</v>
      </c>
      <c r="E77" s="349">
        <f>IF(E$28=0,0,E$28/WWP_fec!E$28)</f>
        <v>1.6954466585844556</v>
      </c>
      <c r="F77" s="349">
        <f>IF(F$28=0,0,F$28/WWP_fec!F$28)</f>
        <v>1.6611388994623772</v>
      </c>
      <c r="G77" s="349">
        <f>IF(G$28=0,0,G$28/WWP_fec!G$28)</f>
        <v>1.5764027772719342</v>
      </c>
      <c r="H77" s="349">
        <f>IF(H$28=0,0,H$28/WWP_fec!H$28)</f>
        <v>1.4270690824011771</v>
      </c>
      <c r="I77" s="349">
        <f>IF(I$28=0,0,I$28/WWP_fec!I$28)</f>
        <v>1.3189380858686917</v>
      </c>
      <c r="J77" s="349">
        <f>IF(J$28=0,0,J$28/WWP_fec!J$28)</f>
        <v>1.4432994466183735</v>
      </c>
      <c r="K77" s="349">
        <f>IF(K$28=0,0,K$28/WWP_fec!K$28)</f>
        <v>1.9310615884988094</v>
      </c>
      <c r="L77" s="349">
        <f>IF(L$28=0,0,L$28/WWP_fec!L$28)</f>
        <v>2.0371901428785488</v>
      </c>
      <c r="M77" s="349">
        <f>IF(M$28=0,0,M$28/WWP_fec!M$28)</f>
        <v>2.2522620568831013</v>
      </c>
      <c r="N77" s="349">
        <f>IF(N$28=0,0,N$28/WWP_fec!N$28)</f>
        <v>1.830983938734116</v>
      </c>
      <c r="O77" s="349">
        <f>IF(O$28=0,0,O$28/WWP_fec!O$28)</f>
        <v>1.4266387307259483</v>
      </c>
      <c r="P77" s="349">
        <f>IF(P$28=0,0,P$28/WWP_fec!P$28)</f>
        <v>1.382118424809561</v>
      </c>
      <c r="Q77" s="349">
        <f>IF(Q$28=0,0,Q$28/WWP_fec!Q$28)</f>
        <v>1.4345432104872946</v>
      </c>
      <c r="R77" s="349">
        <f>IF(R$28=0,0,R$28/WWP_fec!R$28)</f>
        <v>1.5202304655324574</v>
      </c>
      <c r="S77" s="349">
        <f>IF(S$28=0,0,S$28/WWP_fec!S$28)</f>
        <v>1.4669259265260068</v>
      </c>
      <c r="T77" s="349">
        <f>IF(T$28=0,0,T$28/WWP_fec!T$28)</f>
        <v>1.4215352880946621</v>
      </c>
      <c r="U77" s="349">
        <f>IF(U$28=0,0,U$28/WWP_fec!U$28)</f>
        <v>1.4189626536106263</v>
      </c>
      <c r="V77" s="349">
        <f>IF(V$28=0,0,V$28/WWP_fec!V$28)</f>
        <v>1.4337168409899737</v>
      </c>
      <c r="W77" s="349">
        <f>IF(W$28=0,0,W$28/WWP_fec!W$28)</f>
        <v>1.4025605690216265</v>
      </c>
      <c r="X77" s="349">
        <f>IF(X$28=0,0,X$28/WWP_fec!X$28)</f>
        <v>1.4559184240208494</v>
      </c>
      <c r="Y77" s="349">
        <f>IF(Y$28=0,0,Y$28/WWP_fec!Y$28)</f>
        <v>1.3680055424444417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HU: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6646.9653975046813</v>
      </c>
      <c r="C3" s="203">
        <v>7346.2935169968441</v>
      </c>
      <c r="D3" s="203">
        <v>8084.8688233803523</v>
      </c>
      <c r="E3" s="203">
        <v>7996.3975613756602</v>
      </c>
      <c r="F3" s="203">
        <v>8222.6022221499643</v>
      </c>
      <c r="G3" s="203">
        <v>9029.8744300065518</v>
      </c>
      <c r="H3" s="203">
        <v>8850.1725234361875</v>
      </c>
      <c r="I3" s="203">
        <v>8396.6536778337213</v>
      </c>
      <c r="J3" s="203">
        <v>8497.4562950826021</v>
      </c>
      <c r="K3" s="203">
        <v>8031.9350585335806</v>
      </c>
      <c r="L3" s="203">
        <v>7401.7444380820361</v>
      </c>
      <c r="M3" s="203">
        <v>7562.8023591401716</v>
      </c>
      <c r="N3" s="203">
        <v>7512.8127576822299</v>
      </c>
      <c r="O3" s="203">
        <v>7941.7225302147817</v>
      </c>
      <c r="P3" s="203">
        <v>8512.2529552324177</v>
      </c>
      <c r="Q3" s="203">
        <v>8967.2688720000006</v>
      </c>
      <c r="R3" s="203">
        <v>8447.6218727204632</v>
      </c>
      <c r="S3" s="203">
        <v>9592.3731774505959</v>
      </c>
      <c r="T3" s="203">
        <v>11501.55006493859</v>
      </c>
      <c r="U3" s="203">
        <v>13340.190950279441</v>
      </c>
      <c r="V3" s="203">
        <v>12593.65471104033</v>
      </c>
      <c r="W3" s="203">
        <v>14150.99624721339</v>
      </c>
      <c r="X3" s="203">
        <v>15348.79726013351</v>
      </c>
      <c r="Y3" s="203">
        <v>14489.3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3642.1825380521618</v>
      </c>
      <c r="C5" s="203">
        <v>4820.7763644283923</v>
      </c>
      <c r="D5" s="203">
        <v>5099.2530012306324</v>
      </c>
      <c r="E5" s="203">
        <v>6352.0790461320285</v>
      </c>
      <c r="F5" s="203">
        <v>5324.7897883799878</v>
      </c>
      <c r="G5" s="203">
        <v>6423.7370752521074</v>
      </c>
      <c r="H5" s="203">
        <v>7219.6134615378614</v>
      </c>
      <c r="I5" s="203">
        <v>5725.8610101366112</v>
      </c>
      <c r="J5" s="203">
        <v>7664.2411252198917</v>
      </c>
      <c r="K5" s="203">
        <v>7200.0856203091816</v>
      </c>
      <c r="L5" s="203">
        <v>7408.1458726480396</v>
      </c>
      <c r="M5" s="203">
        <v>13406.9769832567</v>
      </c>
      <c r="N5" s="203">
        <v>15555.49772864956</v>
      </c>
      <c r="O5" s="203">
        <v>21642.772059520801</v>
      </c>
      <c r="P5" s="203">
        <v>23112.015964779781</v>
      </c>
      <c r="Q5" s="203">
        <v>25406.27804691175</v>
      </c>
      <c r="R5" s="203">
        <v>27621.120050443609</v>
      </c>
      <c r="S5" s="203">
        <v>29161.438792831799</v>
      </c>
      <c r="T5" s="203">
        <v>34778.036914524127</v>
      </c>
      <c r="U5" s="203">
        <v>33976.727821764027</v>
      </c>
      <c r="V5" s="203">
        <v>35749.719090888648</v>
      </c>
      <c r="W5" s="203">
        <v>37804.798621124617</v>
      </c>
      <c r="X5" s="203">
        <v>36650.611686946831</v>
      </c>
      <c r="Y5" s="203">
        <v>33206.78930308282</v>
      </c>
      <c r="DA5" s="112" t="s">
        <v>3025</v>
      </c>
    </row>
    <row r="6" spans="1:105" ht="12" customHeight="1" x14ac:dyDescent="0.25">
      <c r="A6" s="154" t="s">
        <v>2112</v>
      </c>
      <c r="B6" s="338">
        <v>4552.7281725652019</v>
      </c>
      <c r="C6" s="338">
        <v>5373.8980250947134</v>
      </c>
      <c r="D6" s="338">
        <v>5504.2186257250314</v>
      </c>
      <c r="E6" s="338">
        <v>6781.6774658369031</v>
      </c>
      <c r="F6" s="338">
        <v>6554.041057208643</v>
      </c>
      <c r="G6" s="338">
        <v>8052.3357160054593</v>
      </c>
      <c r="H6" s="338">
        <v>8332.7143007643372</v>
      </c>
      <c r="I6" s="338">
        <v>8105.077892136077</v>
      </c>
      <c r="J6" s="338">
        <v>8626.5888129062241</v>
      </c>
      <c r="K6" s="338">
        <v>9015.6235266491167</v>
      </c>
      <c r="L6" s="338">
        <v>8787.9871180208575</v>
      </c>
      <c r="M6" s="338">
        <v>14221.65327226509</v>
      </c>
      <c r="N6" s="338">
        <v>16489.722393365839</v>
      </c>
      <c r="O6" s="338">
        <v>22855.700751099728</v>
      </c>
      <c r="P6" s="338">
        <v>24484.316010526869</v>
      </c>
      <c r="Q6" s="338">
        <v>27098.442686072049</v>
      </c>
      <c r="R6" s="338">
        <v>29493.10149725225</v>
      </c>
      <c r="S6" s="338">
        <v>30914.148347128568</v>
      </c>
      <c r="T6" s="338">
        <v>36782.562283054111</v>
      </c>
      <c r="U6" s="338">
        <v>36554.925874425848</v>
      </c>
      <c r="V6" s="338">
        <v>37934.01173532955</v>
      </c>
      <c r="W6" s="338">
        <v>39874.185381330193</v>
      </c>
      <c r="X6" s="338">
        <v>39880.655355694311</v>
      </c>
      <c r="Y6" s="338">
        <v>39802.848412945728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1048.8062611577709</v>
      </c>
      <c r="D7" s="340">
        <v>299.65893175936321</v>
      </c>
      <c r="E7" s="340">
        <v>1335.756917611086</v>
      </c>
      <c r="F7" s="340">
        <v>0</v>
      </c>
      <c r="G7" s="340">
        <v>1648.124124676498</v>
      </c>
      <c r="H7" s="340">
        <v>358.18552750745653</v>
      </c>
      <c r="I7" s="340">
        <v>0</v>
      </c>
      <c r="J7" s="340">
        <v>749.14732939840803</v>
      </c>
      <c r="K7" s="340">
        <v>389.03471374289262</v>
      </c>
      <c r="L7" s="340">
        <v>0</v>
      </c>
      <c r="M7" s="340">
        <v>5661.3025628724881</v>
      </c>
      <c r="N7" s="340">
        <v>2268.0691211007529</v>
      </c>
      <c r="O7" s="340">
        <v>6593.614766362155</v>
      </c>
      <c r="P7" s="340">
        <v>1648.124124676498</v>
      </c>
      <c r="Q7" s="340">
        <v>2822.2542189240721</v>
      </c>
      <c r="R7" s="340">
        <v>2622.295219808469</v>
      </c>
      <c r="S7" s="340">
        <v>1590.3851810053659</v>
      </c>
      <c r="T7" s="340">
        <v>5926.7120134247571</v>
      </c>
      <c r="U7" s="340">
        <v>0</v>
      </c>
      <c r="V7" s="340">
        <v>1606.722269531951</v>
      </c>
      <c r="W7" s="340">
        <v>1940.17364600065</v>
      </c>
      <c r="X7" s="340">
        <v>234.10638299237311</v>
      </c>
      <c r="Y7" s="340">
        <v>0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227.63640862825923</v>
      </c>
      <c r="D8" s="342">
        <f t="shared" si="0"/>
        <v>169.3383311290454</v>
      </c>
      <c r="E8" s="342">
        <f t="shared" si="0"/>
        <v>58.298077499213832</v>
      </c>
      <c r="F8" s="342">
        <f t="shared" si="0"/>
        <v>227.63640862826014</v>
      </c>
      <c r="G8" s="342">
        <f t="shared" si="0"/>
        <v>149.82946587968127</v>
      </c>
      <c r="H8" s="342">
        <f t="shared" si="0"/>
        <v>77.806942748578876</v>
      </c>
      <c r="I8" s="342">
        <f t="shared" si="0"/>
        <v>227.63640862826014</v>
      </c>
      <c r="J8" s="342">
        <f t="shared" si="0"/>
        <v>227.63640862826105</v>
      </c>
      <c r="K8" s="342">
        <f t="shared" si="0"/>
        <v>0</v>
      </c>
      <c r="L8" s="342">
        <f t="shared" si="0"/>
        <v>227.63640862825923</v>
      </c>
      <c r="M8" s="342">
        <f t="shared" si="0"/>
        <v>227.63640862825559</v>
      </c>
      <c r="N8" s="342">
        <f t="shared" si="0"/>
        <v>0</v>
      </c>
      <c r="O8" s="342">
        <f t="shared" si="0"/>
        <v>227.63640862826651</v>
      </c>
      <c r="P8" s="342">
        <f t="shared" si="0"/>
        <v>19.508865249357768</v>
      </c>
      <c r="Q8" s="342">
        <f t="shared" si="0"/>
        <v>208.12754337889055</v>
      </c>
      <c r="R8" s="342">
        <f t="shared" si="0"/>
        <v>227.63640862826651</v>
      </c>
      <c r="S8" s="342">
        <f t="shared" si="0"/>
        <v>169.33833112904904</v>
      </c>
      <c r="T8" s="342">
        <f t="shared" si="0"/>
        <v>58.29807749921747</v>
      </c>
      <c r="U8" s="342">
        <f t="shared" si="0"/>
        <v>227.63640862826287</v>
      </c>
      <c r="V8" s="342">
        <f t="shared" si="0"/>
        <v>227.63640862824832</v>
      </c>
      <c r="W8" s="342">
        <f t="shared" si="0"/>
        <v>0</v>
      </c>
      <c r="X8" s="342">
        <f t="shared" si="0"/>
        <v>227.63640862825559</v>
      </c>
      <c r="Y8" s="342">
        <f t="shared" si="0"/>
        <v>77.806942748582514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910.54563451304011</v>
      </c>
      <c r="C9" s="343">
        <f t="shared" si="1"/>
        <v>553.12166066632108</v>
      </c>
      <c r="D9" s="343">
        <f t="shared" si="1"/>
        <v>404.96562449439898</v>
      </c>
      <c r="E9" s="343">
        <f t="shared" si="1"/>
        <v>429.59841970487469</v>
      </c>
      <c r="F9" s="343">
        <f t="shared" si="1"/>
        <v>1229.2512688286552</v>
      </c>
      <c r="G9" s="343">
        <f t="shared" si="1"/>
        <v>1628.5986407533519</v>
      </c>
      <c r="H9" s="343">
        <f t="shared" si="1"/>
        <v>1113.1008392264757</v>
      </c>
      <c r="I9" s="343">
        <f t="shared" si="1"/>
        <v>2379.2168819994658</v>
      </c>
      <c r="J9" s="343">
        <f t="shared" si="1"/>
        <v>962.34768768633239</v>
      </c>
      <c r="K9" s="343">
        <f t="shared" si="1"/>
        <v>1815.537906339935</v>
      </c>
      <c r="L9" s="343">
        <f t="shared" si="1"/>
        <v>1379.8412453728179</v>
      </c>
      <c r="M9" s="343">
        <f t="shared" si="1"/>
        <v>814.67628900839009</v>
      </c>
      <c r="N9" s="343">
        <f t="shared" si="1"/>
        <v>934.22466471627922</v>
      </c>
      <c r="O9" s="343">
        <f t="shared" si="1"/>
        <v>1212.9286915789271</v>
      </c>
      <c r="P9" s="343">
        <f t="shared" si="1"/>
        <v>1372.300045747088</v>
      </c>
      <c r="Q9" s="343">
        <f t="shared" si="1"/>
        <v>1692.164639160299</v>
      </c>
      <c r="R9" s="343">
        <f t="shared" si="1"/>
        <v>1871.9814468086406</v>
      </c>
      <c r="S9" s="343">
        <f t="shared" si="1"/>
        <v>1752.7095542967691</v>
      </c>
      <c r="T9" s="343">
        <f t="shared" si="1"/>
        <v>2004.5253685299831</v>
      </c>
      <c r="U9" s="343">
        <f t="shared" si="1"/>
        <v>2578.1980526618208</v>
      </c>
      <c r="V9" s="343">
        <f t="shared" si="1"/>
        <v>2184.2926444409022</v>
      </c>
      <c r="W9" s="343">
        <f t="shared" si="1"/>
        <v>2069.3867602055761</v>
      </c>
      <c r="X9" s="343">
        <f t="shared" si="1"/>
        <v>3230.0436687474794</v>
      </c>
      <c r="Y9" s="343">
        <f t="shared" si="1"/>
        <v>6596.0591098629084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133.5740326741182</v>
      </c>
      <c r="C12" s="210">
        <v>142.44961306964871</v>
      </c>
      <c r="D12" s="210">
        <v>155.43138435081741</v>
      </c>
      <c r="E12" s="210">
        <v>172.9135855545999</v>
      </c>
      <c r="F12" s="210">
        <v>141.9963026655202</v>
      </c>
      <c r="G12" s="210">
        <v>128.78159931212431</v>
      </c>
      <c r="H12" s="210">
        <v>148.51203783319099</v>
      </c>
      <c r="I12" s="210">
        <v>128.0509888220121</v>
      </c>
      <c r="J12" s="210">
        <v>154.78417884780811</v>
      </c>
      <c r="K12" s="210">
        <v>167.34987102321591</v>
      </c>
      <c r="L12" s="210">
        <v>174.1939810834053</v>
      </c>
      <c r="M12" s="210">
        <v>246.63319002579539</v>
      </c>
      <c r="N12" s="210">
        <v>338.01917454858119</v>
      </c>
      <c r="O12" s="210">
        <v>457.48839208942309</v>
      </c>
      <c r="P12" s="210">
        <v>462.74677558039519</v>
      </c>
      <c r="Q12" s="210">
        <v>487.23215821152218</v>
      </c>
      <c r="R12" s="210">
        <v>522.52983662940676</v>
      </c>
      <c r="S12" s="210">
        <v>557.3955588783657</v>
      </c>
      <c r="T12" s="210">
        <v>634.26105247068108</v>
      </c>
      <c r="U12" s="210">
        <v>635.36807867658251</v>
      </c>
      <c r="V12" s="210">
        <v>641.05677460111303</v>
      </c>
      <c r="W12" s="210">
        <v>698.56433011519744</v>
      </c>
      <c r="X12" s="210">
        <v>651.41458755213409</v>
      </c>
      <c r="Y12" s="210">
        <v>570.45169984203676</v>
      </c>
      <c r="DA12" s="109" t="s">
        <v>3029</v>
      </c>
    </row>
    <row r="13" spans="1:105" ht="12" customHeight="1" x14ac:dyDescent="0.25">
      <c r="A13" s="24" t="s">
        <v>28</v>
      </c>
      <c r="B13" s="213">
        <v>0.28607050730868439</v>
      </c>
      <c r="C13" s="213">
        <v>1.998710232158212</v>
      </c>
      <c r="D13" s="213">
        <v>0</v>
      </c>
      <c r="E13" s="213">
        <v>0.29724849527085118</v>
      </c>
      <c r="F13" s="213">
        <v>0</v>
      </c>
      <c r="G13" s="213">
        <v>0.56913155631986234</v>
      </c>
      <c r="H13" s="213">
        <v>0.7595012897678417</v>
      </c>
      <c r="I13" s="213">
        <v>0.63628546861564916</v>
      </c>
      <c r="J13" s="213">
        <v>2.9234737747205499</v>
      </c>
      <c r="K13" s="213">
        <v>6.0762682717110916</v>
      </c>
      <c r="L13" s="213">
        <v>3.8203783319002569</v>
      </c>
      <c r="M13" s="213">
        <v>3.53585554600172</v>
      </c>
      <c r="N13" s="213">
        <v>3.018744625967325</v>
      </c>
      <c r="O13" s="213">
        <v>4.9352536543422181</v>
      </c>
      <c r="P13" s="213">
        <v>4.6091143594153037</v>
      </c>
      <c r="Q13" s="213">
        <v>4.5318142734307818</v>
      </c>
      <c r="R13" s="213">
        <v>4.4697334479793636</v>
      </c>
      <c r="S13" s="213">
        <v>3.6554600171969041</v>
      </c>
      <c r="T13" s="213">
        <v>4.688822012037833</v>
      </c>
      <c r="U13" s="213">
        <v>4.6458297506448831</v>
      </c>
      <c r="V13" s="213">
        <v>3.9873602751504742</v>
      </c>
      <c r="W13" s="213">
        <v>3.8748925193465169</v>
      </c>
      <c r="X13" s="213">
        <v>4.7637145313843501</v>
      </c>
      <c r="Y13" s="213">
        <v>5.13396388650043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12.365004299226136</v>
      </c>
      <c r="C14" s="204">
        <f t="shared" si="2"/>
        <v>17.705588993981088</v>
      </c>
      <c r="D14" s="204">
        <f t="shared" si="2"/>
        <v>25.367841788478071</v>
      </c>
      <c r="E14" s="204">
        <f t="shared" si="2"/>
        <v>28.078761822871879</v>
      </c>
      <c r="F14" s="204">
        <f t="shared" si="2"/>
        <v>21.792261392949261</v>
      </c>
      <c r="G14" s="204">
        <f t="shared" si="2"/>
        <v>36.271109200343936</v>
      </c>
      <c r="H14" s="204">
        <f t="shared" si="2"/>
        <v>35.21066208082545</v>
      </c>
      <c r="I14" s="204">
        <f t="shared" si="2"/>
        <v>23.430782459157356</v>
      </c>
      <c r="J14" s="204">
        <f t="shared" si="2"/>
        <v>32.053138435081692</v>
      </c>
      <c r="K14" s="204">
        <f t="shared" si="2"/>
        <v>29.526139294926914</v>
      </c>
      <c r="L14" s="204">
        <f t="shared" si="2"/>
        <v>28.284178847807386</v>
      </c>
      <c r="M14" s="204">
        <f t="shared" si="2"/>
        <v>100.63061049011178</v>
      </c>
      <c r="N14" s="204">
        <f t="shared" si="2"/>
        <v>87.393723129836616</v>
      </c>
      <c r="O14" s="204">
        <f t="shared" si="2"/>
        <v>99.417110920034389</v>
      </c>
      <c r="P14" s="204">
        <f t="shared" si="2"/>
        <v>138.77910576096306</v>
      </c>
      <c r="Q14" s="204">
        <f t="shared" si="2"/>
        <v>144.60206362854694</v>
      </c>
      <c r="R14" s="204">
        <f t="shared" si="2"/>
        <v>165.60481513327593</v>
      </c>
      <c r="S14" s="204">
        <f t="shared" si="2"/>
        <v>172.69570077386078</v>
      </c>
      <c r="T14" s="204">
        <f t="shared" si="2"/>
        <v>222.11092003439379</v>
      </c>
      <c r="U14" s="204">
        <f t="shared" si="2"/>
        <v>211.78701633705933</v>
      </c>
      <c r="V14" s="204">
        <f t="shared" si="2"/>
        <v>225.04299226139295</v>
      </c>
      <c r="W14" s="204">
        <f t="shared" si="2"/>
        <v>237.49346517626827</v>
      </c>
      <c r="X14" s="204">
        <f t="shared" si="2"/>
        <v>230.61444539982796</v>
      </c>
      <c r="Y14" s="204">
        <f t="shared" si="2"/>
        <v>197.57592433361992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1.129750644883921</v>
      </c>
      <c r="C16" s="204">
        <v>3.389251934651762</v>
      </c>
      <c r="D16" s="204">
        <v>7.9081685296646604</v>
      </c>
      <c r="E16" s="204">
        <v>4.519002579535683</v>
      </c>
      <c r="F16" s="204">
        <v>3.367755803955288</v>
      </c>
      <c r="G16" s="204">
        <v>6.7354256233877896</v>
      </c>
      <c r="H16" s="204">
        <v>5.6128976784178848</v>
      </c>
      <c r="I16" s="204">
        <v>3.367755803955288</v>
      </c>
      <c r="J16" s="204">
        <v>8.9805674978503873</v>
      </c>
      <c r="K16" s="204">
        <v>4.4902837489251937</v>
      </c>
      <c r="L16" s="204">
        <v>2.2451418744625968</v>
      </c>
      <c r="M16" s="204">
        <v>3.367755803955288</v>
      </c>
      <c r="N16" s="204">
        <v>1.1226139294926909</v>
      </c>
      <c r="O16" s="204">
        <v>11.225709372312981</v>
      </c>
      <c r="P16" s="204">
        <v>13.47093723129837</v>
      </c>
      <c r="Q16" s="204">
        <v>11.225709372312981</v>
      </c>
      <c r="R16" s="204">
        <v>9.9226139294926909</v>
      </c>
      <c r="S16" s="204">
        <v>8.8162510748065355</v>
      </c>
      <c r="T16" s="204">
        <v>12.12235597592433</v>
      </c>
      <c r="U16" s="204">
        <v>11.02029234737747</v>
      </c>
      <c r="V16" s="204">
        <v>11.02029234737747</v>
      </c>
      <c r="W16" s="204">
        <v>13.224419604471191</v>
      </c>
      <c r="X16" s="204">
        <v>16.530524505588989</v>
      </c>
      <c r="Y16" s="204">
        <v>13.20550300945829</v>
      </c>
      <c r="DA16" s="71" t="s">
        <v>3032</v>
      </c>
    </row>
    <row r="17" spans="1:105" ht="12" customHeight="1" x14ac:dyDescent="0.25">
      <c r="A17" s="18" t="s">
        <v>71</v>
      </c>
      <c r="B17" s="204">
        <v>10.27033533963886</v>
      </c>
      <c r="C17" s="204">
        <v>13.35141874462597</v>
      </c>
      <c r="D17" s="204">
        <v>17.45967325881341</v>
      </c>
      <c r="E17" s="204">
        <v>22.594840928632841</v>
      </c>
      <c r="F17" s="204">
        <v>17.45958727429062</v>
      </c>
      <c r="G17" s="204">
        <v>25.67592433361995</v>
      </c>
      <c r="H17" s="204">
        <v>26.702923473774721</v>
      </c>
      <c r="I17" s="204">
        <v>20.063026655202069</v>
      </c>
      <c r="J17" s="204">
        <v>23.072570937231301</v>
      </c>
      <c r="K17" s="204">
        <v>24.07566638005159</v>
      </c>
      <c r="L17" s="204">
        <v>25.078847807394659</v>
      </c>
      <c r="M17" s="204">
        <v>96.302665520206361</v>
      </c>
      <c r="N17" s="204">
        <v>86.271109200343929</v>
      </c>
      <c r="O17" s="204">
        <v>86.271109200343943</v>
      </c>
      <c r="P17" s="204">
        <v>123.3878761822872</v>
      </c>
      <c r="Q17" s="204">
        <v>132.41616509028381</v>
      </c>
      <c r="R17" s="204">
        <v>154.72201203783311</v>
      </c>
      <c r="S17" s="204">
        <v>162.91926053310411</v>
      </c>
      <c r="T17" s="204">
        <v>209.02837489251931</v>
      </c>
      <c r="U17" s="204">
        <v>199.80653482373171</v>
      </c>
      <c r="V17" s="204">
        <v>212.10240756663799</v>
      </c>
      <c r="W17" s="204">
        <v>222.3487532244196</v>
      </c>
      <c r="X17" s="204">
        <v>213.12691315563191</v>
      </c>
      <c r="Y17" s="204">
        <v>183.4121238177128</v>
      </c>
      <c r="DA17" s="71" t="s">
        <v>3033</v>
      </c>
    </row>
    <row r="18" spans="1:105" ht="12" customHeight="1" x14ac:dyDescent="0.25">
      <c r="A18" s="18" t="s">
        <v>32</v>
      </c>
      <c r="B18" s="204">
        <v>0.96491831470335332</v>
      </c>
      <c r="C18" s="204">
        <v>0.96491831470335332</v>
      </c>
      <c r="D18" s="204">
        <v>0</v>
      </c>
      <c r="E18" s="204">
        <v>0.96491831470335332</v>
      </c>
      <c r="F18" s="204">
        <v>0.96491831470335332</v>
      </c>
      <c r="G18" s="204">
        <v>3.8597592433362</v>
      </c>
      <c r="H18" s="204">
        <v>2.894840928632846</v>
      </c>
      <c r="I18" s="204">
        <v>0</v>
      </c>
      <c r="J18" s="204">
        <v>0</v>
      </c>
      <c r="K18" s="204">
        <v>0.96018916595012893</v>
      </c>
      <c r="L18" s="204">
        <v>0.96018916595012893</v>
      </c>
      <c r="M18" s="204">
        <v>0.96018916595012893</v>
      </c>
      <c r="N18" s="204">
        <v>0</v>
      </c>
      <c r="O18" s="204">
        <v>1.920292347377472</v>
      </c>
      <c r="P18" s="204">
        <v>1.920292347377472</v>
      </c>
      <c r="Q18" s="204">
        <v>0.96018916595012893</v>
      </c>
      <c r="R18" s="204">
        <v>0.96018916595012893</v>
      </c>
      <c r="S18" s="204">
        <v>0.96018916595012893</v>
      </c>
      <c r="T18" s="204">
        <v>0.96018916595012893</v>
      </c>
      <c r="U18" s="204">
        <v>0.96018916595012893</v>
      </c>
      <c r="V18" s="204">
        <v>1.920292347377472</v>
      </c>
      <c r="W18" s="204">
        <v>1.920292347377472</v>
      </c>
      <c r="X18" s="204">
        <v>0.95700773860705068</v>
      </c>
      <c r="Y18" s="204">
        <v>0.95829750644883915</v>
      </c>
      <c r="DA18" s="71" t="s">
        <v>3034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45.958727429062769</v>
      </c>
      <c r="C20" s="204">
        <f t="shared" si="3"/>
        <v>44.045571797076519</v>
      </c>
      <c r="D20" s="204">
        <f t="shared" si="3"/>
        <v>49.84952708512467</v>
      </c>
      <c r="E20" s="204">
        <f t="shared" si="3"/>
        <v>51.139294926913152</v>
      </c>
      <c r="F20" s="204">
        <f t="shared" si="3"/>
        <v>45.464316423043847</v>
      </c>
      <c r="G20" s="204">
        <f t="shared" si="3"/>
        <v>45.829750644883909</v>
      </c>
      <c r="H20" s="204">
        <f t="shared" si="3"/>
        <v>51.569217540842637</v>
      </c>
      <c r="I20" s="204">
        <f t="shared" si="3"/>
        <v>44.71195184866724</v>
      </c>
      <c r="J20" s="204">
        <f t="shared" si="3"/>
        <v>55.825451418744628</v>
      </c>
      <c r="K20" s="204">
        <f t="shared" si="3"/>
        <v>51.375752364574367</v>
      </c>
      <c r="L20" s="204">
        <f t="shared" si="3"/>
        <v>52.278589853826297</v>
      </c>
      <c r="M20" s="204">
        <f t="shared" si="3"/>
        <v>52.62252794496991</v>
      </c>
      <c r="N20" s="204">
        <f t="shared" si="3"/>
        <v>51.289767841788468</v>
      </c>
      <c r="O20" s="204">
        <f t="shared" si="3"/>
        <v>136.52192605331041</v>
      </c>
      <c r="P20" s="204">
        <f t="shared" si="3"/>
        <v>118.25021496130699</v>
      </c>
      <c r="Q20" s="204">
        <f t="shared" si="3"/>
        <v>123.40928632846089</v>
      </c>
      <c r="R20" s="204">
        <f t="shared" si="3"/>
        <v>132.0292347377472</v>
      </c>
      <c r="S20" s="204">
        <f t="shared" si="3"/>
        <v>145.49169912246879</v>
      </c>
      <c r="T20" s="204">
        <f t="shared" si="3"/>
        <v>151.16126330370881</v>
      </c>
      <c r="U20" s="204">
        <f t="shared" si="3"/>
        <v>152.12113868199091</v>
      </c>
      <c r="V20" s="204">
        <f t="shared" si="3"/>
        <v>151.480903009591</v>
      </c>
      <c r="W20" s="204">
        <f t="shared" si="3"/>
        <v>172.69684293350619</v>
      </c>
      <c r="X20" s="204">
        <f t="shared" si="3"/>
        <v>144.0887605050165</v>
      </c>
      <c r="Y20" s="204">
        <f t="shared" si="3"/>
        <v>123.6623099840065</v>
      </c>
      <c r="DA20" s="71"/>
    </row>
    <row r="21" spans="1:105" ht="12" customHeight="1" x14ac:dyDescent="0.25">
      <c r="A21" s="18" t="s">
        <v>73</v>
      </c>
      <c r="B21" s="204">
        <v>45.958727429062769</v>
      </c>
      <c r="C21" s="204">
        <v>44.045571797076519</v>
      </c>
      <c r="D21" s="204">
        <v>49.84952708512467</v>
      </c>
      <c r="E21" s="204">
        <v>51.139294926913152</v>
      </c>
      <c r="F21" s="204">
        <v>45.464316423043847</v>
      </c>
      <c r="G21" s="204">
        <v>45.829750644883909</v>
      </c>
      <c r="H21" s="204">
        <v>51.569217540842637</v>
      </c>
      <c r="I21" s="204">
        <v>44.71195184866724</v>
      </c>
      <c r="J21" s="204">
        <v>55.825451418744628</v>
      </c>
      <c r="K21" s="204">
        <v>51.375752364574367</v>
      </c>
      <c r="L21" s="204">
        <v>52.278589853826297</v>
      </c>
      <c r="M21" s="204">
        <v>52.62252794496991</v>
      </c>
      <c r="N21" s="204">
        <v>51.289767841788468</v>
      </c>
      <c r="O21" s="204">
        <v>136.52192605331041</v>
      </c>
      <c r="P21" s="204">
        <v>118.25021496130699</v>
      </c>
      <c r="Q21" s="204">
        <v>123.40928632846089</v>
      </c>
      <c r="R21" s="204">
        <v>132.0292347377472</v>
      </c>
      <c r="S21" s="204">
        <v>145.49169912246879</v>
      </c>
      <c r="T21" s="204">
        <v>151.16126330370881</v>
      </c>
      <c r="U21" s="204">
        <v>152.12113868199091</v>
      </c>
      <c r="V21" s="204">
        <v>151.480903009591</v>
      </c>
      <c r="W21" s="204">
        <v>172.69684293350619</v>
      </c>
      <c r="X21" s="204">
        <v>144.0887605050165</v>
      </c>
      <c r="Y21" s="204">
        <v>123.6623099840065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1.958555460017197</v>
      </c>
      <c r="C23" s="204">
        <f t="shared" si="4"/>
        <v>2.603439380911436</v>
      </c>
      <c r="D23" s="204">
        <f t="shared" si="4"/>
        <v>2.698968185726569</v>
      </c>
      <c r="E23" s="204">
        <f t="shared" si="4"/>
        <v>2.794496990541703</v>
      </c>
      <c r="F23" s="204">
        <f t="shared" si="4"/>
        <v>2.698968185726569</v>
      </c>
      <c r="G23" s="204">
        <f t="shared" si="4"/>
        <v>1.4092003439380909</v>
      </c>
      <c r="H23" s="204">
        <f t="shared" si="4"/>
        <v>2.7228718830610492</v>
      </c>
      <c r="I23" s="204">
        <f t="shared" si="4"/>
        <v>2.3167669819432501</v>
      </c>
      <c r="J23" s="204">
        <f t="shared" si="4"/>
        <v>2.412381771281169</v>
      </c>
      <c r="K23" s="204">
        <f t="shared" si="4"/>
        <v>3.0333619948409281</v>
      </c>
      <c r="L23" s="204">
        <f t="shared" si="4"/>
        <v>2.1735167669819431</v>
      </c>
      <c r="M23" s="204">
        <f t="shared" si="4"/>
        <v>2.101805674978503</v>
      </c>
      <c r="N23" s="204">
        <f t="shared" si="4"/>
        <v>1.910748065348238</v>
      </c>
      <c r="O23" s="204">
        <f t="shared" si="4"/>
        <v>3.8214961306964743</v>
      </c>
      <c r="P23" s="204">
        <f t="shared" si="4"/>
        <v>10.509286328460872</v>
      </c>
      <c r="Q23" s="204">
        <f t="shared" si="4"/>
        <v>13.32760103181427</v>
      </c>
      <c r="R23" s="204">
        <f t="shared" si="4"/>
        <v>11.990025795356834</v>
      </c>
      <c r="S23" s="204">
        <f t="shared" si="4"/>
        <v>12.728623298459542</v>
      </c>
      <c r="T23" s="204">
        <f t="shared" si="4"/>
        <v>12.815696303687556</v>
      </c>
      <c r="U23" s="204">
        <f t="shared" si="4"/>
        <v>10.178926237068621</v>
      </c>
      <c r="V23" s="204">
        <f t="shared" si="4"/>
        <v>9.4850719354596542</v>
      </c>
      <c r="W23" s="204">
        <f t="shared" si="4"/>
        <v>11.775311773264423</v>
      </c>
      <c r="X23" s="204">
        <f t="shared" si="4"/>
        <v>12.317400563884348</v>
      </c>
      <c r="Y23" s="204">
        <f t="shared" si="4"/>
        <v>12.002459505492885</v>
      </c>
      <c r="DA23" s="71"/>
    </row>
    <row r="24" spans="1:105" ht="12" customHeight="1" x14ac:dyDescent="0.25">
      <c r="A24" s="18" t="s">
        <v>38</v>
      </c>
      <c r="B24" s="204">
        <v>1.958555460017197</v>
      </c>
      <c r="C24" s="204">
        <v>2.603439380911436</v>
      </c>
      <c r="D24" s="204">
        <v>2.698968185726569</v>
      </c>
      <c r="E24" s="204">
        <v>2.794496990541703</v>
      </c>
      <c r="F24" s="204">
        <v>2.698968185726569</v>
      </c>
      <c r="G24" s="204">
        <v>1.4092003439380909</v>
      </c>
      <c r="H24" s="204">
        <v>2.7228718830610492</v>
      </c>
      <c r="I24" s="204">
        <v>2.3167669819432501</v>
      </c>
      <c r="J24" s="204">
        <v>2.412381771281169</v>
      </c>
      <c r="K24" s="204">
        <v>3.0333619948409281</v>
      </c>
      <c r="L24" s="204">
        <v>2.1735167669819431</v>
      </c>
      <c r="M24" s="204">
        <v>2.101805674978503</v>
      </c>
      <c r="N24" s="204">
        <v>1.2658641444539991</v>
      </c>
      <c r="O24" s="204">
        <v>3.224419604471195</v>
      </c>
      <c r="P24" s="204">
        <v>10.365950128976779</v>
      </c>
      <c r="Q24" s="204">
        <v>13.017110920034391</v>
      </c>
      <c r="R24" s="204">
        <v>11.560103181427341</v>
      </c>
      <c r="S24" s="204">
        <v>11.91848667239897</v>
      </c>
      <c r="T24" s="204">
        <v>12.06173688736027</v>
      </c>
      <c r="U24" s="204">
        <v>9.4344797936371467</v>
      </c>
      <c r="V24" s="204">
        <v>8.1924333619948424</v>
      </c>
      <c r="W24" s="204">
        <v>10.198796216681</v>
      </c>
      <c r="X24" s="204">
        <v>9.3866723989681855</v>
      </c>
      <c r="Y24" s="204">
        <v>8.2402407566638018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8.0097954057394935E-2</v>
      </c>
      <c r="T25" s="204">
        <v>8.551227668674867E-2</v>
      </c>
      <c r="U25" s="204">
        <v>9.2962779745969032E-2</v>
      </c>
      <c r="V25" s="204">
        <v>0.23165073073574519</v>
      </c>
      <c r="W25" s="204">
        <v>0.18458440957193581</v>
      </c>
      <c r="X25" s="204">
        <v>8.578807623888357E-2</v>
      </c>
      <c r="Y25" s="204">
        <v>0.15540282768735111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0.64488392089423896</v>
      </c>
      <c r="O28" s="204">
        <v>0.5970765262252794</v>
      </c>
      <c r="P28" s="204">
        <v>0.14333619948409279</v>
      </c>
      <c r="Q28" s="204">
        <v>0.31049011177987962</v>
      </c>
      <c r="R28" s="204">
        <v>0.42992261392949271</v>
      </c>
      <c r="S28" s="204">
        <v>0.5493551160791057</v>
      </c>
      <c r="T28" s="204">
        <v>0.54926913155631985</v>
      </c>
      <c r="U28" s="204">
        <v>0.50154772141014603</v>
      </c>
      <c r="V28" s="204">
        <v>0.69269131556319863</v>
      </c>
      <c r="W28" s="204">
        <v>0.93155631986242471</v>
      </c>
      <c r="X28" s="204">
        <v>0.97927773000859841</v>
      </c>
      <c r="Y28" s="204">
        <v>0.64488392089423896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0.1806835559240722</v>
      </c>
      <c r="T29" s="204">
        <v>0.11917800808421659</v>
      </c>
      <c r="U29" s="204">
        <v>0.1499359422753595</v>
      </c>
      <c r="V29" s="204">
        <v>0.36829652716586819</v>
      </c>
      <c r="W29" s="204">
        <v>0.46037482714906258</v>
      </c>
      <c r="X29" s="204">
        <v>1.8656623586686809</v>
      </c>
      <c r="Y29" s="204">
        <v>2.961932000247494</v>
      </c>
      <c r="DA29" s="71" t="s">
        <v>3043</v>
      </c>
    </row>
    <row r="30" spans="1:105" ht="12" customHeight="1" x14ac:dyDescent="0.25">
      <c r="A30" s="14" t="s">
        <v>39</v>
      </c>
      <c r="B30" s="204">
        <v>11.44075666380051</v>
      </c>
      <c r="C30" s="204">
        <v>12.46775580395529</v>
      </c>
      <c r="D30" s="204">
        <v>9.6732588134135842</v>
      </c>
      <c r="E30" s="204">
        <v>10.72416165090284</v>
      </c>
      <c r="F30" s="204">
        <v>5.6607050730868451</v>
      </c>
      <c r="G30" s="204">
        <v>9.3627687016337049</v>
      </c>
      <c r="H30" s="204">
        <v>11.990111779879619</v>
      </c>
      <c r="I30" s="204">
        <v>11.727343078245919</v>
      </c>
      <c r="J30" s="204">
        <v>11.440756663800521</v>
      </c>
      <c r="K30" s="204">
        <v>10.270421324161649</v>
      </c>
      <c r="L30" s="204">
        <v>9.219432502149612</v>
      </c>
      <c r="M30" s="204">
        <v>8.5506448839208939</v>
      </c>
      <c r="N30" s="204">
        <v>4.4663800515907131</v>
      </c>
      <c r="O30" s="204">
        <v>19.5853826311264</v>
      </c>
      <c r="P30" s="204">
        <v>13.90085984522786</v>
      </c>
      <c r="Q30" s="204">
        <v>11.679535683576949</v>
      </c>
      <c r="R30" s="204">
        <v>10.41367153912296</v>
      </c>
      <c r="S30" s="204">
        <v>10.27033533963886</v>
      </c>
      <c r="T30" s="204">
        <v>10.72424763542562</v>
      </c>
      <c r="U30" s="204">
        <v>10.031556319862419</v>
      </c>
      <c r="V30" s="204">
        <v>9.9598452278589846</v>
      </c>
      <c r="W30" s="204">
        <v>11.41685296646604</v>
      </c>
      <c r="X30" s="204">
        <v>9.2433361994840944</v>
      </c>
      <c r="Y30" s="204">
        <v>5.4218400687876178</v>
      </c>
      <c r="DA30" s="71" t="s">
        <v>3044</v>
      </c>
    </row>
    <row r="31" spans="1:105" ht="12" customHeight="1" x14ac:dyDescent="0.25">
      <c r="A31" s="21" t="s">
        <v>40</v>
      </c>
      <c r="B31" s="207">
        <v>61.564918314703348</v>
      </c>
      <c r="C31" s="207">
        <v>63.628546861564907</v>
      </c>
      <c r="D31" s="207">
        <v>67.841788478073951</v>
      </c>
      <c r="E31" s="207">
        <v>79.879621668099745</v>
      </c>
      <c r="F31" s="207">
        <v>66.380051590713663</v>
      </c>
      <c r="G31" s="207">
        <v>35.339638865004297</v>
      </c>
      <c r="H31" s="207">
        <v>46.259673258813407</v>
      </c>
      <c r="I31" s="207">
        <v>45.227858985382632</v>
      </c>
      <c r="J31" s="207">
        <v>50.128976784178853</v>
      </c>
      <c r="K31" s="207">
        <v>67.067927773000861</v>
      </c>
      <c r="L31" s="207">
        <v>78.417884780739456</v>
      </c>
      <c r="M31" s="207">
        <v>79.191745485812547</v>
      </c>
      <c r="N31" s="207">
        <v>189.93981083404981</v>
      </c>
      <c r="O31" s="207">
        <v>193.20722269991401</v>
      </c>
      <c r="P31" s="207">
        <v>176.69819432502149</v>
      </c>
      <c r="Q31" s="207">
        <v>189.68185726569209</v>
      </c>
      <c r="R31" s="207">
        <v>198.02235597592431</v>
      </c>
      <c r="S31" s="207">
        <v>212.55374032674121</v>
      </c>
      <c r="T31" s="207">
        <v>232.76010318142741</v>
      </c>
      <c r="U31" s="207">
        <v>246.60361134995699</v>
      </c>
      <c r="V31" s="207">
        <v>241.10060189165949</v>
      </c>
      <c r="W31" s="207">
        <v>261.30696474634561</v>
      </c>
      <c r="X31" s="207">
        <v>250.3869303525365</v>
      </c>
      <c r="Y31" s="207">
        <v>226.65520206362859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147.1432611789545</v>
      </c>
      <c r="C33" s="203">
        <f>OIS_emi!C5</f>
        <v>165.02487888143091</v>
      </c>
      <c r="D33" s="203">
        <f>OIS_emi!D5</f>
        <v>192.14588808499411</v>
      </c>
      <c r="E33" s="203">
        <f>OIS_emi!E5</f>
        <v>206.7091380385038</v>
      </c>
      <c r="F33" s="203">
        <f>OIS_emi!F5</f>
        <v>172.97737560581109</v>
      </c>
      <c r="G33" s="203">
        <f>OIS_emi!G5</f>
        <v>219.8583122424107</v>
      </c>
      <c r="H33" s="203">
        <f>OIS_emi!H5</f>
        <v>231.56711323648051</v>
      </c>
      <c r="I33" s="203">
        <f>OIS_emi!I5</f>
        <v>178.6804308024445</v>
      </c>
      <c r="J33" s="203">
        <f>OIS_emi!J5</f>
        <v>238.00784688199781</v>
      </c>
      <c r="K33" s="203">
        <f>OIS_emi!K5</f>
        <v>234.40457592377109</v>
      </c>
      <c r="L33" s="203">
        <f>OIS_emi!L5</f>
        <v>225.0057336061744</v>
      </c>
      <c r="M33" s="203">
        <f>OIS_emi!M5</f>
        <v>448.56340716152738</v>
      </c>
      <c r="N33" s="203">
        <f>OIS_emi!N5</f>
        <v>403.18871076685792</v>
      </c>
      <c r="O33" s="203">
        <f>OIS_emi!O5</f>
        <v>643.76895264498125</v>
      </c>
      <c r="P33" s="203">
        <f>OIS_emi!P5</f>
        <v>720.86233608470866</v>
      </c>
      <c r="Q33" s="203">
        <f>OIS_emi!Q5</f>
        <v>751.8922432871201</v>
      </c>
      <c r="R33" s="203">
        <f>OIS_emi!R5</f>
        <v>837.34984202700332</v>
      </c>
      <c r="S33" s="203">
        <f>OIS_emi!S5</f>
        <v>888.59071383843036</v>
      </c>
      <c r="T33" s="203">
        <f>OIS_emi!T5</f>
        <v>1057.991420297617</v>
      </c>
      <c r="U33" s="203">
        <f>OIS_emi!U5</f>
        <v>1028.4510999162919</v>
      </c>
      <c r="V33" s="203">
        <f>OIS_emi!V5</f>
        <v>1065.2663126798309</v>
      </c>
      <c r="W33" s="203">
        <f>OIS_emi!W5</f>
        <v>1152.678403127175</v>
      </c>
      <c r="X33" s="203">
        <f>OIS_emi!X5</f>
        <v>1066.6982936588661</v>
      </c>
      <c r="Y33" s="203">
        <f>OIS_emi!Y5</f>
        <v>919.84163885176122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20.095490902399291</v>
      </c>
      <c r="C35" s="284">
        <f t="shared" si="5"/>
        <v>19.390678134499851</v>
      </c>
      <c r="D35" s="284">
        <f t="shared" si="5"/>
        <v>19.224972939737842</v>
      </c>
      <c r="E35" s="284">
        <f t="shared" si="5"/>
        <v>21.62393555690754</v>
      </c>
      <c r="F35" s="284">
        <f t="shared" si="5"/>
        <v>17.269022485729877</v>
      </c>
      <c r="G35" s="284">
        <f t="shared" si="5"/>
        <v>14.261726484720437</v>
      </c>
      <c r="H35" s="284">
        <f t="shared" si="5"/>
        <v>16.780694098325821</v>
      </c>
      <c r="I35" s="284">
        <f t="shared" si="5"/>
        <v>15.250240600020598</v>
      </c>
      <c r="J35" s="284">
        <f t="shared" si="5"/>
        <v>18.215354509958498</v>
      </c>
      <c r="K35" s="284">
        <f t="shared" si="5"/>
        <v>20.835560771300557</v>
      </c>
      <c r="L35" s="284">
        <f t="shared" si="5"/>
        <v>23.534179346584278</v>
      </c>
      <c r="M35" s="284">
        <f t="shared" si="5"/>
        <v>32.611349379998281</v>
      </c>
      <c r="N35" s="284">
        <f t="shared" si="5"/>
        <v>44.992359779356882</v>
      </c>
      <c r="O35" s="284">
        <f t="shared" si="5"/>
        <v>57.605688230592271</v>
      </c>
      <c r="P35" s="284">
        <f t="shared" si="5"/>
        <v>54.362432368266056</v>
      </c>
      <c r="Q35" s="284">
        <f t="shared" si="5"/>
        <v>54.334509778433031</v>
      </c>
      <c r="R35" s="284">
        <f t="shared" si="5"/>
        <v>61.855258734625608</v>
      </c>
      <c r="S35" s="284">
        <f t="shared" si="5"/>
        <v>58.108202065018808</v>
      </c>
      <c r="T35" s="284">
        <f t="shared" si="5"/>
        <v>55.145702004477386</v>
      </c>
      <c r="U35" s="284">
        <f t="shared" si="5"/>
        <v>47.628109750803326</v>
      </c>
      <c r="V35" s="284">
        <f t="shared" si="5"/>
        <v>50.903156336271898</v>
      </c>
      <c r="W35" s="284">
        <f t="shared" si="5"/>
        <v>49.365028292814266</v>
      </c>
      <c r="X35" s="284">
        <f t="shared" si="5"/>
        <v>42.44075783345567</v>
      </c>
      <c r="Y35" s="284">
        <f t="shared" si="5"/>
        <v>39.370549290996586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36.674173048326558</v>
      </c>
      <c r="C36" s="344">
        <f t="shared" si="6"/>
        <v>29.549102115741725</v>
      </c>
      <c r="D36" s="344">
        <f t="shared" si="6"/>
        <v>30.481206622481029</v>
      </c>
      <c r="E36" s="344">
        <f t="shared" si="6"/>
        <v>27.221573330371601</v>
      </c>
      <c r="F36" s="344">
        <f t="shared" si="6"/>
        <v>26.667025048649123</v>
      </c>
      <c r="G36" s="344">
        <f t="shared" si="6"/>
        <v>20.047769359718092</v>
      </c>
      <c r="H36" s="344">
        <f t="shared" si="6"/>
        <v>20.570635619812837</v>
      </c>
      <c r="I36" s="344">
        <f t="shared" si="6"/>
        <v>22.363621575047102</v>
      </c>
      <c r="J36" s="344">
        <f t="shared" si="6"/>
        <v>20.195630111176502</v>
      </c>
      <c r="K36" s="344">
        <f t="shared" si="6"/>
        <v>23.242761245946085</v>
      </c>
      <c r="L36" s="344">
        <f t="shared" si="6"/>
        <v>23.513843285207845</v>
      </c>
      <c r="M36" s="344">
        <f t="shared" si="6"/>
        <v>18.395883750214772</v>
      </c>
      <c r="N36" s="344">
        <f t="shared" si="6"/>
        <v>21.729884857752225</v>
      </c>
      <c r="O36" s="344">
        <f t="shared" si="6"/>
        <v>21.138160621535118</v>
      </c>
      <c r="P36" s="344">
        <f t="shared" si="6"/>
        <v>20.021913115912145</v>
      </c>
      <c r="Q36" s="344">
        <f t="shared" si="6"/>
        <v>19.177628352797921</v>
      </c>
      <c r="R36" s="344">
        <f t="shared" si="6"/>
        <v>18.917764220825457</v>
      </c>
      <c r="S36" s="344">
        <f t="shared" si="6"/>
        <v>19.114130919197979</v>
      </c>
      <c r="T36" s="344">
        <f t="shared" si="6"/>
        <v>18.23740235912507</v>
      </c>
      <c r="U36" s="344">
        <f t="shared" si="6"/>
        <v>18.700096195537498</v>
      </c>
      <c r="V36" s="344">
        <f t="shared" si="6"/>
        <v>17.931798931659188</v>
      </c>
      <c r="W36" s="344">
        <f t="shared" si="6"/>
        <v>18.47819207069794</v>
      </c>
      <c r="X36" s="344">
        <f t="shared" si="6"/>
        <v>17.773634806322654</v>
      </c>
      <c r="Y36" s="344">
        <f t="shared" si="6"/>
        <v>17.178767107998535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14.955859842368607</v>
      </c>
      <c r="C37" s="344">
        <f>IF(OIS_ued!C$5=0,"",OIS_ued!C$5/C$5*1000)</f>
        <v>11.865839303086762</v>
      </c>
      <c r="D37" s="344">
        <f>IF(OIS_ued!D$5=0,"",OIS_ued!D$5/D$5*1000)</f>
        <v>12.165839038483972</v>
      </c>
      <c r="E37" s="344">
        <f>IF(OIS_ued!E$5=0,"",OIS_ued!E$5/E$5*1000)</f>
        <v>11.06272476652644</v>
      </c>
      <c r="F37" s="344">
        <f>IF(OIS_ued!F$5=0,"",OIS_ued!F$5/F$5*1000)</f>
        <v>10.82620678074856</v>
      </c>
      <c r="G37" s="344">
        <f>IF(OIS_ued!G$5=0,"",OIS_ued!G$5/G$5*1000)</f>
        <v>7.5405200184079586</v>
      </c>
      <c r="H37" s="344">
        <f>IF(OIS_ued!H$5=0,"",OIS_ued!H$5/H$5*1000)</f>
        <v>7.845693915423996</v>
      </c>
      <c r="I37" s="344">
        <f>IF(OIS_ued!I$5=0,"",OIS_ued!I$5/I$5*1000)</f>
        <v>8.730292535760892</v>
      </c>
      <c r="J37" s="344">
        <f>IF(OIS_ued!J$5=0,"",OIS_ued!J$5/J$5*1000)</f>
        <v>7.7182505244030839</v>
      </c>
      <c r="K37" s="344">
        <f>IF(OIS_ued!K$5=0,"",OIS_ued!K$5/K$5*1000)</f>
        <v>9.1340098542290864</v>
      </c>
      <c r="L37" s="344">
        <f>IF(OIS_ued!L$5=0,"",OIS_ued!L$5/L$5*1000)</f>
        <v>9.4561159178463168</v>
      </c>
      <c r="M37" s="344">
        <f>IF(OIS_ued!M$5=0,"",OIS_ued!M$5/M$5*1000)</f>
        <v>6.9545035942803102</v>
      </c>
      <c r="N37" s="344">
        <f>IF(OIS_ued!N$5=0,"",OIS_ued!N$5/N$5*1000)</f>
        <v>9.1782758694264359</v>
      </c>
      <c r="O37" s="344">
        <f>IF(OIS_ued!O$5=0,"",OIS_ued!O$5/O$5*1000)</f>
        <v>8.423231456714948</v>
      </c>
      <c r="P37" s="344">
        <f>IF(OIS_ued!P$5=0,"",OIS_ued!P$5/P$5*1000)</f>
        <v>7.7795966480169447</v>
      </c>
      <c r="Q37" s="344">
        <f>IF(OIS_ued!Q$5=0,"",OIS_ued!Q$5/Q$5*1000)</f>
        <v>7.4728985005803352</v>
      </c>
      <c r="R37" s="344">
        <f>IF(OIS_ued!R$5=0,"",OIS_ued!R$5/R$5*1000)</f>
        <v>7.3334524056962422</v>
      </c>
      <c r="S37" s="344">
        <f>IF(OIS_ued!S$5=0,"",OIS_ued!S$5/S$5*1000)</f>
        <v>7.4212461007737618</v>
      </c>
      <c r="T37" s="344">
        <f>IF(OIS_ued!T$5=0,"",OIS_ued!T$5/T$5*1000)</f>
        <v>7.0403035967850629</v>
      </c>
      <c r="U37" s="344">
        <f>IF(OIS_ued!U$5=0,"",OIS_ued!U$5/U$5*1000)</f>
        <v>7.2974244768179428</v>
      </c>
      <c r="V37" s="344">
        <f>IF(OIS_ued!V$5=0,"",OIS_ued!V$5/V$5*1000)</f>
        <v>6.9585461944260079</v>
      </c>
      <c r="W37" s="344">
        <f>IF(OIS_ued!W$5=0,"",OIS_ued!W$5/W$5*1000)</f>
        <v>7.1688004103985925</v>
      </c>
      <c r="X37" s="344">
        <f>IF(OIS_ued!X$5=0,"",OIS_ued!X$5/X$5*1000)</f>
        <v>6.9347382660468071</v>
      </c>
      <c r="Y37" s="344">
        <f>IF(OIS_ued!Y$5=0,"",OIS_ued!Y$5/Y$5*1000)</f>
        <v>6.7464302212659497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1.1015858264752796</v>
      </c>
      <c r="C38" s="345">
        <f t="shared" si="7"/>
        <v>1.1584789549462964</v>
      </c>
      <c r="D38" s="345">
        <f t="shared" si="7"/>
        <v>1.2362103630970049</v>
      </c>
      <c r="E38" s="345">
        <f t="shared" si="7"/>
        <v>1.1954476415228372</v>
      </c>
      <c r="F38" s="345">
        <f t="shared" si="7"/>
        <v>1.2181822509369729</v>
      </c>
      <c r="G38" s="345">
        <f t="shared" si="7"/>
        <v>1.7072183713881852</v>
      </c>
      <c r="H38" s="345">
        <f t="shared" si="7"/>
        <v>1.5592481028142455</v>
      </c>
      <c r="I38" s="345">
        <f t="shared" si="7"/>
        <v>1.3953850137838932</v>
      </c>
      <c r="J38" s="345">
        <f t="shared" si="7"/>
        <v>1.5376755470339094</v>
      </c>
      <c r="K38" s="345">
        <f t="shared" si="7"/>
        <v>1.4006857279934974</v>
      </c>
      <c r="L38" s="345">
        <f t="shared" si="7"/>
        <v>1.2916963732428852</v>
      </c>
      <c r="M38" s="345">
        <f t="shared" si="7"/>
        <v>1.8187471325923819</v>
      </c>
      <c r="N38" s="345">
        <f t="shared" si="7"/>
        <v>1.1927983414115768</v>
      </c>
      <c r="O38" s="345">
        <f t="shared" si="7"/>
        <v>1.4071809553566701</v>
      </c>
      <c r="P38" s="345">
        <f t="shared" si="7"/>
        <v>1.5577900789920682</v>
      </c>
      <c r="Q38" s="345">
        <f t="shared" si="7"/>
        <v>1.5431909216482813</v>
      </c>
      <c r="R38" s="345">
        <f t="shared" si="7"/>
        <v>1.6024919216639413</v>
      </c>
      <c r="S38" s="345">
        <f t="shared" si="7"/>
        <v>1.5941833401516887</v>
      </c>
      <c r="T38" s="345">
        <f t="shared" si="7"/>
        <v>1.6680693480647275</v>
      </c>
      <c r="U38" s="345">
        <f t="shared" si="7"/>
        <v>1.6186697670718173</v>
      </c>
      <c r="V38" s="345">
        <f t="shared" si="7"/>
        <v>1.6617347400199853</v>
      </c>
      <c r="W38" s="345">
        <f t="shared" si="7"/>
        <v>1.650067650801883</v>
      </c>
      <c r="X38" s="345">
        <f t="shared" si="7"/>
        <v>1.6375106023757811</v>
      </c>
      <c r="Y38" s="345">
        <f t="shared" si="7"/>
        <v>1.6124794423550208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HU: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133.5740326741182</v>
      </c>
      <c r="C5" s="223">
        <v>142.44961306964871</v>
      </c>
      <c r="D5" s="223">
        <v>155.43138435081741</v>
      </c>
      <c r="E5" s="223">
        <v>172.9135855545999</v>
      </c>
      <c r="F5" s="223">
        <v>141.9963026655202</v>
      </c>
      <c r="G5" s="223">
        <v>128.78159931212431</v>
      </c>
      <c r="H5" s="223">
        <v>148.51203783319099</v>
      </c>
      <c r="I5" s="223">
        <v>128.0509888220121</v>
      </c>
      <c r="J5" s="223">
        <v>154.78417884780811</v>
      </c>
      <c r="K5" s="223">
        <v>167.34987102321591</v>
      </c>
      <c r="L5" s="223">
        <v>174.1939810834053</v>
      </c>
      <c r="M5" s="223">
        <v>246.63319002579539</v>
      </c>
      <c r="N5" s="223">
        <v>338.01917454858119</v>
      </c>
      <c r="O5" s="223">
        <v>457.48839208942309</v>
      </c>
      <c r="P5" s="223">
        <v>462.74677558039519</v>
      </c>
      <c r="Q5" s="223">
        <v>487.23215821152218</v>
      </c>
      <c r="R5" s="223">
        <v>522.52983662940676</v>
      </c>
      <c r="S5" s="223">
        <v>557.3955588783657</v>
      </c>
      <c r="T5" s="223">
        <v>634.26105247068108</v>
      </c>
      <c r="U5" s="223">
        <v>635.36807867658251</v>
      </c>
      <c r="V5" s="223">
        <v>641.05677460111303</v>
      </c>
      <c r="W5" s="223">
        <v>698.56433011519744</v>
      </c>
      <c r="X5" s="223">
        <v>651.41458755213409</v>
      </c>
      <c r="Y5" s="223">
        <v>570.45169984203676</v>
      </c>
      <c r="DA5" s="89" t="s">
        <v>3029</v>
      </c>
    </row>
    <row r="6" spans="1:105" ht="12" customHeight="1" x14ac:dyDescent="0.25">
      <c r="A6" s="55" t="s">
        <v>91</v>
      </c>
      <c r="B6" s="259">
        <v>2.7549542879048929</v>
      </c>
      <c r="C6" s="259">
        <v>2.5326274294742319</v>
      </c>
      <c r="D6" s="259">
        <v>2.805299138539453</v>
      </c>
      <c r="E6" s="259">
        <v>3.7920814214719898</v>
      </c>
      <c r="F6" s="259">
        <v>2.9151755798846168</v>
      </c>
      <c r="G6" s="259">
        <v>2.1392252674699641</v>
      </c>
      <c r="H6" s="259">
        <v>2.4369782597818861</v>
      </c>
      <c r="I6" s="259">
        <v>2.3141631110889209</v>
      </c>
      <c r="J6" s="259">
        <v>2.4906922238639471</v>
      </c>
      <c r="K6" s="259">
        <v>3.0733285180889069</v>
      </c>
      <c r="L6" s="259">
        <v>3.6147467115110739</v>
      </c>
      <c r="M6" s="259">
        <v>3.701289678502568</v>
      </c>
      <c r="N6" s="259">
        <v>9.5313291710626959</v>
      </c>
      <c r="O6" s="259">
        <v>9.385122167405461</v>
      </c>
      <c r="P6" s="259">
        <v>7.9542991382044317</v>
      </c>
      <c r="Q6" s="259">
        <v>8.617717246490491</v>
      </c>
      <c r="R6" s="259">
        <v>9.1191327495226187</v>
      </c>
      <c r="S6" s="259">
        <v>9.7031493093353411</v>
      </c>
      <c r="T6" s="259">
        <v>11.39595255953612</v>
      </c>
      <c r="U6" s="259">
        <v>12.29129934388367</v>
      </c>
      <c r="V6" s="259">
        <v>11.9092954690505</v>
      </c>
      <c r="W6" s="259">
        <v>12.93446662820039</v>
      </c>
      <c r="X6" s="259">
        <v>12.001173420367721</v>
      </c>
      <c r="Y6" s="259">
        <v>10.651087967871099</v>
      </c>
      <c r="DA6" s="67" t="s">
        <v>3047</v>
      </c>
    </row>
    <row r="7" spans="1:105" ht="12" customHeight="1" x14ac:dyDescent="0.25">
      <c r="A7" s="173" t="s">
        <v>92</v>
      </c>
      <c r="B7" s="224">
        <v>1.547028673197264</v>
      </c>
      <c r="C7" s="224">
        <v>1.4991620874358349</v>
      </c>
      <c r="D7" s="224">
        <v>1.6340027759124329</v>
      </c>
      <c r="E7" s="224">
        <v>2.077705162960342</v>
      </c>
      <c r="F7" s="224">
        <v>1.651680077441168</v>
      </c>
      <c r="G7" s="224">
        <v>1.0714338525751561</v>
      </c>
      <c r="H7" s="224">
        <v>1.285203771666529</v>
      </c>
      <c r="I7" s="224">
        <v>1.2336532315943081</v>
      </c>
      <c r="J7" s="224">
        <v>1.3449410759581519</v>
      </c>
      <c r="K7" s="224">
        <v>1.7127782148965429</v>
      </c>
      <c r="L7" s="224">
        <v>2.0066508598214439</v>
      </c>
      <c r="M7" s="224">
        <v>2.0479528790157131</v>
      </c>
      <c r="N7" s="224">
        <v>5.097222726972257</v>
      </c>
      <c r="O7" s="224">
        <v>5.0981105853854114</v>
      </c>
      <c r="P7" s="224">
        <v>4.4655246870056251</v>
      </c>
      <c r="Q7" s="224">
        <v>4.8189741858719488</v>
      </c>
      <c r="R7" s="224">
        <v>5.0722132162207201</v>
      </c>
      <c r="S7" s="224">
        <v>5.4190593063588892</v>
      </c>
      <c r="T7" s="224">
        <v>6.1825304018604061</v>
      </c>
      <c r="U7" s="224">
        <v>6.6169452785880267</v>
      </c>
      <c r="V7" s="224">
        <v>6.4379753459026192</v>
      </c>
      <c r="W7" s="224">
        <v>6.98752646203853</v>
      </c>
      <c r="X7" s="224">
        <v>6.5707457326100487</v>
      </c>
      <c r="Y7" s="224">
        <v>5.8826863398712588</v>
      </c>
      <c r="DA7" s="177" t="s">
        <v>3048</v>
      </c>
    </row>
    <row r="8" spans="1:105" ht="12" customHeight="1" x14ac:dyDescent="0.25">
      <c r="A8" s="173" t="s">
        <v>93</v>
      </c>
      <c r="B8" s="224">
        <v>2.8393527927384432</v>
      </c>
      <c r="C8" s="224">
        <v>2.8318767847200128</v>
      </c>
      <c r="D8" s="224">
        <v>3.060274887513065</v>
      </c>
      <c r="E8" s="224">
        <v>3.7593364546542749</v>
      </c>
      <c r="F8" s="224">
        <v>3.0467534663361189</v>
      </c>
      <c r="G8" s="224">
        <v>1.8309011380703231</v>
      </c>
      <c r="H8" s="224">
        <v>2.271868838346609</v>
      </c>
      <c r="I8" s="224">
        <v>2.1954391230220351</v>
      </c>
      <c r="J8" s="224">
        <v>2.4123876839314802</v>
      </c>
      <c r="K8" s="224">
        <v>3.1299560188375999</v>
      </c>
      <c r="L8" s="224">
        <v>3.6587119838189728</v>
      </c>
      <c r="M8" s="224">
        <v>3.7268984194672021</v>
      </c>
      <c r="N8" s="224">
        <v>9.0889396645539176</v>
      </c>
      <c r="O8" s="224">
        <v>9.177220506529693</v>
      </c>
      <c r="P8" s="224">
        <v>8.1946228137480563</v>
      </c>
      <c r="Q8" s="224">
        <v>8.8233981079870318</v>
      </c>
      <c r="R8" s="224">
        <v>9.2586047441928159</v>
      </c>
      <c r="S8" s="224">
        <v>9.9149204562486695</v>
      </c>
      <c r="T8" s="224">
        <v>11.120795132698341</v>
      </c>
      <c r="U8" s="224">
        <v>11.846724056259911</v>
      </c>
      <c r="V8" s="224">
        <v>11.555360365721461</v>
      </c>
      <c r="W8" s="224">
        <v>12.536703213119241</v>
      </c>
      <c r="X8" s="224">
        <v>11.883800290064091</v>
      </c>
      <c r="Y8" s="224">
        <v>10.69412952258844</v>
      </c>
      <c r="DA8" s="177" t="s">
        <v>3049</v>
      </c>
    </row>
    <row r="9" spans="1:105" ht="12" customHeight="1" x14ac:dyDescent="0.25">
      <c r="A9" s="173" t="s">
        <v>94</v>
      </c>
      <c r="B9" s="224">
        <v>0.95889306947938824</v>
      </c>
      <c r="C9" s="224">
        <v>0.87072456406222287</v>
      </c>
      <c r="D9" s="224">
        <v>0.96819164654341161</v>
      </c>
      <c r="E9" s="224">
        <v>1.327122544967684</v>
      </c>
      <c r="F9" s="224">
        <v>1.012603180912597</v>
      </c>
      <c r="G9" s="224">
        <v>0.76277202238348618</v>
      </c>
      <c r="H9" s="224">
        <v>0.85988393302028199</v>
      </c>
      <c r="I9" s="224">
        <v>0.81469674535829606</v>
      </c>
      <c r="J9" s="224">
        <v>0.87443619629983649</v>
      </c>
      <c r="K9" s="224">
        <v>1.07153260934243</v>
      </c>
      <c r="L9" s="224">
        <v>1.2614024645612929</v>
      </c>
      <c r="M9" s="224">
        <v>1.2925468748016891</v>
      </c>
      <c r="N9" s="224">
        <v>3.3532191315368172</v>
      </c>
      <c r="O9" s="224">
        <v>3.2907030144555991</v>
      </c>
      <c r="P9" s="224">
        <v>2.7687473529646311</v>
      </c>
      <c r="Q9" s="224">
        <v>3.0023319934116119</v>
      </c>
      <c r="R9" s="224">
        <v>3.18082418291882</v>
      </c>
      <c r="S9" s="224">
        <v>3.3814505198757572</v>
      </c>
      <c r="T9" s="224">
        <v>3.996865003329571</v>
      </c>
      <c r="U9" s="224">
        <v>4.3180783355537109</v>
      </c>
      <c r="V9" s="224">
        <v>4.1801379853032081</v>
      </c>
      <c r="W9" s="224">
        <v>4.5406210238202309</v>
      </c>
      <c r="X9" s="224">
        <v>4.2007440014459414</v>
      </c>
      <c r="Y9" s="224">
        <v>3.7210139541044289</v>
      </c>
      <c r="DA9" s="177" t="s">
        <v>3050</v>
      </c>
    </row>
    <row r="10" spans="1:105" ht="12" customHeight="1" x14ac:dyDescent="0.25">
      <c r="A10" s="56" t="s">
        <v>95</v>
      </c>
      <c r="B10" s="260">
        <v>2.6677370945243291</v>
      </c>
      <c r="C10" s="260">
        <v>2.4790613993899382</v>
      </c>
      <c r="D10" s="260">
        <v>2.6034733154307799</v>
      </c>
      <c r="E10" s="260">
        <v>3.1993419416428268</v>
      </c>
      <c r="F10" s="260">
        <v>2.5393684738927962</v>
      </c>
      <c r="G10" s="260">
        <v>2.211132847952384</v>
      </c>
      <c r="H10" s="260">
        <v>2.439321928021609</v>
      </c>
      <c r="I10" s="260">
        <v>2.144249891738732</v>
      </c>
      <c r="J10" s="260">
        <v>2.5585375232376668</v>
      </c>
      <c r="K10" s="260">
        <v>2.7307866622178669</v>
      </c>
      <c r="L10" s="260">
        <v>2.9951218261548171</v>
      </c>
      <c r="M10" s="260">
        <v>3.7268023394263818</v>
      </c>
      <c r="N10" s="260">
        <v>7.741350765336632</v>
      </c>
      <c r="O10" s="260">
        <v>8.4590041422264459</v>
      </c>
      <c r="P10" s="260">
        <v>7.4561532882062789</v>
      </c>
      <c r="Q10" s="260">
        <v>7.9927765404091762</v>
      </c>
      <c r="R10" s="260">
        <v>8.5479998310664325</v>
      </c>
      <c r="S10" s="260">
        <v>9.1978316462615322</v>
      </c>
      <c r="T10" s="260">
        <v>10.320755692220461</v>
      </c>
      <c r="U10" s="260">
        <v>10.571250549955231</v>
      </c>
      <c r="V10" s="260">
        <v>10.64454540958878</v>
      </c>
      <c r="W10" s="260">
        <v>11.705187430948939</v>
      </c>
      <c r="X10" s="260">
        <v>11.878406312330551</v>
      </c>
      <c r="Y10" s="260">
        <v>11.04212302910812</v>
      </c>
      <c r="DA10" s="68" t="s">
        <v>3051</v>
      </c>
    </row>
    <row r="11" spans="1:105" ht="12" customHeight="1" x14ac:dyDescent="0.25">
      <c r="A11" s="37" t="s">
        <v>159</v>
      </c>
      <c r="B11" s="226">
        <v>3.1439309697072051E-2</v>
      </c>
      <c r="C11" s="226">
        <v>6.2752386955389386E-2</v>
      </c>
      <c r="D11" s="226">
        <v>8.789458482753397E-2</v>
      </c>
      <c r="E11" s="226">
        <v>7.546156171813409E-2</v>
      </c>
      <c r="F11" s="226">
        <v>7.7767602467963354E-2</v>
      </c>
      <c r="G11" s="226">
        <v>0.13669452847313771</v>
      </c>
      <c r="H11" s="226">
        <v>0.14276319068858789</v>
      </c>
      <c r="I11" s="226">
        <v>9.2313263318603289E-2</v>
      </c>
      <c r="J11" s="226">
        <v>0.12819140123081599</v>
      </c>
      <c r="K11" s="226">
        <v>0.13433871633429831</v>
      </c>
      <c r="L11" s="226">
        <v>0.12543990827087881</v>
      </c>
      <c r="M11" s="226">
        <v>1.142299867712764</v>
      </c>
      <c r="N11" s="226">
        <v>0.34062345264373672</v>
      </c>
      <c r="O11" s="226">
        <v>0.58211528680801694</v>
      </c>
      <c r="P11" s="226">
        <v>1.2469914620554241</v>
      </c>
      <c r="Q11" s="226">
        <v>1.310566822981996</v>
      </c>
      <c r="R11" s="226">
        <v>1.567667502905616</v>
      </c>
      <c r="S11" s="226">
        <v>1.618412589058295</v>
      </c>
      <c r="T11" s="226">
        <v>2.1074116695893719</v>
      </c>
      <c r="U11" s="226">
        <v>1.8244814155338089</v>
      </c>
      <c r="V11" s="226">
        <v>1.9858172836765551</v>
      </c>
      <c r="W11" s="226">
        <v>2.0030798162436612</v>
      </c>
      <c r="X11" s="226">
        <v>1.850489160609174</v>
      </c>
      <c r="Y11" s="226">
        <v>1.517015663198136</v>
      </c>
      <c r="DA11" s="69" t="s">
        <v>3052</v>
      </c>
    </row>
    <row r="12" spans="1:105" ht="12" customHeight="1" x14ac:dyDescent="0.25">
      <c r="A12" s="37" t="s">
        <v>35</v>
      </c>
      <c r="B12" s="226">
        <v>0.84545915815268136</v>
      </c>
      <c r="C12" s="226">
        <v>0.79927336165916607</v>
      </c>
      <c r="D12" s="226">
        <v>0.92496308550509054</v>
      </c>
      <c r="E12" s="226">
        <v>0.77696586902092279</v>
      </c>
      <c r="F12" s="226">
        <v>0.67852186081823818</v>
      </c>
      <c r="G12" s="226">
        <v>1.239797249446744</v>
      </c>
      <c r="H12" s="226">
        <v>1.273868725108342</v>
      </c>
      <c r="I12" s="226">
        <v>0.99385558163445831</v>
      </c>
      <c r="J12" s="226">
        <v>1.4166110512091941</v>
      </c>
      <c r="K12" s="226">
        <v>1.014970410606197</v>
      </c>
      <c r="L12" s="226">
        <v>0.75362235082978735</v>
      </c>
      <c r="M12" s="226">
        <v>0.90307720876982067</v>
      </c>
      <c r="N12" s="226">
        <v>0.22225160606958891</v>
      </c>
      <c r="O12" s="226">
        <v>1.91907656781075</v>
      </c>
      <c r="P12" s="226">
        <v>1.844626113813876</v>
      </c>
      <c r="Q12" s="226">
        <v>1.8099839725136151</v>
      </c>
      <c r="R12" s="226">
        <v>1.92887570286379</v>
      </c>
      <c r="S12" s="226">
        <v>2.1010424190900001</v>
      </c>
      <c r="T12" s="226">
        <v>2.1552604370429909</v>
      </c>
      <c r="U12" s="226">
        <v>2.0176845578608091</v>
      </c>
      <c r="V12" s="226">
        <v>1.9950625230470209</v>
      </c>
      <c r="W12" s="226">
        <v>2.3475455288329781</v>
      </c>
      <c r="X12" s="226">
        <v>1.7336771930878301</v>
      </c>
      <c r="Y12" s="226">
        <v>1.3357186171281299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0.64488392088189683</v>
      </c>
      <c r="O13" s="226">
        <v>0.597076526222167</v>
      </c>
      <c r="P13" s="226">
        <v>0.1433361994839874</v>
      </c>
      <c r="Q13" s="226">
        <v>0.31049011177945651</v>
      </c>
      <c r="R13" s="226">
        <v>0.42992261392890141</v>
      </c>
      <c r="S13" s="226">
        <v>0.54935511607828058</v>
      </c>
      <c r="T13" s="226">
        <v>0.54926913155526325</v>
      </c>
      <c r="U13" s="226">
        <v>0.50154772140892179</v>
      </c>
      <c r="V13" s="226">
        <v>0.69269131556170982</v>
      </c>
      <c r="W13" s="226">
        <v>0.93155631986038279</v>
      </c>
      <c r="X13" s="226">
        <v>0.97927773000682405</v>
      </c>
      <c r="Y13" s="226">
        <v>0.64488392089273228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0.18068355592318319</v>
      </c>
      <c r="T14" s="226">
        <v>0.1191780080835612</v>
      </c>
      <c r="U14" s="226">
        <v>0.14993594227469681</v>
      </c>
      <c r="V14" s="226">
        <v>0.3682965271641897</v>
      </c>
      <c r="W14" s="226">
        <v>0.46037482714692401</v>
      </c>
      <c r="X14" s="226">
        <v>1.865662358658565</v>
      </c>
      <c r="Y14" s="226">
        <v>2.9619320002332712</v>
      </c>
      <c r="DA14" s="69" t="s">
        <v>3055</v>
      </c>
    </row>
    <row r="15" spans="1:105" ht="12" customHeight="1" x14ac:dyDescent="0.25">
      <c r="A15" s="37" t="s">
        <v>40</v>
      </c>
      <c r="B15" s="226">
        <v>1.7908386266745759</v>
      </c>
      <c r="C15" s="226">
        <v>1.617035650775382</v>
      </c>
      <c r="D15" s="226">
        <v>1.5906156450981559</v>
      </c>
      <c r="E15" s="226">
        <v>2.3469145109037708</v>
      </c>
      <c r="F15" s="226">
        <v>1.783079010606595</v>
      </c>
      <c r="G15" s="226">
        <v>0.83464107003250243</v>
      </c>
      <c r="H15" s="226">
        <v>1.0226900122246789</v>
      </c>
      <c r="I15" s="226">
        <v>1.0580810467856701</v>
      </c>
      <c r="J15" s="226">
        <v>1.0137350707976569</v>
      </c>
      <c r="K15" s="226">
        <v>1.581477535277372</v>
      </c>
      <c r="L15" s="226">
        <v>2.1160595670541502</v>
      </c>
      <c r="M15" s="226">
        <v>1.681425262943796</v>
      </c>
      <c r="N15" s="226">
        <v>6.5335917857414101</v>
      </c>
      <c r="O15" s="226">
        <v>5.360735761385512</v>
      </c>
      <c r="P15" s="226">
        <v>4.2211995128529924</v>
      </c>
      <c r="Q15" s="226">
        <v>4.5617356331341066</v>
      </c>
      <c r="R15" s="226">
        <v>4.6215340113681256</v>
      </c>
      <c r="S15" s="226">
        <v>4.7483379661117731</v>
      </c>
      <c r="T15" s="226">
        <v>5.3896364459492663</v>
      </c>
      <c r="U15" s="226">
        <v>6.0776009128769886</v>
      </c>
      <c r="V15" s="226">
        <v>5.6026777601393043</v>
      </c>
      <c r="W15" s="226">
        <v>5.9626309388649954</v>
      </c>
      <c r="X15" s="226">
        <v>5.4492998699681534</v>
      </c>
      <c r="Y15" s="226">
        <v>4.5825728276558451</v>
      </c>
      <c r="DA15" s="69" t="s">
        <v>3056</v>
      </c>
    </row>
    <row r="16" spans="1:105" ht="12" customHeight="1" x14ac:dyDescent="0.25">
      <c r="A16" s="57" t="s">
        <v>3057</v>
      </c>
      <c r="B16" s="261">
        <v>24.803665785976509</v>
      </c>
      <c r="C16" s="261">
        <v>25.449771775275899</v>
      </c>
      <c r="D16" s="261">
        <v>26.941414577695522</v>
      </c>
      <c r="E16" s="261">
        <v>27.114748344718851</v>
      </c>
      <c r="F16" s="261">
        <v>22.265501780299029</v>
      </c>
      <c r="G16" s="261">
        <v>23.953029271108409</v>
      </c>
      <c r="H16" s="261">
        <v>28.120886163169491</v>
      </c>
      <c r="I16" s="261">
        <v>25.09258894343013</v>
      </c>
      <c r="J16" s="261">
        <v>30.30499918227413</v>
      </c>
      <c r="K16" s="261">
        <v>29.683494634763228</v>
      </c>
      <c r="L16" s="261">
        <v>27.135187430225379</v>
      </c>
      <c r="M16" s="261">
        <v>35.663556359557298</v>
      </c>
      <c r="N16" s="261">
        <v>32.048978598550917</v>
      </c>
      <c r="O16" s="261">
        <v>65.448868353449242</v>
      </c>
      <c r="P16" s="261">
        <v>67.247266027123487</v>
      </c>
      <c r="Q16" s="261">
        <v>71.173676727039648</v>
      </c>
      <c r="R16" s="261">
        <v>74.522259545923362</v>
      </c>
      <c r="S16" s="261">
        <v>79.915557560699256</v>
      </c>
      <c r="T16" s="261">
        <v>87.394213327655038</v>
      </c>
      <c r="U16" s="261">
        <v>85.722989692390129</v>
      </c>
      <c r="V16" s="261">
        <v>86.304626338459784</v>
      </c>
      <c r="W16" s="261">
        <v>96.920600694505382</v>
      </c>
      <c r="X16" s="261">
        <v>88.483203639715313</v>
      </c>
      <c r="Y16" s="261">
        <v>76.875833796211396</v>
      </c>
      <c r="DA16" s="70" t="s">
        <v>3058</v>
      </c>
    </row>
    <row r="17" spans="1:105" ht="12" customHeight="1" x14ac:dyDescent="0.25">
      <c r="A17" s="46" t="s">
        <v>28</v>
      </c>
      <c r="B17" s="229">
        <v>9.6467487563430224E-2</v>
      </c>
      <c r="C17" s="229">
        <v>0.56209000535802733</v>
      </c>
      <c r="D17" s="229">
        <v>0</v>
      </c>
      <c r="E17" s="229">
        <v>5.3677305732327082E-2</v>
      </c>
      <c r="F17" s="229">
        <v>0</v>
      </c>
      <c r="G17" s="229">
        <v>8.6545829353023435E-2</v>
      </c>
      <c r="H17" s="229">
        <v>0.1187127951928367</v>
      </c>
      <c r="I17" s="229">
        <v>9.0109989557688258E-2</v>
      </c>
      <c r="J17" s="229">
        <v>0.46730785226989691</v>
      </c>
      <c r="K17" s="229">
        <v>1.011007263834228</v>
      </c>
      <c r="L17" s="229">
        <v>0.64141031564486028</v>
      </c>
      <c r="M17" s="229">
        <v>0.63097783097610949</v>
      </c>
      <c r="N17" s="229">
        <v>0.54464966463007447</v>
      </c>
      <c r="O17" s="229">
        <v>0.84425114757096731</v>
      </c>
      <c r="P17" s="229">
        <v>0.72121110653289711</v>
      </c>
      <c r="Q17" s="229">
        <v>0.70019187729046861</v>
      </c>
      <c r="R17" s="229">
        <v>0.78567651686597395</v>
      </c>
      <c r="S17" s="229">
        <v>0.68979862246590073</v>
      </c>
      <c r="T17" s="229">
        <v>0.86626839426762225</v>
      </c>
      <c r="U17" s="229">
        <v>0.85415273594598651</v>
      </c>
      <c r="V17" s="229">
        <v>0.76037121592850643</v>
      </c>
      <c r="W17" s="229">
        <v>0.72608168900119829</v>
      </c>
      <c r="X17" s="229">
        <v>1.3027020755037331</v>
      </c>
      <c r="Y17" s="229">
        <v>1.7389465782649851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0.17662236312373919</v>
      </c>
      <c r="C19" s="229">
        <v>0.53772518417402904</v>
      </c>
      <c r="D19" s="229">
        <v>1.5123827564828241</v>
      </c>
      <c r="E19" s="229">
        <v>0.93406782842642921</v>
      </c>
      <c r="F19" s="229">
        <v>0.73773199907202236</v>
      </c>
      <c r="G19" s="229">
        <v>1.02423242947732</v>
      </c>
      <c r="H19" s="229">
        <v>0.8773161830180003</v>
      </c>
      <c r="I19" s="229">
        <v>0.47693756229810469</v>
      </c>
      <c r="J19" s="229">
        <v>1.4355147447787391</v>
      </c>
      <c r="K19" s="229">
        <v>0.74712130601201454</v>
      </c>
      <c r="L19" s="229">
        <v>0.37694098156248912</v>
      </c>
      <c r="M19" s="229">
        <v>1.0325687158945029</v>
      </c>
      <c r="N19" s="229">
        <v>0.20254489066338871</v>
      </c>
      <c r="O19" s="229">
        <v>2.3672962001285969</v>
      </c>
      <c r="P19" s="229">
        <v>2.6072361453522852</v>
      </c>
      <c r="Q19" s="229">
        <v>2.2533822143763231</v>
      </c>
      <c r="R19" s="229">
        <v>2.1298145400790629</v>
      </c>
      <c r="S19" s="229">
        <v>1.96118776942246</v>
      </c>
      <c r="T19" s="229">
        <v>2.543265538760088</v>
      </c>
      <c r="U19" s="229">
        <v>2.348517006783267</v>
      </c>
      <c r="V19" s="229">
        <v>2.384168006086075</v>
      </c>
      <c r="W19" s="229">
        <v>2.9865646849348528</v>
      </c>
      <c r="X19" s="229">
        <v>4.9101268589367049</v>
      </c>
      <c r="Y19" s="229">
        <v>3.6028749517522631</v>
      </c>
      <c r="DA19" s="73" t="s">
        <v>3061</v>
      </c>
    </row>
    <row r="20" spans="1:105" ht="12" customHeight="1" x14ac:dyDescent="0.25">
      <c r="A20" s="46" t="s">
        <v>159</v>
      </c>
      <c r="B20" s="229">
        <v>0.8324493355780721</v>
      </c>
      <c r="C20" s="229">
        <v>0.81438544778427313</v>
      </c>
      <c r="D20" s="229">
        <v>1.3880332313015931</v>
      </c>
      <c r="E20" s="229">
        <v>1.838393452493269</v>
      </c>
      <c r="F20" s="229">
        <v>0.99521872425292413</v>
      </c>
      <c r="G20" s="229">
        <v>1.47945669512647</v>
      </c>
      <c r="H20" s="229">
        <v>1.625484985877536</v>
      </c>
      <c r="I20" s="229">
        <v>1.2861372978785439</v>
      </c>
      <c r="J20" s="229">
        <v>1.2920798120023009</v>
      </c>
      <c r="K20" s="229">
        <v>1.7202807583436159</v>
      </c>
      <c r="L20" s="229">
        <v>1.672175112634136</v>
      </c>
      <c r="M20" s="229">
        <v>9.5298594145504403</v>
      </c>
      <c r="N20" s="229">
        <v>8.7923982684909507</v>
      </c>
      <c r="O20" s="229">
        <v>5.8914678235433859</v>
      </c>
      <c r="P20" s="229">
        <v>8.9946066528861142</v>
      </c>
      <c r="Q20" s="229">
        <v>9.9388529319526082</v>
      </c>
      <c r="R20" s="229">
        <v>12.580319717613641</v>
      </c>
      <c r="S20" s="229">
        <v>13.41203103727071</v>
      </c>
      <c r="T20" s="229">
        <v>17.900107232549509</v>
      </c>
      <c r="U20" s="229">
        <v>17.38863945797544</v>
      </c>
      <c r="V20" s="229">
        <v>18.438916781901039</v>
      </c>
      <c r="W20" s="229">
        <v>18.92711758842082</v>
      </c>
      <c r="X20" s="229">
        <v>19.189684343499611</v>
      </c>
      <c r="Y20" s="229">
        <v>17.75649978082134</v>
      </c>
      <c r="DA20" s="73" t="s">
        <v>3062</v>
      </c>
    </row>
    <row r="21" spans="1:105" ht="12" customHeight="1" x14ac:dyDescent="0.25">
      <c r="A21" s="46" t="s">
        <v>32</v>
      </c>
      <c r="B21" s="229">
        <v>0.1686419035552664</v>
      </c>
      <c r="C21" s="229">
        <v>0.30424369481118968</v>
      </c>
      <c r="D21" s="229">
        <v>0</v>
      </c>
      <c r="E21" s="229">
        <v>0.15892398153266879</v>
      </c>
      <c r="F21" s="229">
        <v>0.13074508356690689</v>
      </c>
      <c r="G21" s="229">
        <v>0.58693998093788613</v>
      </c>
      <c r="H21" s="229">
        <v>0.45247409439117342</v>
      </c>
      <c r="I21" s="229">
        <v>0</v>
      </c>
      <c r="J21" s="229">
        <v>0</v>
      </c>
      <c r="K21" s="229">
        <v>0.15976223860128241</v>
      </c>
      <c r="L21" s="229">
        <v>0.16120791777826651</v>
      </c>
      <c r="M21" s="229">
        <v>0.17134695390570051</v>
      </c>
      <c r="N21" s="229">
        <v>0</v>
      </c>
      <c r="O21" s="229">
        <v>0.32849558127955131</v>
      </c>
      <c r="P21" s="229">
        <v>0.30047771886797991</v>
      </c>
      <c r="Q21" s="229">
        <v>0.1483548561560129</v>
      </c>
      <c r="R21" s="229">
        <v>0.15764236856161221</v>
      </c>
      <c r="S21" s="229">
        <v>0.15827189201635911</v>
      </c>
      <c r="T21" s="229">
        <v>0.15920494777430219</v>
      </c>
      <c r="U21" s="229">
        <v>0.15758587342780461</v>
      </c>
      <c r="V21" s="229">
        <v>0.32266632256428379</v>
      </c>
      <c r="W21" s="229">
        <v>0.31558294062427278</v>
      </c>
      <c r="X21" s="229">
        <v>0.16073644182112851</v>
      </c>
      <c r="Y21" s="229">
        <v>0.16376967940342441</v>
      </c>
      <c r="DA21" s="73" t="s">
        <v>3063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3064</v>
      </c>
    </row>
    <row r="23" spans="1:105" ht="12" customHeight="1" x14ac:dyDescent="0.25">
      <c r="A23" s="46" t="s">
        <v>35</v>
      </c>
      <c r="B23" s="229">
        <v>12.148417299616479</v>
      </c>
      <c r="C23" s="229">
        <v>10.39603348242211</v>
      </c>
      <c r="D23" s="229">
        <v>13.49310856958099</v>
      </c>
      <c r="E23" s="229">
        <v>12.61342986558804</v>
      </c>
      <c r="F23" s="229">
        <v>13.00772520335312</v>
      </c>
      <c r="G23" s="229">
        <v>11.329598275093369</v>
      </c>
      <c r="H23" s="229">
        <v>12.37590791780827</v>
      </c>
      <c r="I23" s="229">
        <v>11.126464765098341</v>
      </c>
      <c r="J23" s="229">
        <v>15.21189206472825</v>
      </c>
      <c r="K23" s="229">
        <v>14.747917225348649</v>
      </c>
      <c r="L23" s="229">
        <v>14.584244064914619</v>
      </c>
      <c r="M23" s="229">
        <v>15.23323087159863</v>
      </c>
      <c r="N23" s="229">
        <v>17.612137320183699</v>
      </c>
      <c r="O23" s="229">
        <v>36.405074332858533</v>
      </c>
      <c r="P23" s="229">
        <v>33.075621897892837</v>
      </c>
      <c r="Q23" s="229">
        <v>36.127236464565279</v>
      </c>
      <c r="R23" s="229">
        <v>39.463329907681697</v>
      </c>
      <c r="S23" s="229">
        <v>44.12124195001423</v>
      </c>
      <c r="T23" s="229">
        <v>45.668118664564851</v>
      </c>
      <c r="U23" s="229">
        <v>47.455071232795532</v>
      </c>
      <c r="V23" s="229">
        <v>48.165528902467408</v>
      </c>
      <c r="W23" s="229">
        <v>54.498431836680027</v>
      </c>
      <c r="X23" s="229">
        <v>46.312136301544562</v>
      </c>
      <c r="Y23" s="229">
        <v>41.4871104633446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1.6340509642837899</v>
      </c>
      <c r="C25" s="229">
        <v>2.172086886318787</v>
      </c>
      <c r="D25" s="229">
        <v>2.2517879409219961</v>
      </c>
      <c r="E25" s="229">
        <v>2.335449494666423</v>
      </c>
      <c r="F25" s="229">
        <v>2.2557484400857848</v>
      </c>
      <c r="G25" s="229">
        <v>1.1757160967894249</v>
      </c>
      <c r="H25" s="229">
        <v>2.271731139014475</v>
      </c>
      <c r="I25" s="229">
        <v>1.932911984390375</v>
      </c>
      <c r="J25" s="229">
        <v>2.0126847770899481</v>
      </c>
      <c r="K25" s="229">
        <v>2.53077750095076</v>
      </c>
      <c r="L25" s="229">
        <v>1.813396271637832</v>
      </c>
      <c r="M25" s="229">
        <v>1.7535666770962379</v>
      </c>
      <c r="N25" s="229">
        <v>1.067995896971047</v>
      </c>
      <c r="O25" s="229">
        <v>2.6941401093182589</v>
      </c>
      <c r="P25" s="229">
        <v>9.0956413937203404</v>
      </c>
      <c r="Q25" s="229">
        <v>11.501450686590999</v>
      </c>
      <c r="R25" s="229">
        <v>10.19482794477887</v>
      </c>
      <c r="S25" s="229">
        <v>10.541329938274149</v>
      </c>
      <c r="T25" s="229">
        <v>10.75186589972296</v>
      </c>
      <c r="U25" s="229">
        <v>8.607390804060655</v>
      </c>
      <c r="V25" s="229">
        <v>7.2980728723278192</v>
      </c>
      <c r="W25" s="229">
        <v>9.2173759775399784</v>
      </c>
      <c r="X25" s="229">
        <v>8.4606564088423131</v>
      </c>
      <c r="Y25" s="229">
        <v>7.401284516012165</v>
      </c>
      <c r="DA25" s="73" t="s">
        <v>3067</v>
      </c>
    </row>
    <row r="26" spans="1:105" ht="12" customHeight="1" x14ac:dyDescent="0.25">
      <c r="A26" s="46" t="s">
        <v>39</v>
      </c>
      <c r="B26" s="229">
        <v>9.7470164322557302</v>
      </c>
      <c r="C26" s="229">
        <v>10.663207074407479</v>
      </c>
      <c r="D26" s="229">
        <v>8.2961020794081151</v>
      </c>
      <c r="E26" s="229">
        <v>9.1808064162796956</v>
      </c>
      <c r="F26" s="229">
        <v>5.1383323299682679</v>
      </c>
      <c r="G26" s="229">
        <v>8.2705399643309168</v>
      </c>
      <c r="H26" s="229">
        <v>10.399259047867201</v>
      </c>
      <c r="I26" s="229">
        <v>10.18002734420708</v>
      </c>
      <c r="J26" s="229">
        <v>9.8855199314049962</v>
      </c>
      <c r="K26" s="229">
        <v>8.7666283416726785</v>
      </c>
      <c r="L26" s="229">
        <v>7.885812766053176</v>
      </c>
      <c r="M26" s="229">
        <v>7.3120058955356768</v>
      </c>
      <c r="N26" s="229">
        <v>3.8292525576117522</v>
      </c>
      <c r="O26" s="229">
        <v>16.918143158749938</v>
      </c>
      <c r="P26" s="229">
        <v>12.45247111187102</v>
      </c>
      <c r="Q26" s="229">
        <v>10.504207696107979</v>
      </c>
      <c r="R26" s="229">
        <v>9.2106485503424942</v>
      </c>
      <c r="S26" s="229">
        <v>9.0316963512354533</v>
      </c>
      <c r="T26" s="229">
        <v>9.5053826500157115</v>
      </c>
      <c r="U26" s="229">
        <v>8.9116325814014417</v>
      </c>
      <c r="V26" s="229">
        <v>8.9349022371846516</v>
      </c>
      <c r="W26" s="229">
        <v>10.249445977304241</v>
      </c>
      <c r="X26" s="229">
        <v>8.1471612095672636</v>
      </c>
      <c r="Y26" s="229">
        <v>4.7253478266126194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35.832989626268258</v>
      </c>
      <c r="C27" s="261">
        <f t="shared" si="0"/>
        <v>39.81111516683282</v>
      </c>
      <c r="D27" s="261">
        <f t="shared" si="0"/>
        <v>45.41241079893728</v>
      </c>
      <c r="E27" s="261">
        <f t="shared" si="0"/>
        <v>48.878846745259082</v>
      </c>
      <c r="F27" s="261">
        <f t="shared" si="0"/>
        <v>38.682815410133905</v>
      </c>
      <c r="G27" s="261">
        <f t="shared" si="0"/>
        <v>47.255100192088562</v>
      </c>
      <c r="H27" s="261">
        <f t="shared" si="0"/>
        <v>50.83224476539317</v>
      </c>
      <c r="I27" s="261">
        <f t="shared" si="0"/>
        <v>39.758276269171326</v>
      </c>
      <c r="J27" s="261">
        <f t="shared" si="0"/>
        <v>51.76246056094989</v>
      </c>
      <c r="K27" s="261">
        <f t="shared" si="0"/>
        <v>50.238127904128085</v>
      </c>
      <c r="L27" s="261">
        <f t="shared" si="0"/>
        <v>48.816616411251331</v>
      </c>
      <c r="M27" s="261">
        <f t="shared" si="0"/>
        <v>81.468897027586962</v>
      </c>
      <c r="N27" s="261">
        <f t="shared" si="0"/>
        <v>77.228520719129833</v>
      </c>
      <c r="O27" s="261">
        <f t="shared" si="0"/>
        <v>135.45590930808862</v>
      </c>
      <c r="P27" s="261">
        <f t="shared" si="0"/>
        <v>142.39480061741926</v>
      </c>
      <c r="Q27" s="261">
        <f t="shared" si="0"/>
        <v>146.70834641682347</v>
      </c>
      <c r="R27" s="261">
        <f t="shared" si="0"/>
        <v>160.14181477369794</v>
      </c>
      <c r="S27" s="261">
        <f t="shared" si="0"/>
        <v>169.93184433958731</v>
      </c>
      <c r="T27" s="261">
        <f t="shared" si="0"/>
        <v>198.13670221915746</v>
      </c>
      <c r="U27" s="261">
        <f t="shared" si="0"/>
        <v>192.74910172403344</v>
      </c>
      <c r="V27" s="261">
        <f t="shared" si="0"/>
        <v>197.71845511622359</v>
      </c>
      <c r="W27" s="261">
        <f t="shared" si="0"/>
        <v>215.43662552421614</v>
      </c>
      <c r="X27" s="261">
        <f t="shared" si="0"/>
        <v>196.77587809187898</v>
      </c>
      <c r="Y27" s="261">
        <f t="shared" si="0"/>
        <v>168.46641523590785</v>
      </c>
      <c r="DA27" s="70"/>
    </row>
    <row r="28" spans="1:105" ht="12" customHeight="1" x14ac:dyDescent="0.25">
      <c r="A28" s="60" t="s">
        <v>3070</v>
      </c>
      <c r="B28" s="262">
        <v>32.767754478889557</v>
      </c>
      <c r="C28" s="262">
        <v>36.392855537774068</v>
      </c>
      <c r="D28" s="262">
        <v>41.833314260300227</v>
      </c>
      <c r="E28" s="262">
        <v>45.063029038204867</v>
      </c>
      <c r="F28" s="262">
        <v>35.324819048833483</v>
      </c>
      <c r="G28" s="262">
        <v>45.88757420579612</v>
      </c>
      <c r="H28" s="262">
        <v>48.770227905608252</v>
      </c>
      <c r="I28" s="262">
        <v>37.697076682761441</v>
      </c>
      <c r="J28" s="262">
        <v>49.410018331133188</v>
      </c>
      <c r="K28" s="262">
        <v>46.92029953023814</v>
      </c>
      <c r="L28" s="262">
        <v>44.975614474380293</v>
      </c>
      <c r="M28" s="262">
        <v>77.588506592701378</v>
      </c>
      <c r="N28" s="262">
        <v>68.612855283323213</v>
      </c>
      <c r="O28" s="262">
        <v>126.3556541288813</v>
      </c>
      <c r="P28" s="262">
        <v>133.5537311459432</v>
      </c>
      <c r="Q28" s="262">
        <v>137.27802277501661</v>
      </c>
      <c r="R28" s="262">
        <v>150.37454218802361</v>
      </c>
      <c r="S28" s="262">
        <v>159.36741126657611</v>
      </c>
      <c r="T28" s="262">
        <v>187.14816715373249</v>
      </c>
      <c r="U28" s="262">
        <v>181.297557915227</v>
      </c>
      <c r="V28" s="262">
        <v>186.4147338305396</v>
      </c>
      <c r="W28" s="262">
        <v>203.19605138464809</v>
      </c>
      <c r="X28" s="262">
        <v>184.736805317944</v>
      </c>
      <c r="Y28" s="262">
        <v>157.38295804482291</v>
      </c>
      <c r="DA28" s="72" t="s">
        <v>3071</v>
      </c>
    </row>
    <row r="29" spans="1:105" ht="12" customHeight="1" x14ac:dyDescent="0.25">
      <c r="A29" s="59" t="s">
        <v>28</v>
      </c>
      <c r="B29" s="230">
        <v>0.1488608217319613</v>
      </c>
      <c r="C29" s="230">
        <v>1.221391548707508</v>
      </c>
      <c r="D29" s="230">
        <v>0</v>
      </c>
      <c r="E29" s="230">
        <v>0.2435711895484565</v>
      </c>
      <c r="F29" s="230">
        <v>0</v>
      </c>
      <c r="G29" s="230">
        <v>0.48258572697295132</v>
      </c>
      <c r="H29" s="230">
        <v>0.64078849458310694</v>
      </c>
      <c r="I29" s="230">
        <v>0.54617547907034492</v>
      </c>
      <c r="J29" s="230">
        <v>2.4561659224901868</v>
      </c>
      <c r="K29" s="230">
        <v>5.0652610079951073</v>
      </c>
      <c r="L29" s="230">
        <v>3.1789680163339642</v>
      </c>
      <c r="M29" s="230">
        <v>2.9048777149970308</v>
      </c>
      <c r="N29" s="230">
        <v>2.4740949613699379</v>
      </c>
      <c r="O29" s="230">
        <v>4.09100250679976</v>
      </c>
      <c r="P29" s="230">
        <v>3.8879032528964559</v>
      </c>
      <c r="Q29" s="230">
        <v>3.8316223961560709</v>
      </c>
      <c r="R29" s="230">
        <v>3.650966446805969</v>
      </c>
      <c r="S29" s="230">
        <v>2.910713283308624</v>
      </c>
      <c r="T29" s="230">
        <v>3.7669596376645749</v>
      </c>
      <c r="U29" s="230">
        <v>3.7371118483951609</v>
      </c>
      <c r="V29" s="230">
        <v>3.172439605568973</v>
      </c>
      <c r="W29" s="230">
        <v>3.0958788966249831</v>
      </c>
      <c r="X29" s="230">
        <v>3.1581768387869462</v>
      </c>
      <c r="Y29" s="230">
        <v>2.8805388716168072</v>
      </c>
      <c r="DA29" s="71" t="s">
        <v>3072</v>
      </c>
    </row>
    <row r="30" spans="1:105" ht="12" customHeight="1" x14ac:dyDescent="0.25">
      <c r="A30" s="59" t="s">
        <v>31</v>
      </c>
      <c r="B30" s="230">
        <v>0.95312828171088604</v>
      </c>
      <c r="C30" s="230">
        <v>2.8515267503839721</v>
      </c>
      <c r="D30" s="230">
        <v>6.2341417440686158</v>
      </c>
      <c r="E30" s="230">
        <v>3.4242750798111179</v>
      </c>
      <c r="F30" s="230">
        <v>2.467568936531229</v>
      </c>
      <c r="G30" s="230">
        <v>5.7111931939828056</v>
      </c>
      <c r="H30" s="230">
        <v>4.7355814954597619</v>
      </c>
      <c r="I30" s="230">
        <v>2.8908182417227288</v>
      </c>
      <c r="J30" s="230">
        <v>7.5450527531930929</v>
      </c>
      <c r="K30" s="230">
        <v>3.7431624430005601</v>
      </c>
      <c r="L30" s="230">
        <v>1.8682008929462799</v>
      </c>
      <c r="M30" s="230">
        <v>2.0119169685640141</v>
      </c>
      <c r="N30" s="230">
        <v>0.9200690388414583</v>
      </c>
      <c r="O30" s="230">
        <v>8.5351994519417946</v>
      </c>
      <c r="P30" s="230">
        <v>10.539567781137171</v>
      </c>
      <c r="Q30" s="230">
        <v>8.647484704501748</v>
      </c>
      <c r="R30" s="230">
        <v>7.4731864403002559</v>
      </c>
      <c r="S30" s="230">
        <v>6.5351711999319813</v>
      </c>
      <c r="T30" s="230">
        <v>9.2589285651992412</v>
      </c>
      <c r="U30" s="230">
        <v>8.3504638524094403</v>
      </c>
      <c r="V30" s="230">
        <v>8.3147577254273326</v>
      </c>
      <c r="W30" s="230">
        <v>9.7556865111508024</v>
      </c>
      <c r="X30" s="230">
        <v>10.334763151469041</v>
      </c>
      <c r="Y30" s="230">
        <v>8.79881673597367</v>
      </c>
      <c r="DA30" s="71" t="s">
        <v>3073</v>
      </c>
    </row>
    <row r="31" spans="1:105" ht="12" customHeight="1" x14ac:dyDescent="0.25">
      <c r="A31" s="59" t="s">
        <v>159</v>
      </c>
      <c r="B31" s="230">
        <v>2.8890697156603382</v>
      </c>
      <c r="C31" s="230">
        <v>3.0550580572594082</v>
      </c>
      <c r="D31" s="230">
        <v>5.3593804968182184</v>
      </c>
      <c r="E31" s="230">
        <v>7.4313956732353592</v>
      </c>
      <c r="F31" s="230">
        <v>4.9962325210274514</v>
      </c>
      <c r="G31" s="230">
        <v>7.119015249779169</v>
      </c>
      <c r="H31" s="230">
        <v>7.6814223137172339</v>
      </c>
      <c r="I31" s="230">
        <v>6.2225580160193186</v>
      </c>
      <c r="J31" s="230">
        <v>6.1411737284038503</v>
      </c>
      <c r="K31" s="230">
        <v>7.7359405820425309</v>
      </c>
      <c r="L31" s="230">
        <v>7.6791492126899072</v>
      </c>
      <c r="M31" s="230">
        <v>41.006332466187622</v>
      </c>
      <c r="N31" s="230">
        <v>38.285531872910539</v>
      </c>
      <c r="O31" s="230">
        <v>25.771989512162079</v>
      </c>
      <c r="P31" s="230">
        <v>45.86602630610701</v>
      </c>
      <c r="Q31" s="230">
        <v>51.607886694482239</v>
      </c>
      <c r="R31" s="230">
        <v>61.762702925791508</v>
      </c>
      <c r="S31" s="230">
        <v>65.294343935184656</v>
      </c>
      <c r="T31" s="230">
        <v>85.696319734968284</v>
      </c>
      <c r="U31" s="230">
        <v>81.94480740244903</v>
      </c>
      <c r="V31" s="230">
        <v>88.391072646070768</v>
      </c>
      <c r="W31" s="230">
        <v>91.500209900577659</v>
      </c>
      <c r="X31" s="230">
        <v>90.709925222023259</v>
      </c>
      <c r="Y31" s="230">
        <v>78.83096977354208</v>
      </c>
      <c r="DA31" s="71" t="s">
        <v>3074</v>
      </c>
    </row>
    <row r="32" spans="1:105" ht="12" customHeight="1" x14ac:dyDescent="0.25">
      <c r="A32" s="59" t="s">
        <v>32</v>
      </c>
      <c r="B32" s="230">
        <v>0.79627641123389403</v>
      </c>
      <c r="C32" s="230">
        <v>0.52424033041573526</v>
      </c>
      <c r="D32" s="230">
        <v>0</v>
      </c>
      <c r="E32" s="230">
        <v>0.80599433318459168</v>
      </c>
      <c r="F32" s="230">
        <v>0.83417323116407205</v>
      </c>
      <c r="G32" s="230">
        <v>3.2728192624397661</v>
      </c>
      <c r="H32" s="230">
        <v>2.442366834272554</v>
      </c>
      <c r="I32" s="230">
        <v>0</v>
      </c>
      <c r="J32" s="230">
        <v>0</v>
      </c>
      <c r="K32" s="230">
        <v>0.80042692736753185</v>
      </c>
      <c r="L32" s="230">
        <v>0.79898124819160898</v>
      </c>
      <c r="M32" s="230">
        <v>0.7888422120366676</v>
      </c>
      <c r="N32" s="230">
        <v>0</v>
      </c>
      <c r="O32" s="230">
        <v>1.591796766109014</v>
      </c>
      <c r="P32" s="230">
        <v>1.6198146285153461</v>
      </c>
      <c r="Q32" s="230">
        <v>0.81183430979745463</v>
      </c>
      <c r="R32" s="230">
        <v>0.80254679739195933</v>
      </c>
      <c r="S32" s="230">
        <v>0.80191727393754353</v>
      </c>
      <c r="T32" s="230">
        <v>0.80098421817920407</v>
      </c>
      <c r="U32" s="230">
        <v>0.802603292525087</v>
      </c>
      <c r="V32" s="230">
        <v>1.5976260248180489</v>
      </c>
      <c r="W32" s="230">
        <v>1.604709406758319</v>
      </c>
      <c r="X32" s="230">
        <v>0.79627129678807207</v>
      </c>
      <c r="Y32" s="230">
        <v>0.79452782704805847</v>
      </c>
      <c r="DA32" s="71" t="s">
        <v>3075</v>
      </c>
    </row>
    <row r="33" spans="1:105" ht="12" customHeight="1" x14ac:dyDescent="0.25">
      <c r="A33" s="59" t="s">
        <v>35</v>
      </c>
      <c r="B33" s="230">
        <v>27.98041924855249</v>
      </c>
      <c r="C33" s="230">
        <v>28.740638851007439</v>
      </c>
      <c r="D33" s="230">
        <v>30.23979201941339</v>
      </c>
      <c r="E33" s="230">
        <v>33.157792762425338</v>
      </c>
      <c r="F33" s="230">
        <v>27.026844360110729</v>
      </c>
      <c r="G33" s="230">
        <v>29.301960772621431</v>
      </c>
      <c r="H33" s="230">
        <v>33.270068767575587</v>
      </c>
      <c r="I33" s="230">
        <v>28.037524945949048</v>
      </c>
      <c r="J33" s="230">
        <v>33.267625927046048</v>
      </c>
      <c r="K33" s="230">
        <v>29.575508569832419</v>
      </c>
      <c r="L33" s="230">
        <v>31.450315104218539</v>
      </c>
      <c r="M33" s="230">
        <v>30.87653723091605</v>
      </c>
      <c r="N33" s="230">
        <v>26.93315941020127</v>
      </c>
      <c r="O33" s="230">
        <v>86.365665891868673</v>
      </c>
      <c r="P33" s="230">
        <v>71.640419177287228</v>
      </c>
      <c r="Q33" s="230">
        <v>72.379194670079031</v>
      </c>
      <c r="R33" s="230">
        <v>76.685139577733949</v>
      </c>
      <c r="S33" s="230">
        <v>83.825265574213347</v>
      </c>
      <c r="T33" s="230">
        <v>87.624974997721182</v>
      </c>
      <c r="U33" s="230">
        <v>86.462571519448304</v>
      </c>
      <c r="V33" s="230">
        <v>84.938837828654442</v>
      </c>
      <c r="W33" s="230">
        <v>97.239566669536359</v>
      </c>
      <c r="X33" s="230">
        <v>79.737668808876663</v>
      </c>
      <c r="Y33" s="230">
        <v>66.078104836642353</v>
      </c>
      <c r="DA33" s="71" t="s">
        <v>3076</v>
      </c>
    </row>
    <row r="34" spans="1:105" ht="12" customHeight="1" x14ac:dyDescent="0.25">
      <c r="A34" s="60" t="s">
        <v>3077</v>
      </c>
      <c r="B34" s="262">
        <v>3.0652351473786998</v>
      </c>
      <c r="C34" s="262">
        <v>3.418259629058753</v>
      </c>
      <c r="D34" s="262">
        <v>3.5790965386370539</v>
      </c>
      <c r="E34" s="262">
        <v>3.8158177070542179</v>
      </c>
      <c r="F34" s="262">
        <v>3.3579963613004251</v>
      </c>
      <c r="G34" s="262">
        <v>1.3675259862924389</v>
      </c>
      <c r="H34" s="262">
        <v>2.0620168597849209</v>
      </c>
      <c r="I34" s="262">
        <v>2.0611995864098822</v>
      </c>
      <c r="J34" s="262">
        <v>2.3524422298167038</v>
      </c>
      <c r="K34" s="262">
        <v>3.317828373889943</v>
      </c>
      <c r="L34" s="262">
        <v>3.8410019368710402</v>
      </c>
      <c r="M34" s="262">
        <v>3.8803904348855829</v>
      </c>
      <c r="N34" s="262">
        <v>8.6156654358066245</v>
      </c>
      <c r="O34" s="262">
        <v>9.1002551792073092</v>
      </c>
      <c r="P34" s="262">
        <v>8.8410694714760591</v>
      </c>
      <c r="Q34" s="262">
        <v>9.4303236418068792</v>
      </c>
      <c r="R34" s="262">
        <v>9.7672725856743483</v>
      </c>
      <c r="S34" s="262">
        <v>10.564433073011189</v>
      </c>
      <c r="T34" s="262">
        <v>10.988535065424969</v>
      </c>
      <c r="U34" s="262">
        <v>11.45154380880642</v>
      </c>
      <c r="V34" s="262">
        <v>11.303721285684</v>
      </c>
      <c r="W34" s="262">
        <v>12.240574139568061</v>
      </c>
      <c r="X34" s="262">
        <v>12.03907277393497</v>
      </c>
      <c r="Y34" s="262">
        <v>11.083457191084941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6.3417042655067597</v>
      </c>
      <c r="C35" s="261">
        <f t="shared" si="1"/>
        <v>6.1042134944013924</v>
      </c>
      <c r="D35" s="261">
        <f t="shared" si="1"/>
        <v>6.4982880596264669</v>
      </c>
      <c r="E35" s="261">
        <f t="shared" si="1"/>
        <v>6.1807339198274507</v>
      </c>
      <c r="F35" s="261">
        <f t="shared" si="1"/>
        <v>5.2480342202922596</v>
      </c>
      <c r="G35" s="261">
        <f t="shared" si="1"/>
        <v>4.5635743492994614</v>
      </c>
      <c r="H35" s="261">
        <f t="shared" si="1"/>
        <v>5.8297315204821674</v>
      </c>
      <c r="I35" s="261">
        <f t="shared" si="1"/>
        <v>5.6543126722776256</v>
      </c>
      <c r="J35" s="261">
        <f t="shared" si="1"/>
        <v>6.8403766027142563</v>
      </c>
      <c r="K35" s="261">
        <f t="shared" si="1"/>
        <v>7.0740068367168076</v>
      </c>
      <c r="L35" s="261">
        <f t="shared" si="1"/>
        <v>6.4046365211937424</v>
      </c>
      <c r="M35" s="261">
        <f t="shared" si="1"/>
        <v>6.9192711457750402</v>
      </c>
      <c r="N35" s="261">
        <f t="shared" si="1"/>
        <v>7.1321895149137333</v>
      </c>
      <c r="O35" s="261">
        <f t="shared" si="1"/>
        <v>14.000230711566479</v>
      </c>
      <c r="P35" s="261">
        <f t="shared" si="1"/>
        <v>13.324064477316034</v>
      </c>
      <c r="Q35" s="261">
        <f t="shared" si="1"/>
        <v>14.523265218528454</v>
      </c>
      <c r="R35" s="261">
        <f t="shared" si="1"/>
        <v>15.189306434594565</v>
      </c>
      <c r="S35" s="261">
        <f t="shared" si="1"/>
        <v>16.63304273331736</v>
      </c>
      <c r="T35" s="261">
        <f t="shared" si="1"/>
        <v>16.952087507907425</v>
      </c>
      <c r="U35" s="261">
        <f t="shared" si="1"/>
        <v>17.021461823523325</v>
      </c>
      <c r="V35" s="261">
        <f t="shared" si="1"/>
        <v>17.013896707105577</v>
      </c>
      <c r="W35" s="261">
        <f t="shared" si="1"/>
        <v>19.370796080961185</v>
      </c>
      <c r="X35" s="261">
        <f t="shared" si="1"/>
        <v>18.12488235966218</v>
      </c>
      <c r="Y35" s="261">
        <f t="shared" si="1"/>
        <v>16.409347040527337</v>
      </c>
      <c r="DA35" s="70"/>
    </row>
    <row r="36" spans="1:105" ht="12" customHeight="1" x14ac:dyDescent="0.25">
      <c r="A36" s="60" t="s">
        <v>3080</v>
      </c>
      <c r="B36" s="262">
        <v>2.2718974847529538</v>
      </c>
      <c r="C36" s="262">
        <v>2.1105564990506678</v>
      </c>
      <c r="D36" s="262">
        <v>2.350621585691886</v>
      </c>
      <c r="E36" s="262">
        <v>2.17113882500324</v>
      </c>
      <c r="F36" s="262">
        <v>1.953708996084234</v>
      </c>
      <c r="G36" s="262">
        <v>1.6932891999319251</v>
      </c>
      <c r="H36" s="262">
        <v>2.0872267244572158</v>
      </c>
      <c r="I36" s="262">
        <v>2.0310608862640849</v>
      </c>
      <c r="J36" s="262">
        <v>2.5303161100558609</v>
      </c>
      <c r="K36" s="262">
        <v>2.5807773188861778</v>
      </c>
      <c r="L36" s="262">
        <v>2.3198462131874482</v>
      </c>
      <c r="M36" s="262">
        <v>2.555444838711642</v>
      </c>
      <c r="N36" s="262">
        <v>2.5385830131919258</v>
      </c>
      <c r="O36" s="262">
        <v>5.117892351237364</v>
      </c>
      <c r="P36" s="262">
        <v>4.9096283811663692</v>
      </c>
      <c r="Q36" s="262">
        <v>5.3980816581072872</v>
      </c>
      <c r="R36" s="262">
        <v>5.6825739829239943</v>
      </c>
      <c r="S36" s="262">
        <v>6.2539016411522272</v>
      </c>
      <c r="T36" s="262">
        <v>6.3816186631885241</v>
      </c>
      <c r="U36" s="262">
        <v>6.4614969083659037</v>
      </c>
      <c r="V36" s="262">
        <v>6.4679867537244364</v>
      </c>
      <c r="W36" s="262">
        <v>7.395601551634944</v>
      </c>
      <c r="X36" s="262">
        <v>6.8933396367721329</v>
      </c>
      <c r="Y36" s="262">
        <v>6.2668478623143287</v>
      </c>
      <c r="DA36" s="72" t="s">
        <v>3081</v>
      </c>
    </row>
    <row r="37" spans="1:105" ht="12" customHeight="1" x14ac:dyDescent="0.25">
      <c r="A37" s="59" t="s">
        <v>28</v>
      </c>
      <c r="B37" s="230">
        <v>2.1584819151134391E-2</v>
      </c>
      <c r="C37" s="230">
        <v>0.11991542083012981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1.5351975822610751E-2</v>
      </c>
      <c r="S37" s="230">
        <v>2.522753193493369E-2</v>
      </c>
      <c r="T37" s="230">
        <v>2.5350635888863271E-2</v>
      </c>
      <c r="U37" s="230">
        <v>2.415933003674085E-2</v>
      </c>
      <c r="V37" s="230">
        <v>2.4117882503865651E-2</v>
      </c>
      <c r="W37" s="230">
        <v>2.335733203599594E-2</v>
      </c>
      <c r="X37" s="230">
        <v>0.13375735648745379</v>
      </c>
      <c r="Y37" s="230">
        <v>0.22385825932863529</v>
      </c>
      <c r="DA37" s="71" t="s">
        <v>3082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8.2827372007801256E-2</v>
      </c>
      <c r="E38" s="230">
        <v>8.601976168267543E-2</v>
      </c>
      <c r="F38" s="230">
        <v>7.6362894153458677E-2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0.15799705971187639</v>
      </c>
      <c r="N38" s="230">
        <v>0</v>
      </c>
      <c r="O38" s="230">
        <v>0.1581799690370887</v>
      </c>
      <c r="P38" s="230">
        <v>0.1551976469473248</v>
      </c>
      <c r="Q38" s="230">
        <v>0.15289779360521341</v>
      </c>
      <c r="R38" s="230">
        <v>0.1482810048945499</v>
      </c>
      <c r="S38" s="230">
        <v>0.14686743722192941</v>
      </c>
      <c r="T38" s="230">
        <v>0.14599255217686641</v>
      </c>
      <c r="U38" s="230">
        <v>0.14226421016121721</v>
      </c>
      <c r="V38" s="230">
        <v>0.142085424551043</v>
      </c>
      <c r="W38" s="230">
        <v>0.2127669786268761</v>
      </c>
      <c r="X38" s="230">
        <v>0.56784295431964649</v>
      </c>
      <c r="Y38" s="230">
        <v>0.34975188561350729</v>
      </c>
      <c r="DA38" s="71" t="s">
        <v>3083</v>
      </c>
    </row>
    <row r="39" spans="1:105" ht="12" customHeight="1" x14ac:dyDescent="0.25">
      <c r="A39" s="59" t="s">
        <v>159</v>
      </c>
      <c r="B39" s="230">
        <v>7.6205385956994706E-2</v>
      </c>
      <c r="C39" s="230">
        <v>7.9833902020717731E-2</v>
      </c>
      <c r="D39" s="230">
        <v>7.4239842310576634E-2</v>
      </c>
      <c r="E39" s="230">
        <v>7.7304772906256855E-2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0.1392127809855675</v>
      </c>
      <c r="N39" s="230">
        <v>6.5026915332111412E-2</v>
      </c>
      <c r="O39" s="230">
        <v>0.13980405499193629</v>
      </c>
      <c r="P39" s="230">
        <v>6.8605594369355996E-2</v>
      </c>
      <c r="Q39" s="230">
        <v>6.7557464689751587E-2</v>
      </c>
      <c r="R39" s="230">
        <v>6.8133661784084615E-2</v>
      </c>
      <c r="S39" s="230">
        <v>6.7516463608373753E-2</v>
      </c>
      <c r="T39" s="230">
        <v>0.13427169593343469</v>
      </c>
      <c r="U39" s="230">
        <v>0.19635668650485949</v>
      </c>
      <c r="V39" s="230">
        <v>6.535959629357771E-2</v>
      </c>
      <c r="W39" s="230">
        <v>0.13037834585643651</v>
      </c>
      <c r="X39" s="230">
        <v>0.13067191450318999</v>
      </c>
      <c r="Y39" s="230">
        <v>0.25816019642921101</v>
      </c>
      <c r="DA39" s="71" t="s">
        <v>3084</v>
      </c>
    </row>
    <row r="40" spans="1:105" ht="12" customHeight="1" x14ac:dyDescent="0.25">
      <c r="A40" s="59" t="s">
        <v>32</v>
      </c>
      <c r="B40" s="230">
        <v>0</v>
      </c>
      <c r="C40" s="230">
        <v>7.6014847910281624E-2</v>
      </c>
      <c r="D40" s="230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3085</v>
      </c>
    </row>
    <row r="41" spans="1:105" ht="12" customHeight="1" x14ac:dyDescent="0.25">
      <c r="A41" s="59" t="s">
        <v>35</v>
      </c>
      <c r="B41" s="230">
        <v>2.1741072796448249</v>
      </c>
      <c r="C41" s="230">
        <v>1.8347923282895391</v>
      </c>
      <c r="D41" s="230">
        <v>2.1935543713735091</v>
      </c>
      <c r="E41" s="230">
        <v>2.007814290414307</v>
      </c>
      <c r="F41" s="230">
        <v>1.877346101930776</v>
      </c>
      <c r="G41" s="230">
        <v>1.6932891999319251</v>
      </c>
      <c r="H41" s="230">
        <v>2.0872267244572158</v>
      </c>
      <c r="I41" s="230">
        <v>2.0310608862640849</v>
      </c>
      <c r="J41" s="230">
        <v>2.5303161100558609</v>
      </c>
      <c r="K41" s="230">
        <v>2.5807773188861778</v>
      </c>
      <c r="L41" s="230">
        <v>2.3198462131874482</v>
      </c>
      <c r="M41" s="230">
        <v>2.2582349980141978</v>
      </c>
      <c r="N41" s="230">
        <v>2.4735560978598148</v>
      </c>
      <c r="O41" s="230">
        <v>4.8199083272083394</v>
      </c>
      <c r="P41" s="230">
        <v>4.6858251398496886</v>
      </c>
      <c r="Q41" s="230">
        <v>5.177626399812322</v>
      </c>
      <c r="R41" s="230">
        <v>5.4508073404227488</v>
      </c>
      <c r="S41" s="230">
        <v>6.0142902083869902</v>
      </c>
      <c r="T41" s="230">
        <v>6.0760037791893593</v>
      </c>
      <c r="U41" s="230">
        <v>6.0987166816630856</v>
      </c>
      <c r="V41" s="230">
        <v>6.2364238503759504</v>
      </c>
      <c r="W41" s="230">
        <v>7.0290988951156352</v>
      </c>
      <c r="X41" s="230">
        <v>6.0610674114618428</v>
      </c>
      <c r="Y41" s="230">
        <v>5.4350775209429747</v>
      </c>
      <c r="DA41" s="71" t="s">
        <v>3086</v>
      </c>
    </row>
    <row r="42" spans="1:105" ht="12" customHeight="1" x14ac:dyDescent="0.25">
      <c r="A42" s="60" t="s">
        <v>3087</v>
      </c>
      <c r="B42" s="262">
        <v>3.7523359976324402</v>
      </c>
      <c r="C42" s="262">
        <v>3.6396229623410679</v>
      </c>
      <c r="D42" s="262">
        <v>3.7769743324328862</v>
      </c>
      <c r="E42" s="262">
        <v>3.6143854037364531</v>
      </c>
      <c r="F42" s="262">
        <v>2.946532743930482</v>
      </c>
      <c r="G42" s="262">
        <v>2.7286485293586771</v>
      </c>
      <c r="H42" s="262">
        <v>3.528938764118656</v>
      </c>
      <c r="I42" s="262">
        <v>3.409770400278231</v>
      </c>
      <c r="J42" s="262">
        <v>4.0664146902845228</v>
      </c>
      <c r="K42" s="262">
        <v>4.1495972933920289</v>
      </c>
      <c r="L42" s="262">
        <v>3.6869722502589362</v>
      </c>
      <c r="M42" s="262">
        <v>3.961928726307391</v>
      </c>
      <c r="N42" s="262">
        <v>3.7012697244418349</v>
      </c>
      <c r="O42" s="262">
        <v>7.9398119310540709</v>
      </c>
      <c r="P42" s="262">
        <v>7.4987539008896444</v>
      </c>
      <c r="Q42" s="262">
        <v>8.148471468948312</v>
      </c>
      <c r="R42" s="262">
        <v>8.4951220767257283</v>
      </c>
      <c r="S42" s="262">
        <v>9.2849676667461178</v>
      </c>
      <c r="T42" s="262">
        <v>9.4323705700856024</v>
      </c>
      <c r="U42" s="262">
        <v>9.3739121635310418</v>
      </c>
      <c r="V42" s="262">
        <v>9.3751673916495815</v>
      </c>
      <c r="W42" s="262">
        <v>10.70742077915669</v>
      </c>
      <c r="X42" s="262">
        <v>9.9846387570182102</v>
      </c>
      <c r="Y42" s="262">
        <v>8.9945696834220676</v>
      </c>
      <c r="DA42" s="72" t="s">
        <v>3088</v>
      </c>
    </row>
    <row r="43" spans="1:105" ht="12" customHeight="1" x14ac:dyDescent="0.25">
      <c r="A43" s="64" t="s">
        <v>28</v>
      </c>
      <c r="B43" s="229">
        <v>1.7816920869412309E-2</v>
      </c>
      <c r="C43" s="229">
        <v>8.8644108170817568E-2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1.64973300639434E-2</v>
      </c>
      <c r="S43" s="229">
        <v>2.7641005426464169E-2</v>
      </c>
      <c r="T43" s="229">
        <v>2.8127191868003332E-2</v>
      </c>
      <c r="U43" s="229">
        <v>2.8278314209685029E-2</v>
      </c>
      <c r="V43" s="229">
        <v>2.8302248397315471E-2</v>
      </c>
      <c r="W43" s="229">
        <v>2.750524181023067E-2</v>
      </c>
      <c r="X43" s="229">
        <v>0.15724771177811889</v>
      </c>
      <c r="Y43" s="229">
        <v>0.27028523779991859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7.3301789089230393E-2</v>
      </c>
      <c r="E45" s="229">
        <v>6.9417292101128125E-2</v>
      </c>
      <c r="F45" s="229">
        <v>8.006804605919654E-2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0.15370876407232539</v>
      </c>
      <c r="N45" s="229">
        <v>0</v>
      </c>
      <c r="O45" s="229">
        <v>0.15348620016217651</v>
      </c>
      <c r="P45" s="229">
        <v>0.15711508709512861</v>
      </c>
      <c r="Q45" s="229">
        <v>0.15991354664732729</v>
      </c>
      <c r="R45" s="229">
        <v>0.15934370326168151</v>
      </c>
      <c r="S45" s="229">
        <v>0.16091798594062129</v>
      </c>
      <c r="T45" s="229">
        <v>0.16198254530499409</v>
      </c>
      <c r="U45" s="229">
        <v>0.16651918863699891</v>
      </c>
      <c r="V45" s="229">
        <v>0.1667367348123161</v>
      </c>
      <c r="W45" s="229">
        <v>0.25055118398563597</v>
      </c>
      <c r="X45" s="229">
        <v>0.66756705994310461</v>
      </c>
      <c r="Y45" s="229">
        <v>0.4222885135331898</v>
      </c>
      <c r="DA45" s="73" t="s">
        <v>3091</v>
      </c>
    </row>
    <row r="46" spans="1:105" ht="12" customHeight="1" x14ac:dyDescent="0.25">
      <c r="A46" s="64" t="s">
        <v>159</v>
      </c>
      <c r="B46" s="229">
        <v>6.2902789312804713E-2</v>
      </c>
      <c r="C46" s="229">
        <v>5.9014970697120292E-2</v>
      </c>
      <c r="D46" s="229">
        <v>6.5701870422196301E-2</v>
      </c>
      <c r="E46" s="229">
        <v>6.2384362577533041E-2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0.13543432103980119</v>
      </c>
      <c r="N46" s="229">
        <v>7.4917454116918844E-2</v>
      </c>
      <c r="O46" s="229">
        <v>0.1356555656104913</v>
      </c>
      <c r="P46" s="229">
        <v>6.945320464950662E-2</v>
      </c>
      <c r="Q46" s="229">
        <v>7.0657355651150444E-2</v>
      </c>
      <c r="R46" s="229">
        <v>7.3216862761185594E-2</v>
      </c>
      <c r="S46" s="229">
        <v>7.3975644616685127E-2</v>
      </c>
      <c r="T46" s="229">
        <v>0.14897794952832111</v>
      </c>
      <c r="U46" s="229">
        <v>0.22983402560057489</v>
      </c>
      <c r="V46" s="229">
        <v>7.6699251236198043E-2</v>
      </c>
      <c r="W46" s="229">
        <v>0.15353157304407269</v>
      </c>
      <c r="X46" s="229">
        <v>0.1536204070481908</v>
      </c>
      <c r="Y46" s="229">
        <v>0.3117012090222096</v>
      </c>
      <c r="DA46" s="73" t="s">
        <v>3092</v>
      </c>
    </row>
    <row r="47" spans="1:105" ht="12" customHeight="1" x14ac:dyDescent="0.25">
      <c r="A47" s="64" t="s">
        <v>32</v>
      </c>
      <c r="B47" s="229">
        <v>0</v>
      </c>
      <c r="C47" s="229">
        <v>5.6191842167593868E-2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3094</v>
      </c>
    </row>
    <row r="49" spans="1:105" ht="12" customHeight="1" x14ac:dyDescent="0.25">
      <c r="A49" s="64" t="s">
        <v>35</v>
      </c>
      <c r="B49" s="229">
        <v>1.79458985001546</v>
      </c>
      <c r="C49" s="229">
        <v>1.356318716091421</v>
      </c>
      <c r="D49" s="229">
        <v>1.9412840947197481</v>
      </c>
      <c r="E49" s="229">
        <v>1.6202908303404431</v>
      </c>
      <c r="F49" s="229">
        <v>1.9684355317436359</v>
      </c>
      <c r="G49" s="229">
        <v>1.4956968034411799</v>
      </c>
      <c r="H49" s="229">
        <v>1.6298252982059229</v>
      </c>
      <c r="I49" s="229">
        <v>1.6137253176589359</v>
      </c>
      <c r="J49" s="229">
        <v>2.248269329570352</v>
      </c>
      <c r="K49" s="229">
        <v>2.2836077454838368</v>
      </c>
      <c r="L49" s="229">
        <v>2.1117444546448052</v>
      </c>
      <c r="M49" s="229">
        <v>2.196942849206331</v>
      </c>
      <c r="N49" s="229">
        <v>2.849781886786301</v>
      </c>
      <c r="O49" s="229">
        <v>4.6768843032190812</v>
      </c>
      <c r="P49" s="229">
        <v>4.7437177008869416</v>
      </c>
      <c r="Q49" s="229">
        <v>5.4152030666097826</v>
      </c>
      <c r="R49" s="229">
        <v>5.8574719533806032</v>
      </c>
      <c r="S49" s="229">
        <v>6.5896667464387866</v>
      </c>
      <c r="T49" s="229">
        <v>6.7414847042574779</v>
      </c>
      <c r="U49" s="229">
        <v>7.138502033692232</v>
      </c>
      <c r="V49" s="229">
        <v>7.31842096402917</v>
      </c>
      <c r="W49" s="229">
        <v>8.2773608098831435</v>
      </c>
      <c r="X49" s="229">
        <v>7.1255070107093417</v>
      </c>
      <c r="Y49" s="229">
        <v>6.5622828686989196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0.30179864182829491</v>
      </c>
      <c r="C51" s="229">
        <v>0.40117039587647269</v>
      </c>
      <c r="D51" s="229">
        <v>0.41589066504633532</v>
      </c>
      <c r="E51" s="229">
        <v>0.42692755452961761</v>
      </c>
      <c r="F51" s="229">
        <v>0.41220728536394252</v>
      </c>
      <c r="G51" s="229">
        <v>0.2171471569384224</v>
      </c>
      <c r="H51" s="229">
        <v>0.41957404471415422</v>
      </c>
      <c r="I51" s="229">
        <v>0.35699633880044462</v>
      </c>
      <c r="J51" s="229">
        <v>0.3717298575326059</v>
      </c>
      <c r="K51" s="229">
        <v>0.46741823189787401</v>
      </c>
      <c r="L51" s="229">
        <v>0.33492255984602431</v>
      </c>
      <c r="M51" s="229">
        <v>0.32387242079377931</v>
      </c>
      <c r="N51" s="229">
        <v>0.18402323893070971</v>
      </c>
      <c r="O51" s="229">
        <v>0.4931753905548098</v>
      </c>
      <c r="P51" s="229">
        <v>1.181424159089298</v>
      </c>
      <c r="Q51" s="229">
        <v>1.4096082055162611</v>
      </c>
      <c r="R51" s="229">
        <v>1.2697457740856899</v>
      </c>
      <c r="S51" s="229">
        <v>1.280795913135409</v>
      </c>
      <c r="T51" s="229">
        <v>1.218218207220479</v>
      </c>
      <c r="U51" s="229">
        <v>0.76921687373241387</v>
      </c>
      <c r="V51" s="229">
        <v>0.83178133008056554</v>
      </c>
      <c r="W51" s="229">
        <v>0.91274943527742936</v>
      </c>
      <c r="X51" s="229">
        <v>0.86122186841334958</v>
      </c>
      <c r="Y51" s="229">
        <v>0.78025376321574946</v>
      </c>
      <c r="DA51" s="73" t="s">
        <v>3097</v>
      </c>
    </row>
    <row r="52" spans="1:105" ht="12" customHeight="1" x14ac:dyDescent="0.25">
      <c r="A52" s="64" t="s">
        <v>39</v>
      </c>
      <c r="B52" s="229">
        <v>1.575227795606468</v>
      </c>
      <c r="C52" s="229">
        <v>1.6782829293376429</v>
      </c>
      <c r="D52" s="229">
        <v>1.2807959131553761</v>
      </c>
      <c r="E52" s="229">
        <v>1.4353653641877311</v>
      </c>
      <c r="F52" s="229">
        <v>0.48582188076370669</v>
      </c>
      <c r="G52" s="229">
        <v>1.015804568979074</v>
      </c>
      <c r="H52" s="229">
        <v>1.47953942119858</v>
      </c>
      <c r="I52" s="229">
        <v>1.43904874381885</v>
      </c>
      <c r="J52" s="229">
        <v>1.4464155031815651</v>
      </c>
      <c r="K52" s="229">
        <v>1.3985713160103179</v>
      </c>
      <c r="L52" s="229">
        <v>1.2403052357681059</v>
      </c>
      <c r="M52" s="229">
        <v>1.1519703711951541</v>
      </c>
      <c r="N52" s="229">
        <v>0.59254714460790525</v>
      </c>
      <c r="O52" s="229">
        <v>2.4806104715075121</v>
      </c>
      <c r="P52" s="229">
        <v>1.347043749168769</v>
      </c>
      <c r="Q52" s="229">
        <v>1.09308929452379</v>
      </c>
      <c r="R52" s="229">
        <v>1.118846453172623</v>
      </c>
      <c r="S52" s="229">
        <v>1.151970371188151</v>
      </c>
      <c r="T52" s="229">
        <v>1.133579971906326</v>
      </c>
      <c r="U52" s="229">
        <v>1.041561727659136</v>
      </c>
      <c r="V52" s="229">
        <v>0.95322686309401683</v>
      </c>
      <c r="W52" s="229">
        <v>1.0857225351561739</v>
      </c>
      <c r="X52" s="229">
        <v>1.0194746991261039</v>
      </c>
      <c r="Y52" s="229">
        <v>0.64775809115207883</v>
      </c>
      <c r="DA52" s="73" t="s">
        <v>3098</v>
      </c>
    </row>
    <row r="53" spans="1:105" ht="12" customHeight="1" x14ac:dyDescent="0.25">
      <c r="A53" s="60" t="s">
        <v>3099</v>
      </c>
      <c r="B53" s="262">
        <v>0.31747078312136529</v>
      </c>
      <c r="C53" s="262">
        <v>0.35403403300965658</v>
      </c>
      <c r="D53" s="262">
        <v>0.37069214150169483</v>
      </c>
      <c r="E53" s="262">
        <v>0.39520969108775827</v>
      </c>
      <c r="F53" s="262">
        <v>0.34779248027754389</v>
      </c>
      <c r="G53" s="262">
        <v>0.14163662000885979</v>
      </c>
      <c r="H53" s="262">
        <v>0.21356603190629539</v>
      </c>
      <c r="I53" s="262">
        <v>0.21348138573530931</v>
      </c>
      <c r="J53" s="262">
        <v>0.2436458023738729</v>
      </c>
      <c r="K53" s="262">
        <v>0.34363222443860131</v>
      </c>
      <c r="L53" s="262">
        <v>0.39781805774735768</v>
      </c>
      <c r="M53" s="262">
        <v>0.40189758075600679</v>
      </c>
      <c r="N53" s="262">
        <v>0.89233677727997207</v>
      </c>
      <c r="O53" s="262">
        <v>0.94252642927504249</v>
      </c>
      <c r="P53" s="262">
        <v>0.91568219526002037</v>
      </c>
      <c r="Q53" s="262">
        <v>0.9767120914728552</v>
      </c>
      <c r="R53" s="262">
        <v>1.0116103749448431</v>
      </c>
      <c r="S53" s="262">
        <v>1.094173425419015</v>
      </c>
      <c r="T53" s="262">
        <v>1.1380982746332999</v>
      </c>
      <c r="U53" s="262">
        <v>1.186052751626379</v>
      </c>
      <c r="V53" s="262">
        <v>1.1707425617315581</v>
      </c>
      <c r="W53" s="262">
        <v>1.267773750169549</v>
      </c>
      <c r="X53" s="262">
        <v>1.2469039658718359</v>
      </c>
      <c r="Y53" s="262">
        <v>1.14792949479094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3.1992177584800734</v>
      </c>
      <c r="C54" s="261">
        <f t="shared" si="2"/>
        <v>3.3610007424215587</v>
      </c>
      <c r="D54" s="261">
        <f t="shared" si="2"/>
        <v>3.5724760025814248</v>
      </c>
      <c r="E54" s="261">
        <f t="shared" si="2"/>
        <v>3.6478204251995456</v>
      </c>
      <c r="F54" s="261">
        <f t="shared" si="2"/>
        <v>3.2096996288352191</v>
      </c>
      <c r="G54" s="261">
        <f t="shared" si="2"/>
        <v>1.7705975791044233</v>
      </c>
      <c r="H54" s="261">
        <f t="shared" si="2"/>
        <v>2.4449684600962653</v>
      </c>
      <c r="I54" s="261">
        <f t="shared" si="2"/>
        <v>2.4136714404272741</v>
      </c>
      <c r="J54" s="261">
        <f t="shared" si="2"/>
        <v>2.8502190684739341</v>
      </c>
      <c r="K54" s="261">
        <f t="shared" si="2"/>
        <v>3.5173450139653641</v>
      </c>
      <c r="L54" s="261">
        <f t="shared" si="2"/>
        <v>3.7288528183048739</v>
      </c>
      <c r="M54" s="261">
        <f t="shared" si="2"/>
        <v>3.8649816246402766</v>
      </c>
      <c r="N54" s="261">
        <f t="shared" si="2"/>
        <v>6.9862067704380699</v>
      </c>
      <c r="O54" s="261">
        <f t="shared" si="2"/>
        <v>8.6259728613684672</v>
      </c>
      <c r="P54" s="261">
        <f t="shared" si="2"/>
        <v>8.3402765320129451</v>
      </c>
      <c r="Q54" s="261">
        <f t="shared" si="2"/>
        <v>8.9701087801746251</v>
      </c>
      <c r="R54" s="261">
        <f t="shared" si="2"/>
        <v>9.3303137991126839</v>
      </c>
      <c r="S54" s="261">
        <f t="shared" si="2"/>
        <v>10.140873409605634</v>
      </c>
      <c r="T54" s="261">
        <f t="shared" si="2"/>
        <v>10.482908956735868</v>
      </c>
      <c r="U54" s="261">
        <f t="shared" si="2"/>
        <v>10.816833722246045</v>
      </c>
      <c r="V54" s="261">
        <f t="shared" si="2"/>
        <v>10.721919784103047</v>
      </c>
      <c r="W54" s="261">
        <f t="shared" si="2"/>
        <v>11.803487967864797</v>
      </c>
      <c r="X54" s="261">
        <f t="shared" si="2"/>
        <v>11.416983004078459</v>
      </c>
      <c r="Y54" s="261">
        <f t="shared" si="2"/>
        <v>10.464994148080766</v>
      </c>
      <c r="DA54" s="70"/>
    </row>
    <row r="55" spans="1:105" ht="12" customHeight="1" x14ac:dyDescent="0.25">
      <c r="A55" s="60" t="s">
        <v>3102</v>
      </c>
      <c r="B55" s="262">
        <v>0.88071842866975369</v>
      </c>
      <c r="C55" s="262">
        <v>0.81647227021484048</v>
      </c>
      <c r="D55" s="262">
        <v>0.91077222361322119</v>
      </c>
      <c r="E55" s="262">
        <v>0.84109855167218395</v>
      </c>
      <c r="F55" s="262">
        <v>0.75734790312303701</v>
      </c>
      <c r="G55" s="262">
        <v>0.65687943100807422</v>
      </c>
      <c r="H55" s="262">
        <v>0.80970002241874772</v>
      </c>
      <c r="I55" s="262">
        <v>0.78791155070589458</v>
      </c>
      <c r="J55" s="262">
        <v>0.98158814614235979</v>
      </c>
      <c r="K55" s="262">
        <v>1.0011636150851551</v>
      </c>
      <c r="L55" s="262">
        <v>0.89994034132271683</v>
      </c>
      <c r="M55" s="262">
        <v>0.98921755047674265</v>
      </c>
      <c r="N55" s="262">
        <v>0.98447786855272024</v>
      </c>
      <c r="O55" s="262">
        <v>1.983450727694378</v>
      </c>
      <c r="P55" s="262">
        <v>1.903110810623124</v>
      </c>
      <c r="Q55" s="262">
        <v>2.092628358832239</v>
      </c>
      <c r="R55" s="262">
        <v>2.202922711405578</v>
      </c>
      <c r="S55" s="262">
        <v>2.4245158785422731</v>
      </c>
      <c r="T55" s="262">
        <v>2.4737366571064441</v>
      </c>
      <c r="U55" s="262">
        <v>2.504489453430006</v>
      </c>
      <c r="V55" s="262">
        <v>2.5076774684216789</v>
      </c>
      <c r="W55" s="262">
        <v>2.866675455179351</v>
      </c>
      <c r="X55" s="262">
        <v>2.6684035547298302</v>
      </c>
      <c r="Y55" s="262">
        <v>2.4257044341485008</v>
      </c>
      <c r="DA55" s="72" t="s">
        <v>3103</v>
      </c>
    </row>
    <row r="56" spans="1:105" ht="12" customHeight="1" x14ac:dyDescent="0.25">
      <c r="A56" s="60" t="s">
        <v>3104</v>
      </c>
      <c r="B56" s="262">
        <v>0.2823074104801836</v>
      </c>
      <c r="C56" s="262">
        <v>0.27382743290340322</v>
      </c>
      <c r="D56" s="262">
        <v>0.28416107830216059</v>
      </c>
      <c r="E56" s="262">
        <v>0.2719286824127739</v>
      </c>
      <c r="F56" s="262">
        <v>0.22168271427690139</v>
      </c>
      <c r="G56" s="262">
        <v>0.2052901714878001</v>
      </c>
      <c r="H56" s="262">
        <v>0.26550009510610578</v>
      </c>
      <c r="I56" s="262">
        <v>0.2565344501776724</v>
      </c>
      <c r="J56" s="262">
        <v>0.30593715538190758</v>
      </c>
      <c r="K56" s="262">
        <v>0.31219540765331882</v>
      </c>
      <c r="L56" s="262">
        <v>0.27738976177496688</v>
      </c>
      <c r="M56" s="262">
        <v>0.29807614241811092</v>
      </c>
      <c r="N56" s="262">
        <v>0.27846543381380567</v>
      </c>
      <c r="O56" s="262">
        <v>0.59735262177209292</v>
      </c>
      <c r="P56" s="262">
        <v>0.5641695724807253</v>
      </c>
      <c r="Q56" s="262">
        <v>0.61305114499924607</v>
      </c>
      <c r="R56" s="262">
        <v>0.63913144150914536</v>
      </c>
      <c r="S56" s="262">
        <v>0.69855556113450423</v>
      </c>
      <c r="T56" s="262">
        <v>0.70964543473998243</v>
      </c>
      <c r="U56" s="262">
        <v>0.70524731010891839</v>
      </c>
      <c r="V56" s="262">
        <v>0.7053417473341379</v>
      </c>
      <c r="W56" s="262">
        <v>0.80557397711523637</v>
      </c>
      <c r="X56" s="262">
        <v>0.75119539237754562</v>
      </c>
      <c r="Y56" s="262">
        <v>0.67670743699727109</v>
      </c>
      <c r="DA56" s="72" t="s">
        <v>3105</v>
      </c>
    </row>
    <row r="57" spans="1:105" ht="12" customHeight="1" x14ac:dyDescent="0.25">
      <c r="A57" s="64" t="s">
        <v>28</v>
      </c>
      <c r="B57" s="229">
        <v>1.3404579964448129E-3</v>
      </c>
      <c r="C57" s="229">
        <v>6.6691492040740468E-3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1.2411784374126689E-3</v>
      </c>
      <c r="S57" s="229">
        <v>2.0795740759722262E-3</v>
      </c>
      <c r="T57" s="229">
        <v>2.1161523662447642E-3</v>
      </c>
      <c r="U57" s="229">
        <v>2.127522072202008E-3</v>
      </c>
      <c r="V57" s="229">
        <v>2.129322763434392E-3</v>
      </c>
      <c r="W57" s="229">
        <v>2.0693598854092041E-3</v>
      </c>
      <c r="X57" s="229">
        <v>1.183054884851051E-2</v>
      </c>
      <c r="Y57" s="229">
        <v>2.0334939520997009E-2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5.5148681446442922E-3</v>
      </c>
      <c r="E59" s="229">
        <v>5.2226175875456898E-3</v>
      </c>
      <c r="F59" s="229">
        <v>6.0239282301589861E-3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1.156429572957934E-2</v>
      </c>
      <c r="N59" s="229">
        <v>0</v>
      </c>
      <c r="O59" s="229">
        <v>1.154755110938005E-2</v>
      </c>
      <c r="P59" s="229">
        <v>1.1820570815934441E-2</v>
      </c>
      <c r="Q59" s="229">
        <v>1.2031113227385129E-2</v>
      </c>
      <c r="R59" s="229">
        <v>1.198824099774406E-2</v>
      </c>
      <c r="S59" s="229">
        <v>1.210668232782104E-2</v>
      </c>
      <c r="T59" s="229">
        <v>1.218677456840081E-2</v>
      </c>
      <c r="U59" s="229">
        <v>1.252808942723503E-2</v>
      </c>
      <c r="V59" s="229">
        <v>1.2544456537603719E-2</v>
      </c>
      <c r="W59" s="229">
        <v>1.8850245817101131E-2</v>
      </c>
      <c r="X59" s="229">
        <v>5.0224480998854272E-2</v>
      </c>
      <c r="Y59" s="229">
        <v>3.1770922648265053E-2</v>
      </c>
      <c r="DA59" s="73" t="s">
        <v>3108</v>
      </c>
    </row>
    <row r="60" spans="1:105" ht="12" customHeight="1" x14ac:dyDescent="0.25">
      <c r="A60" s="64" t="s">
        <v>159</v>
      </c>
      <c r="B60" s="229">
        <v>4.732498255508818E-3</v>
      </c>
      <c r="C60" s="229">
        <v>4.439997795394628E-3</v>
      </c>
      <c r="D60" s="229">
        <v>4.9430874298831062E-3</v>
      </c>
      <c r="E60" s="229">
        <v>4.6934943631999782E-3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1.018941600299444E-2</v>
      </c>
      <c r="N60" s="229">
        <v>5.6364228802697567E-3</v>
      </c>
      <c r="O60" s="229">
        <v>1.02060613625448E-2</v>
      </c>
      <c r="P60" s="229">
        <v>5.2253194720631932E-3</v>
      </c>
      <c r="Q60" s="229">
        <v>5.3159139047887476E-3</v>
      </c>
      <c r="R60" s="229">
        <v>5.5084787030359053E-3</v>
      </c>
      <c r="S60" s="229">
        <v>5.565565739186343E-3</v>
      </c>
      <c r="T60" s="229">
        <v>1.120837237830628E-2</v>
      </c>
      <c r="U60" s="229">
        <v>1.729158813295862E-2</v>
      </c>
      <c r="V60" s="229">
        <v>5.7704765820337069E-3</v>
      </c>
      <c r="W60" s="229">
        <v>1.155096474312773E-2</v>
      </c>
      <c r="X60" s="229">
        <v>1.1557648179174229E-2</v>
      </c>
      <c r="Y60" s="229">
        <v>2.3450874659978131E-2</v>
      </c>
      <c r="DA60" s="73" t="s">
        <v>3109</v>
      </c>
    </row>
    <row r="61" spans="1:105" ht="12" customHeight="1" x14ac:dyDescent="0.25">
      <c r="A61" s="64" t="s">
        <v>32</v>
      </c>
      <c r="B61" s="229">
        <v>0</v>
      </c>
      <c r="C61" s="229">
        <v>4.2275994107280638E-3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3111</v>
      </c>
    </row>
    <row r="63" spans="1:105" ht="12" customHeight="1" x14ac:dyDescent="0.25">
      <c r="A63" s="64" t="s">
        <v>35</v>
      </c>
      <c r="B63" s="229">
        <v>0.13501616426448601</v>
      </c>
      <c r="C63" s="229">
        <v>0.1020427874175364</v>
      </c>
      <c r="D63" s="229">
        <v>0.1460527218597929</v>
      </c>
      <c r="E63" s="229">
        <v>0.1219027583955193</v>
      </c>
      <c r="F63" s="229">
        <v>0.1480954632032829</v>
      </c>
      <c r="G63" s="229">
        <v>0.1125289131115622</v>
      </c>
      <c r="H63" s="229">
        <v>0.12262008513148009</v>
      </c>
      <c r="I63" s="229">
        <v>0.1214088013285719</v>
      </c>
      <c r="J63" s="229">
        <v>0.16914878968554359</v>
      </c>
      <c r="K63" s="229">
        <v>0.17180747928405049</v>
      </c>
      <c r="L63" s="229">
        <v>0.15887732574130189</v>
      </c>
      <c r="M63" s="229">
        <v>0.1652872363039245</v>
      </c>
      <c r="N63" s="229">
        <v>0.2144036529243612</v>
      </c>
      <c r="O63" s="229">
        <v>0.35186590369046372</v>
      </c>
      <c r="P63" s="229">
        <v>0.35689412169682311</v>
      </c>
      <c r="Q63" s="229">
        <v>0.40741339686092409</v>
      </c>
      <c r="R63" s="229">
        <v>0.44068754508192609</v>
      </c>
      <c r="S63" s="229">
        <v>0.49577430067251071</v>
      </c>
      <c r="T63" s="229">
        <v>0.50719634138614245</v>
      </c>
      <c r="U63" s="229">
        <v>0.53706598372606129</v>
      </c>
      <c r="V63" s="229">
        <v>0.55060220419028238</v>
      </c>
      <c r="W63" s="229">
        <v>0.62274814870594164</v>
      </c>
      <c r="X63" s="229">
        <v>0.5360883017461574</v>
      </c>
      <c r="Y63" s="229">
        <v>0.49371407162625069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2.2705853930655408E-2</v>
      </c>
      <c r="C65" s="229">
        <v>3.0182098749327091E-2</v>
      </c>
      <c r="D65" s="229">
        <v>3.1289579815398261E-2</v>
      </c>
      <c r="E65" s="229">
        <v>3.2119941406617003E-2</v>
      </c>
      <c r="F65" s="229">
        <v>3.101246034086088E-2</v>
      </c>
      <c r="G65" s="229">
        <v>1.633709017718538E-2</v>
      </c>
      <c r="H65" s="229">
        <v>3.1566699288839178E-2</v>
      </c>
      <c r="I65" s="229">
        <v>2.6858658718528741E-2</v>
      </c>
      <c r="J65" s="229">
        <v>2.7967136616873171E-2</v>
      </c>
      <c r="K65" s="229">
        <v>3.516626196096858E-2</v>
      </c>
      <c r="L65" s="229">
        <v>2.5197935537004959E-2</v>
      </c>
      <c r="M65" s="229">
        <v>2.43665771130116E-2</v>
      </c>
      <c r="N65" s="229">
        <v>1.384500857158944E-2</v>
      </c>
      <c r="O65" s="229">
        <v>3.710410461854368E-2</v>
      </c>
      <c r="P65" s="229">
        <v>8.8884576232423643E-2</v>
      </c>
      <c r="Q65" s="229">
        <v>0.1060520280012234</v>
      </c>
      <c r="R65" s="229">
        <v>9.5529462627136547E-2</v>
      </c>
      <c r="S65" s="229">
        <v>9.6360821050939904E-2</v>
      </c>
      <c r="T65" s="229">
        <v>9.1652780480537599E-2</v>
      </c>
      <c r="U65" s="229">
        <v>5.7872115892093838E-2</v>
      </c>
      <c r="V65" s="229">
        <v>6.2579159629885805E-2</v>
      </c>
      <c r="W65" s="229">
        <v>6.8670803908019745E-2</v>
      </c>
      <c r="X65" s="229">
        <v>6.479412176150591E-2</v>
      </c>
      <c r="Y65" s="229">
        <v>5.8702477483316542E-2</v>
      </c>
      <c r="DA65" s="73" t="s">
        <v>3114</v>
      </c>
    </row>
    <row r="66" spans="1:105" ht="12" customHeight="1" x14ac:dyDescent="0.25">
      <c r="A66" s="64" t="s">
        <v>39</v>
      </c>
      <c r="B66" s="229">
        <v>0.1185124360330885</v>
      </c>
      <c r="C66" s="229">
        <v>0.12626580032634299</v>
      </c>
      <c r="D66" s="229">
        <v>9.6360821052442064E-2</v>
      </c>
      <c r="E66" s="229">
        <v>0.107989870659892</v>
      </c>
      <c r="F66" s="229">
        <v>3.6550862502598633E-2</v>
      </c>
      <c r="G66" s="229">
        <v>7.6424168199052553E-2</v>
      </c>
      <c r="H66" s="229">
        <v>0.11131331068578661</v>
      </c>
      <c r="I66" s="229">
        <v>0.1082669901305718</v>
      </c>
      <c r="J66" s="229">
        <v>0.10882122907949079</v>
      </c>
      <c r="K66" s="229">
        <v>0.1052216664082998</v>
      </c>
      <c r="L66" s="229">
        <v>9.3314500496660013E-2</v>
      </c>
      <c r="M66" s="229">
        <v>8.6668617268600937E-2</v>
      </c>
      <c r="N66" s="229">
        <v>4.4580349437585348E-2</v>
      </c>
      <c r="O66" s="229">
        <v>0.1866290009911607</v>
      </c>
      <c r="P66" s="229">
        <v>0.101344984263481</v>
      </c>
      <c r="Q66" s="229">
        <v>8.223869300492466E-2</v>
      </c>
      <c r="R66" s="229">
        <v>8.4176535661890123E-2</v>
      </c>
      <c r="S66" s="229">
        <v>8.6668617268074094E-2</v>
      </c>
      <c r="T66" s="229">
        <v>8.5285013560350564E-2</v>
      </c>
      <c r="U66" s="229">
        <v>7.8362010858367609E-2</v>
      </c>
      <c r="V66" s="229">
        <v>7.1716127630897811E-2</v>
      </c>
      <c r="W66" s="229">
        <v>8.1684454055636915E-2</v>
      </c>
      <c r="X66" s="229">
        <v>7.6700290843343261E-2</v>
      </c>
      <c r="Y66" s="229">
        <v>4.8734151058463578E-2</v>
      </c>
      <c r="DA66" s="73" t="s">
        <v>3115</v>
      </c>
    </row>
    <row r="67" spans="1:105" ht="12" customHeight="1" x14ac:dyDescent="0.25">
      <c r="A67" s="60" t="s">
        <v>3116</v>
      </c>
      <c r="B67" s="262">
        <v>2.0361919193301361</v>
      </c>
      <c r="C67" s="262">
        <v>2.2707010393033151</v>
      </c>
      <c r="D67" s="262">
        <v>2.377542700666043</v>
      </c>
      <c r="E67" s="262">
        <v>2.5347931911145878</v>
      </c>
      <c r="F67" s="262">
        <v>2.230669011435281</v>
      </c>
      <c r="G67" s="262">
        <v>0.90842797660854901</v>
      </c>
      <c r="H67" s="262">
        <v>1.369768342571412</v>
      </c>
      <c r="I67" s="262">
        <v>1.3692254395437069</v>
      </c>
      <c r="J67" s="262">
        <v>1.562693766949667</v>
      </c>
      <c r="K67" s="262">
        <v>2.2039859912268902</v>
      </c>
      <c r="L67" s="262">
        <v>2.5515227152071902</v>
      </c>
      <c r="M67" s="262">
        <v>2.5776879317454231</v>
      </c>
      <c r="N67" s="262">
        <v>5.7232634680715444</v>
      </c>
      <c r="O67" s="262">
        <v>6.0451695119019968</v>
      </c>
      <c r="P67" s="262">
        <v>5.8729961489090954</v>
      </c>
      <c r="Q67" s="262">
        <v>6.2644292763431402</v>
      </c>
      <c r="R67" s="262">
        <v>6.4882596461979603</v>
      </c>
      <c r="S67" s="262">
        <v>7.0178019699288567</v>
      </c>
      <c r="T67" s="262">
        <v>7.2995268648894411</v>
      </c>
      <c r="U67" s="262">
        <v>7.6070969587071202</v>
      </c>
      <c r="V67" s="262">
        <v>7.5089005683472303</v>
      </c>
      <c r="W67" s="262">
        <v>8.1312385355702084</v>
      </c>
      <c r="X67" s="262">
        <v>7.9973840569710823</v>
      </c>
      <c r="Y67" s="262">
        <v>7.3625822769349947</v>
      </c>
      <c r="DA67" s="72" t="s">
        <v>3117</v>
      </c>
    </row>
    <row r="68" spans="1:105" ht="12" customHeight="1" x14ac:dyDescent="0.25">
      <c r="A68" s="57" t="s">
        <v>3118</v>
      </c>
      <c r="B68" s="261">
        <v>6.3735363058580994</v>
      </c>
      <c r="C68" s="261">
        <v>9.2759339824751805</v>
      </c>
      <c r="D68" s="261">
        <v>10.47948014649131</v>
      </c>
      <c r="E68" s="261">
        <v>13.10520761195737</v>
      </c>
      <c r="F68" s="261">
        <v>11.39036842737123</v>
      </c>
      <c r="G68" s="261">
        <v>16.94075786107938</v>
      </c>
      <c r="H68" s="261">
        <v>17.25325298422403</v>
      </c>
      <c r="I68" s="261">
        <v>12.46201807872302</v>
      </c>
      <c r="J68" s="261">
        <v>15.51112599631683</v>
      </c>
      <c r="K68" s="261">
        <v>14.485106324338039</v>
      </c>
      <c r="L68" s="261">
        <v>15.60208357484613</v>
      </c>
      <c r="M68" s="261">
        <v>44.339337254011006</v>
      </c>
      <c r="N68" s="261">
        <v>38.706974815529733</v>
      </c>
      <c r="O68" s="261">
        <v>53.739870896579554</v>
      </c>
      <c r="P68" s="261">
        <v>67.136967643636069</v>
      </c>
      <c r="Q68" s="261">
        <v>69.415327907783123</v>
      </c>
      <c r="R68" s="261">
        <v>78.664462889495709</v>
      </c>
      <c r="S68" s="261">
        <v>82.447415298829981</v>
      </c>
      <c r="T68" s="261">
        <v>103.0300782389461</v>
      </c>
      <c r="U68" s="261">
        <v>98.205124248495764</v>
      </c>
      <c r="V68" s="261">
        <v>103.13877153192939</v>
      </c>
      <c r="W68" s="261">
        <v>109.6228850367157</v>
      </c>
      <c r="X68" s="261">
        <v>101.0809644610007</v>
      </c>
      <c r="Y68" s="261">
        <v>84.714326321026988</v>
      </c>
      <c r="DA68" s="70" t="s">
        <v>3119</v>
      </c>
    </row>
    <row r="69" spans="1:105" ht="12" customHeight="1" x14ac:dyDescent="0.25">
      <c r="A69" s="41" t="s">
        <v>3120</v>
      </c>
      <c r="B69" s="350">
        <v>46.25495301418416</v>
      </c>
      <c r="C69" s="350">
        <v>48.234125643159622</v>
      </c>
      <c r="D69" s="350">
        <v>51.456073001546308</v>
      </c>
      <c r="E69" s="350">
        <v>59.830640981940498</v>
      </c>
      <c r="F69" s="350">
        <v>50.034302420121257</v>
      </c>
      <c r="G69" s="350">
        <v>26.283074930992711</v>
      </c>
      <c r="H69" s="350">
        <v>34.737697208988983</v>
      </c>
      <c r="I69" s="350">
        <v>33.967919315180431</v>
      </c>
      <c r="J69" s="350">
        <v>37.834002733787983</v>
      </c>
      <c r="K69" s="350">
        <v>50.633408285920972</v>
      </c>
      <c r="L69" s="350">
        <v>58.96997048171626</v>
      </c>
      <c r="M69" s="350">
        <v>59.8816564230113</v>
      </c>
      <c r="N69" s="350">
        <v>141.1042426705566</v>
      </c>
      <c r="O69" s="350">
        <v>144.8073795423681</v>
      </c>
      <c r="P69" s="350">
        <v>133.46405300275839</v>
      </c>
      <c r="Q69" s="350">
        <v>143.18623508700259</v>
      </c>
      <c r="R69" s="350">
        <v>149.50290446266109</v>
      </c>
      <c r="S69" s="350">
        <v>160.71041429824601</v>
      </c>
      <c r="T69" s="350">
        <v>175.24816343063429</v>
      </c>
      <c r="U69" s="350">
        <v>185.20826990165321</v>
      </c>
      <c r="V69" s="350">
        <v>181.43179054772509</v>
      </c>
      <c r="W69" s="350">
        <v>196.70543005280689</v>
      </c>
      <c r="X69" s="350">
        <v>188.99780623898019</v>
      </c>
      <c r="Y69" s="350">
        <v>171.52974248673911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1</v>
      </c>
      <c r="D73" s="232">
        <f t="shared" si="3"/>
        <v>1.0000000000000002</v>
      </c>
      <c r="E73" s="232">
        <f t="shared" si="3"/>
        <v>1.0000000000000002</v>
      </c>
      <c r="F73" s="232">
        <f t="shared" si="3"/>
        <v>1</v>
      </c>
      <c r="G73" s="232">
        <f t="shared" si="3"/>
        <v>0.99999999999999944</v>
      </c>
      <c r="H73" s="232">
        <f t="shared" si="3"/>
        <v>1.0000000000000004</v>
      </c>
      <c r="I73" s="232">
        <f t="shared" si="3"/>
        <v>0.99999999999999978</v>
      </c>
      <c r="J73" s="232">
        <f t="shared" si="3"/>
        <v>1</v>
      </c>
      <c r="K73" s="232">
        <f t="shared" si="3"/>
        <v>0.99999999999999956</v>
      </c>
      <c r="L73" s="232">
        <f t="shared" si="3"/>
        <v>1.0000000000000002</v>
      </c>
      <c r="M73" s="232">
        <f t="shared" si="3"/>
        <v>1.0000000000000002</v>
      </c>
      <c r="N73" s="232">
        <f t="shared" si="3"/>
        <v>1</v>
      </c>
      <c r="O73" s="232">
        <f t="shared" si="3"/>
        <v>0.99999999999999978</v>
      </c>
      <c r="P73" s="232">
        <f t="shared" si="3"/>
        <v>1</v>
      </c>
      <c r="Q73" s="232">
        <f t="shared" si="3"/>
        <v>1</v>
      </c>
      <c r="R73" s="232">
        <f t="shared" si="3"/>
        <v>1</v>
      </c>
      <c r="S73" s="232">
        <f t="shared" si="3"/>
        <v>0.99999999999999978</v>
      </c>
      <c r="T73" s="232">
        <f t="shared" si="3"/>
        <v>1</v>
      </c>
      <c r="U73" s="232">
        <f t="shared" si="3"/>
        <v>1</v>
      </c>
      <c r="V73" s="232">
        <f t="shared" si="3"/>
        <v>1</v>
      </c>
      <c r="W73" s="232">
        <f t="shared" si="3"/>
        <v>1</v>
      </c>
      <c r="X73" s="232">
        <f t="shared" si="3"/>
        <v>1.0000000000000002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2.0624924116996454E-2</v>
      </c>
      <c r="C74" s="299">
        <f t="shared" si="4"/>
        <v>1.7779110626547929E-2</v>
      </c>
      <c r="D74" s="299">
        <f t="shared" si="4"/>
        <v>1.8048472966101455E-2</v>
      </c>
      <c r="E74" s="299">
        <f t="shared" si="4"/>
        <v>2.1930500193546601E-2</v>
      </c>
      <c r="F74" s="299">
        <f t="shared" si="4"/>
        <v>2.0529940041829588E-2</v>
      </c>
      <c r="G74" s="299">
        <f t="shared" si="4"/>
        <v>1.6611264954748576E-2</v>
      </c>
      <c r="H74" s="299">
        <f t="shared" si="4"/>
        <v>1.6409297827554591E-2</v>
      </c>
      <c r="I74" s="299">
        <f t="shared" si="4"/>
        <v>1.8072200241308203E-2</v>
      </c>
      <c r="J74" s="299">
        <f t="shared" si="4"/>
        <v>1.6091387649592573E-2</v>
      </c>
      <c r="K74" s="299">
        <f t="shared" si="4"/>
        <v>1.8364690090872875E-2</v>
      </c>
      <c r="L74" s="299">
        <f t="shared" si="4"/>
        <v>2.0751272168125647E-2</v>
      </c>
      <c r="M74" s="299">
        <f t="shared" si="4"/>
        <v>1.5007265154034824E-2</v>
      </c>
      <c r="N74" s="299">
        <f t="shared" si="4"/>
        <v>2.8197599097127025E-2</v>
      </c>
      <c r="O74" s="299">
        <f t="shared" si="4"/>
        <v>2.0514448737250137E-2</v>
      </c>
      <c r="P74" s="299">
        <f t="shared" si="4"/>
        <v>1.7189312941679254E-2</v>
      </c>
      <c r="Q74" s="299">
        <f t="shared" si="4"/>
        <v>1.7687086332978209E-2</v>
      </c>
      <c r="R74" s="299">
        <f t="shared" si="4"/>
        <v>1.7451889079379349E-2</v>
      </c>
      <c r="S74" s="299">
        <f t="shared" si="4"/>
        <v>1.7408013312593961E-2</v>
      </c>
      <c r="T74" s="299">
        <f t="shared" si="4"/>
        <v>1.7967290463673711E-2</v>
      </c>
      <c r="U74" s="299">
        <f t="shared" si="4"/>
        <v>1.9345163467269867E-2</v>
      </c>
      <c r="V74" s="299">
        <f t="shared" si="4"/>
        <v>1.8577598647890214E-2</v>
      </c>
      <c r="W74" s="299">
        <f t="shared" si="4"/>
        <v>1.8515784546381604E-2</v>
      </c>
      <c r="X74" s="299">
        <f t="shared" si="4"/>
        <v>1.8423249417034649E-2</v>
      </c>
      <c r="Y74" s="299">
        <f t="shared" si="4"/>
        <v>1.8671323042460004E-2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1.1581807049065923E-2</v>
      </c>
      <c r="C75" s="233">
        <f t="shared" si="5"/>
        <v>1.05241569642091E-2</v>
      </c>
      <c r="D75" s="233">
        <f t="shared" si="5"/>
        <v>1.0512695249656893E-2</v>
      </c>
      <c r="E75" s="233">
        <f t="shared" si="5"/>
        <v>1.2015858420241233E-2</v>
      </c>
      <c r="F75" s="233">
        <f t="shared" si="5"/>
        <v>1.1631852706276358E-2</v>
      </c>
      <c r="G75" s="233">
        <f t="shared" si="5"/>
        <v>8.3197743955512795E-3</v>
      </c>
      <c r="H75" s="233">
        <f t="shared" si="5"/>
        <v>8.6538693456625539E-3</v>
      </c>
      <c r="I75" s="233">
        <f t="shared" si="5"/>
        <v>9.6340781351486274E-3</v>
      </c>
      <c r="J75" s="233">
        <f t="shared" si="5"/>
        <v>8.6891379078256337E-3</v>
      </c>
      <c r="K75" s="233">
        <f t="shared" si="5"/>
        <v>1.023471487862058E-2</v>
      </c>
      <c r="L75" s="233">
        <f t="shared" si="5"/>
        <v>1.1519633728680014E-2</v>
      </c>
      <c r="M75" s="233">
        <f t="shared" si="5"/>
        <v>8.3036386092298353E-3</v>
      </c>
      <c r="N75" s="233">
        <f t="shared" si="5"/>
        <v>1.5079685150345423E-2</v>
      </c>
      <c r="O75" s="233">
        <f t="shared" si="5"/>
        <v>1.1143693858769881E-2</v>
      </c>
      <c r="P75" s="233">
        <f t="shared" si="5"/>
        <v>9.6500395522038773E-3</v>
      </c>
      <c r="Q75" s="233">
        <f t="shared" si="5"/>
        <v>9.8905092873198385E-3</v>
      </c>
      <c r="R75" s="233">
        <f t="shared" si="5"/>
        <v>9.7070307964405873E-3</v>
      </c>
      <c r="S75" s="233">
        <f t="shared" si="5"/>
        <v>9.7221070746662166E-3</v>
      </c>
      <c r="T75" s="233">
        <f t="shared" si="5"/>
        <v>9.7476116147714991E-3</v>
      </c>
      <c r="U75" s="233">
        <f t="shared" si="5"/>
        <v>1.0414349572566754E-2</v>
      </c>
      <c r="V75" s="233">
        <f t="shared" si="5"/>
        <v>1.0042753779349017E-2</v>
      </c>
      <c r="W75" s="233">
        <f t="shared" si="5"/>
        <v>1.0002695758723102E-2</v>
      </c>
      <c r="X75" s="233">
        <f t="shared" si="5"/>
        <v>1.0086887610701806E-2</v>
      </c>
      <c r="Y75" s="233">
        <f t="shared" si="5"/>
        <v>1.0312330284054247E-2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2.1256772262507329E-2</v>
      </c>
      <c r="C76" s="233">
        <f t="shared" si="6"/>
        <v>1.9879848907244185E-2</v>
      </c>
      <c r="D76" s="233">
        <f t="shared" si="6"/>
        <v>1.9688912250860814E-2</v>
      </c>
      <c r="E76" s="233">
        <f t="shared" si="6"/>
        <v>2.1741128336426819E-2</v>
      </c>
      <c r="F76" s="233">
        <f t="shared" si="6"/>
        <v>2.1456569003158538E-2</v>
      </c>
      <c r="G76" s="233">
        <f t="shared" si="6"/>
        <v>1.4217102038256411E-2</v>
      </c>
      <c r="H76" s="233">
        <f t="shared" si="6"/>
        <v>1.5297539994019721E-2</v>
      </c>
      <c r="I76" s="233">
        <f t="shared" si="6"/>
        <v>1.7145038419606774E-2</v>
      </c>
      <c r="J76" s="233">
        <f t="shared" si="6"/>
        <v>1.5585492663972238E-2</v>
      </c>
      <c r="K76" s="233">
        <f t="shared" si="6"/>
        <v>1.8703068007763154E-2</v>
      </c>
      <c r="L76" s="233">
        <f t="shared" si="6"/>
        <v>2.1003664771098812E-2</v>
      </c>
      <c r="M76" s="233">
        <f t="shared" si="6"/>
        <v>1.5111098466015079E-2</v>
      </c>
      <c r="N76" s="233">
        <f t="shared" si="6"/>
        <v>2.6888828649120396E-2</v>
      </c>
      <c r="O76" s="233">
        <f t="shared" si="6"/>
        <v>2.0060007347106341E-2</v>
      </c>
      <c r="P76" s="233">
        <f t="shared" si="6"/>
        <v>1.7708654595096938E-2</v>
      </c>
      <c r="Q76" s="233">
        <f t="shared" si="6"/>
        <v>1.8109227724982243E-2</v>
      </c>
      <c r="R76" s="233">
        <f t="shared" si="6"/>
        <v>1.7718805884685367E-2</v>
      </c>
      <c r="S76" s="233">
        <f t="shared" si="6"/>
        <v>1.7787943047483615E-2</v>
      </c>
      <c r="T76" s="233">
        <f t="shared" si="6"/>
        <v>1.7533466842049872E-2</v>
      </c>
      <c r="U76" s="233">
        <f t="shared" si="6"/>
        <v>1.8645450493728968E-2</v>
      </c>
      <c r="V76" s="233">
        <f t="shared" si="6"/>
        <v>1.8025486701878462E-2</v>
      </c>
      <c r="W76" s="233">
        <f t="shared" si="6"/>
        <v>1.7946383278762405E-2</v>
      </c>
      <c r="X76" s="233">
        <f t="shared" si="6"/>
        <v>1.8243067498258943E-2</v>
      </c>
      <c r="Y76" s="233">
        <f t="shared" si="6"/>
        <v>1.8746774749816227E-2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7.1787386386604687E-3</v>
      </c>
      <c r="C77" s="233">
        <f t="shared" si="7"/>
        <v>6.1125091553354697E-3</v>
      </c>
      <c r="D77" s="233">
        <f t="shared" si="7"/>
        <v>6.229061463919979E-3</v>
      </c>
      <c r="E77" s="233">
        <f t="shared" si="7"/>
        <v>7.6750623191988946E-3</v>
      </c>
      <c r="F77" s="233">
        <f t="shared" si="7"/>
        <v>7.1311939952256173E-3</v>
      </c>
      <c r="G77" s="233">
        <f t="shared" si="7"/>
        <v>5.9229892038751382E-3</v>
      </c>
      <c r="H77" s="233">
        <f t="shared" si="7"/>
        <v>5.7899948419407278E-3</v>
      </c>
      <c r="I77" s="233">
        <f t="shared" si="7"/>
        <v>6.3622839062235249E-3</v>
      </c>
      <c r="J77" s="233">
        <f t="shared" si="7"/>
        <v>5.6493900268684942E-3</v>
      </c>
      <c r="K77" s="233">
        <f t="shared" si="7"/>
        <v>6.4029485221042074E-3</v>
      </c>
      <c r="L77" s="233">
        <f t="shared" si="7"/>
        <v>7.2413665312426869E-3</v>
      </c>
      <c r="M77" s="233">
        <f t="shared" si="7"/>
        <v>5.240766154249156E-3</v>
      </c>
      <c r="N77" s="233">
        <f t="shared" si="7"/>
        <v>9.9202038938027218E-3</v>
      </c>
      <c r="O77" s="233">
        <f t="shared" si="7"/>
        <v>7.1929759778743873E-3</v>
      </c>
      <c r="P77" s="233">
        <f t="shared" si="7"/>
        <v>5.9832882670915631E-3</v>
      </c>
      <c r="Q77" s="233">
        <f t="shared" si="7"/>
        <v>6.162015258664862E-3</v>
      </c>
      <c r="R77" s="233">
        <f t="shared" si="7"/>
        <v>6.0873541756712203E-3</v>
      </c>
      <c r="S77" s="233">
        <f t="shared" si="7"/>
        <v>6.0665185899223392E-3</v>
      </c>
      <c r="T77" s="233">
        <f t="shared" si="7"/>
        <v>6.30160875835006E-3</v>
      </c>
      <c r="U77" s="233">
        <f t="shared" si="7"/>
        <v>6.7961839451360223E-3</v>
      </c>
      <c r="V77" s="233">
        <f t="shared" si="7"/>
        <v>6.5206985573223681E-3</v>
      </c>
      <c r="W77" s="233">
        <f t="shared" si="7"/>
        <v>6.4999325446111105E-3</v>
      </c>
      <c r="X77" s="233">
        <f t="shared" si="7"/>
        <v>6.448648958309898E-3</v>
      </c>
      <c r="Y77" s="233">
        <f t="shared" si="7"/>
        <v>6.5229255257453194E-3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1.9971973901789966E-2</v>
      </c>
      <c r="C78" s="300">
        <f t="shared" si="8"/>
        <v>1.7403075697915982E-2</v>
      </c>
      <c r="D78" s="300">
        <f t="shared" si="8"/>
        <v>1.6749984736381125E-2</v>
      </c>
      <c r="E78" s="300">
        <f t="shared" si="8"/>
        <v>1.8502548144966838E-2</v>
      </c>
      <c r="F78" s="300">
        <f t="shared" si="8"/>
        <v>1.7883342215426642E-2</v>
      </c>
      <c r="G78" s="300">
        <f t="shared" si="8"/>
        <v>1.7169633392992146E-2</v>
      </c>
      <c r="H78" s="300">
        <f t="shared" si="8"/>
        <v>1.6425078826010454E-2</v>
      </c>
      <c r="I78" s="300">
        <f t="shared" si="8"/>
        <v>1.6745281793326794E-2</v>
      </c>
      <c r="J78" s="300">
        <f t="shared" si="8"/>
        <v>1.652970957550742E-2</v>
      </c>
      <c r="K78" s="300">
        <f t="shared" si="8"/>
        <v>1.631782950008389E-2</v>
      </c>
      <c r="L78" s="300">
        <f t="shared" si="8"/>
        <v>1.719417518060358E-2</v>
      </c>
      <c r="M78" s="300">
        <f t="shared" si="8"/>
        <v>1.5110708899465621E-2</v>
      </c>
      <c r="N78" s="300">
        <f t="shared" si="8"/>
        <v>2.290210540770379E-2</v>
      </c>
      <c r="O78" s="300">
        <f t="shared" si="8"/>
        <v>1.8490095680007996E-2</v>
      </c>
      <c r="P78" s="300">
        <f t="shared" si="8"/>
        <v>1.6112815219197323E-2</v>
      </c>
      <c r="Q78" s="300">
        <f t="shared" si="8"/>
        <v>1.6404451975723801E-2</v>
      </c>
      <c r="R78" s="300">
        <f t="shared" si="8"/>
        <v>1.6358874138566983E-2</v>
      </c>
      <c r="S78" s="300">
        <f t="shared" si="8"/>
        <v>1.6501444081775819E-2</v>
      </c>
      <c r="T78" s="300">
        <f t="shared" si="8"/>
        <v>1.6272094356128766E-2</v>
      </c>
      <c r="U78" s="300">
        <f t="shared" si="8"/>
        <v>1.6637994423601268E-2</v>
      </c>
      <c r="V78" s="300">
        <f t="shared" si="8"/>
        <v>1.6604684376375512E-2</v>
      </c>
      <c r="W78" s="300">
        <f t="shared" si="8"/>
        <v>1.6756062292815156E-2</v>
      </c>
      <c r="X78" s="300">
        <f t="shared" si="8"/>
        <v>1.8234787091530855E-2</v>
      </c>
      <c r="Y78" s="300">
        <f t="shared" si="8"/>
        <v>1.93568062504955E-2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0.18569227333646685</v>
      </c>
      <c r="C79" s="301">
        <f t="shared" si="9"/>
        <v>0.17865806180064944</v>
      </c>
      <c r="D79" s="301">
        <f t="shared" si="9"/>
        <v>0.17333317006871166</v>
      </c>
      <c r="E79" s="301">
        <f t="shared" si="9"/>
        <v>0.15681097733154684</v>
      </c>
      <c r="F79" s="301">
        <f t="shared" si="9"/>
        <v>0.15680339109072858</v>
      </c>
      <c r="G79" s="301">
        <f t="shared" si="9"/>
        <v>0.1859972961902277</v>
      </c>
      <c r="H79" s="301">
        <f t="shared" si="9"/>
        <v>0.18935088746647544</v>
      </c>
      <c r="I79" s="301">
        <f t="shared" si="9"/>
        <v>0.1959577913006845</v>
      </c>
      <c r="J79" s="301">
        <f t="shared" si="9"/>
        <v>0.19578873892577606</v>
      </c>
      <c r="K79" s="301">
        <f t="shared" si="9"/>
        <v>0.17737387219524856</v>
      </c>
      <c r="L79" s="301">
        <f t="shared" si="9"/>
        <v>0.15577568904193573</v>
      </c>
      <c r="M79" s="301">
        <f t="shared" si="9"/>
        <v>0.14460161000969596</v>
      </c>
      <c r="N79" s="301">
        <f t="shared" si="9"/>
        <v>9.4814084560001011E-2</v>
      </c>
      <c r="O79" s="301">
        <f t="shared" si="9"/>
        <v>0.14306126556464904</v>
      </c>
      <c r="P79" s="301">
        <f t="shared" si="9"/>
        <v>0.14532195484837107</v>
      </c>
      <c r="Q79" s="301">
        <f t="shared" si="9"/>
        <v>0.14607754337951767</v>
      </c>
      <c r="R79" s="301">
        <f t="shared" si="9"/>
        <v>0.14261819004754114</v>
      </c>
      <c r="S79" s="301">
        <f t="shared" si="9"/>
        <v>0.14337315087603406</v>
      </c>
      <c r="T79" s="301">
        <f t="shared" si="9"/>
        <v>0.13778902706893684</v>
      </c>
      <c r="U79" s="301">
        <f t="shared" si="9"/>
        <v>0.13491862838143176</v>
      </c>
      <c r="V79" s="301">
        <f t="shared" si="9"/>
        <v>0.13462867839149101</v>
      </c>
      <c r="W79" s="301">
        <f t="shared" si="9"/>
        <v>0.13874255600557589</v>
      </c>
      <c r="X79" s="301">
        <f t="shared" si="9"/>
        <v>0.13583239511447665</v>
      </c>
      <c r="Y79" s="301">
        <f t="shared" si="9"/>
        <v>0.13476309005214465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0.26826314148716562</v>
      </c>
      <c r="C80" s="301">
        <f t="shared" si="10"/>
        <v>0.27947506707068237</v>
      </c>
      <c r="D80" s="301">
        <f t="shared" si="10"/>
        <v>0.29217014947533959</v>
      </c>
      <c r="E80" s="301">
        <f t="shared" si="10"/>
        <v>0.282677885537368</v>
      </c>
      <c r="F80" s="301">
        <f t="shared" si="10"/>
        <v>0.27242128621653849</v>
      </c>
      <c r="G80" s="301">
        <f t="shared" si="10"/>
        <v>0.36693984578928635</v>
      </c>
      <c r="H80" s="301">
        <f t="shared" si="10"/>
        <v>0.34227693261126785</v>
      </c>
      <c r="I80" s="301">
        <f t="shared" si="10"/>
        <v>0.31048785046427407</v>
      </c>
      <c r="J80" s="301">
        <f t="shared" si="10"/>
        <v>0.3344169988577802</v>
      </c>
      <c r="K80" s="301">
        <f t="shared" si="10"/>
        <v>0.30019818716895641</v>
      </c>
      <c r="L80" s="301">
        <f t="shared" si="10"/>
        <v>0.28024284253471188</v>
      </c>
      <c r="M80" s="301">
        <f t="shared" si="10"/>
        <v>0.33032414258221338</v>
      </c>
      <c r="N80" s="301">
        <f t="shared" si="10"/>
        <v>0.22847378650121608</v>
      </c>
      <c r="O80" s="301">
        <f t="shared" si="10"/>
        <v>0.29608600272771884</v>
      </c>
      <c r="P80" s="301">
        <f t="shared" si="10"/>
        <v>0.30771646207328429</v>
      </c>
      <c r="Q80" s="301">
        <f t="shared" si="10"/>
        <v>0.30110563094879494</v>
      </c>
      <c r="R80" s="301">
        <f t="shared" si="10"/>
        <v>0.30647401076022218</v>
      </c>
      <c r="S80" s="301">
        <f t="shared" si="10"/>
        <v>0.30486759650819117</v>
      </c>
      <c r="T80" s="301">
        <f t="shared" si="10"/>
        <v>0.31238982978277136</v>
      </c>
      <c r="U80" s="301">
        <f t="shared" si="10"/>
        <v>0.30336604590761529</v>
      </c>
      <c r="V80" s="301">
        <f t="shared" si="10"/>
        <v>0.30842581024005344</v>
      </c>
      <c r="W80" s="301">
        <f t="shared" si="10"/>
        <v>0.30839912122150492</v>
      </c>
      <c r="X80" s="301">
        <f t="shared" si="10"/>
        <v>0.3020747183929629</v>
      </c>
      <c r="Y80" s="301">
        <f t="shared" si="10"/>
        <v>0.29532108552320507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0.24531530435135809</v>
      </c>
      <c r="C81" s="302">
        <f t="shared" si="11"/>
        <v>0.25547879529851936</v>
      </c>
      <c r="D81" s="302">
        <f t="shared" si="11"/>
        <v>0.26914329068754916</v>
      </c>
      <c r="E81" s="302">
        <f t="shared" si="11"/>
        <v>0.26061011281253882</v>
      </c>
      <c r="F81" s="302">
        <f t="shared" si="11"/>
        <v>0.24877280876842942</v>
      </c>
      <c r="G81" s="302">
        <f t="shared" si="11"/>
        <v>0.35632089095725317</v>
      </c>
      <c r="H81" s="302">
        <f t="shared" si="11"/>
        <v>0.32839242270978108</v>
      </c>
      <c r="I81" s="302">
        <f t="shared" si="11"/>
        <v>0.29439114082250079</v>
      </c>
      <c r="J81" s="302">
        <f t="shared" si="11"/>
        <v>0.31921879031135153</v>
      </c>
      <c r="K81" s="302">
        <f t="shared" si="11"/>
        <v>0.28037248695416706</v>
      </c>
      <c r="L81" s="302">
        <f t="shared" si="11"/>
        <v>0.25819270100294484</v>
      </c>
      <c r="M81" s="302">
        <f t="shared" si="11"/>
        <v>0.31459069472598716</v>
      </c>
      <c r="N81" s="302">
        <f t="shared" si="11"/>
        <v>0.20298509803461448</v>
      </c>
      <c r="O81" s="302">
        <f t="shared" si="11"/>
        <v>0.27619422987279457</v>
      </c>
      <c r="P81" s="302">
        <f t="shared" si="11"/>
        <v>0.28861083035842844</v>
      </c>
      <c r="Q81" s="302">
        <f t="shared" si="11"/>
        <v>0.28175074338057154</v>
      </c>
      <c r="R81" s="302">
        <f t="shared" si="11"/>
        <v>0.28778173349491154</v>
      </c>
      <c r="S81" s="302">
        <f t="shared" si="11"/>
        <v>0.28591439010972297</v>
      </c>
      <c r="T81" s="302">
        <f t="shared" si="11"/>
        <v>0.29506488917255952</v>
      </c>
      <c r="U81" s="302">
        <f t="shared" si="11"/>
        <v>0.28534256598608848</v>
      </c>
      <c r="V81" s="302">
        <f t="shared" si="11"/>
        <v>0.2907928614381044</v>
      </c>
      <c r="W81" s="302">
        <f t="shared" si="11"/>
        <v>0.29087664889952203</v>
      </c>
      <c r="X81" s="302">
        <f t="shared" si="11"/>
        <v>0.28359328889477642</v>
      </c>
      <c r="Y81" s="302">
        <f t="shared" si="11"/>
        <v>0.27589182061935075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2.2947837135807544E-2</v>
      </c>
      <c r="C82" s="302">
        <f t="shared" si="12"/>
        <v>2.3996271772163003E-2</v>
      </c>
      <c r="D82" s="302">
        <f t="shared" si="12"/>
        <v>2.3026858787790445E-2</v>
      </c>
      <c r="E82" s="302">
        <f t="shared" si="12"/>
        <v>2.2067772724829186E-2</v>
      </c>
      <c r="F82" s="302">
        <f t="shared" si="12"/>
        <v>2.3648477448109075E-2</v>
      </c>
      <c r="G82" s="302">
        <f t="shared" si="12"/>
        <v>1.0618954832033145E-2</v>
      </c>
      <c r="H82" s="302">
        <f t="shared" si="12"/>
        <v>1.3884509901486789E-2</v>
      </c>
      <c r="I82" s="302">
        <f t="shared" si="12"/>
        <v>1.609670964177326E-2</v>
      </c>
      <c r="J82" s="302">
        <f t="shared" si="12"/>
        <v>1.5198208546428688E-2</v>
      </c>
      <c r="K82" s="302">
        <f t="shared" si="12"/>
        <v>1.9825700214789358E-2</v>
      </c>
      <c r="L82" s="302">
        <f t="shared" si="12"/>
        <v>2.2050141531767056E-2</v>
      </c>
      <c r="M82" s="302">
        <f t="shared" si="12"/>
        <v>1.5733447856226213E-2</v>
      </c>
      <c r="N82" s="302">
        <f t="shared" si="12"/>
        <v>2.5488688466601631E-2</v>
      </c>
      <c r="O82" s="302">
        <f t="shared" si="12"/>
        <v>1.989177285492421E-2</v>
      </c>
      <c r="P82" s="302">
        <f t="shared" si="12"/>
        <v>1.9105631714855804E-2</v>
      </c>
      <c r="Q82" s="302">
        <f t="shared" si="12"/>
        <v>1.9354887568223466E-2</v>
      </c>
      <c r="R82" s="302">
        <f t="shared" si="12"/>
        <v>1.8692277265310652E-2</v>
      </c>
      <c r="S82" s="302">
        <f t="shared" si="12"/>
        <v>1.8953206398468182E-2</v>
      </c>
      <c r="T82" s="302">
        <f t="shared" si="12"/>
        <v>1.7324940610211784E-2</v>
      </c>
      <c r="U82" s="302">
        <f t="shared" si="12"/>
        <v>1.802347992152676E-2</v>
      </c>
      <c r="V82" s="302">
        <f t="shared" si="12"/>
        <v>1.7632948801949024E-2</v>
      </c>
      <c r="W82" s="302">
        <f t="shared" si="12"/>
        <v>1.7522472321982882E-2</v>
      </c>
      <c r="X82" s="302">
        <f t="shared" si="12"/>
        <v>1.8481429498186448E-2</v>
      </c>
      <c r="Y82" s="302">
        <f t="shared" si="12"/>
        <v>1.9429264903854351E-2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4.7477074237765017E-2</v>
      </c>
      <c r="C83" s="301">
        <f t="shared" si="13"/>
        <v>4.2851737978514721E-2</v>
      </c>
      <c r="D83" s="301">
        <f t="shared" si="13"/>
        <v>4.180808198271891E-2</v>
      </c>
      <c r="E83" s="301">
        <f t="shared" si="13"/>
        <v>3.574464030691097E-2</v>
      </c>
      <c r="F83" s="301">
        <f t="shared" si="13"/>
        <v>3.6958949787969347E-2</v>
      </c>
      <c r="G83" s="301">
        <f t="shared" si="13"/>
        <v>3.5436540419403049E-2</v>
      </c>
      <c r="H83" s="301">
        <f t="shared" si="13"/>
        <v>3.9254269253446869E-2</v>
      </c>
      <c r="I83" s="301">
        <f t="shared" si="13"/>
        <v>4.4156727912011591E-2</v>
      </c>
      <c r="J83" s="301">
        <f t="shared" si="13"/>
        <v>4.4192996038956101E-2</v>
      </c>
      <c r="K83" s="301">
        <f t="shared" si="13"/>
        <v>4.2270763601218751E-2</v>
      </c>
      <c r="L83" s="301">
        <f t="shared" si="13"/>
        <v>3.6767266477061328E-2</v>
      </c>
      <c r="M83" s="301">
        <f t="shared" si="13"/>
        <v>2.8054906742484065E-2</v>
      </c>
      <c r="N83" s="301">
        <f t="shared" si="13"/>
        <v>2.1099955422465753E-2</v>
      </c>
      <c r="O83" s="301">
        <f t="shared" si="13"/>
        <v>3.0602373641930396E-2</v>
      </c>
      <c r="P83" s="301">
        <f t="shared" si="13"/>
        <v>2.8793424785303945E-2</v>
      </c>
      <c r="Q83" s="301">
        <f t="shared" si="13"/>
        <v>2.9807690181696642E-2</v>
      </c>
      <c r="R83" s="301">
        <f t="shared" si="13"/>
        <v>2.9068783004954527E-2</v>
      </c>
      <c r="S83" s="301">
        <f t="shared" si="13"/>
        <v>2.9840644526819789E-2</v>
      </c>
      <c r="T83" s="301">
        <f t="shared" si="13"/>
        <v>2.6727303279734396E-2</v>
      </c>
      <c r="U83" s="301">
        <f t="shared" si="13"/>
        <v>2.6789922872703296E-2</v>
      </c>
      <c r="V83" s="301">
        <f t="shared" si="13"/>
        <v>2.6540389839405709E-2</v>
      </c>
      <c r="W83" s="301">
        <f t="shared" si="13"/>
        <v>2.7729437713727559E-2</v>
      </c>
      <c r="X83" s="301">
        <f t="shared" si="13"/>
        <v>2.7823881604756982E-2</v>
      </c>
      <c r="Y83" s="301">
        <f t="shared" si="13"/>
        <v>2.876553272620843E-2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1.7008526577135866E-2</v>
      </c>
      <c r="C84" s="302">
        <f t="shared" si="14"/>
        <v>1.4816161683912341E-2</v>
      </c>
      <c r="D84" s="302">
        <f t="shared" si="14"/>
        <v>1.5123210769238215E-2</v>
      </c>
      <c r="E84" s="302">
        <f t="shared" si="14"/>
        <v>1.2556207298805173E-2</v>
      </c>
      <c r="F84" s="302">
        <f t="shared" si="14"/>
        <v>1.3758872304487383E-2</v>
      </c>
      <c r="G84" s="302">
        <f t="shared" si="14"/>
        <v>1.3148533711155022E-2</v>
      </c>
      <c r="H84" s="302">
        <f t="shared" si="14"/>
        <v>1.4054259539564011E-2</v>
      </c>
      <c r="I84" s="302">
        <f t="shared" si="14"/>
        <v>1.586134480450762E-2</v>
      </c>
      <c r="J84" s="302">
        <f t="shared" si="14"/>
        <v>1.6347382070255385E-2</v>
      </c>
      <c r="K84" s="302">
        <f t="shared" si="14"/>
        <v>1.5421447910934779E-2</v>
      </c>
      <c r="L84" s="302">
        <f t="shared" si="14"/>
        <v>1.3317602587409088E-2</v>
      </c>
      <c r="M84" s="302">
        <f t="shared" si="14"/>
        <v>1.0361317706040974E-2</v>
      </c>
      <c r="N84" s="302">
        <f t="shared" si="14"/>
        <v>7.5101745827944816E-3</v>
      </c>
      <c r="O84" s="302">
        <f t="shared" si="14"/>
        <v>1.1186933788337506E-2</v>
      </c>
      <c r="P84" s="302">
        <f t="shared" si="14"/>
        <v>1.0609751683322958E-2</v>
      </c>
      <c r="Q84" s="302">
        <f t="shared" si="14"/>
        <v>1.1079075071567458E-2</v>
      </c>
      <c r="R84" s="302">
        <f t="shared" si="14"/>
        <v>1.087511867184388E-2</v>
      </c>
      <c r="S84" s="302">
        <f t="shared" si="14"/>
        <v>1.1219862701699328E-2</v>
      </c>
      <c r="T84" s="302">
        <f t="shared" si="14"/>
        <v>1.0061501708688815E-2</v>
      </c>
      <c r="U84" s="302">
        <f t="shared" si="14"/>
        <v>1.0169690806350629E-2</v>
      </c>
      <c r="V84" s="302">
        <f t="shared" si="14"/>
        <v>1.0089569301797075E-2</v>
      </c>
      <c r="W84" s="302">
        <f t="shared" si="14"/>
        <v>1.0586858264600148E-2</v>
      </c>
      <c r="X84" s="302">
        <f t="shared" si="14"/>
        <v>1.0582108181942494E-2</v>
      </c>
      <c r="Y84" s="302">
        <f t="shared" si="14"/>
        <v>1.0985764200632018E-2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2.8091807385849082E-2</v>
      </c>
      <c r="C85" s="302">
        <f t="shared" si="15"/>
        <v>2.5550248146771211E-2</v>
      </c>
      <c r="D85" s="302">
        <f t="shared" si="15"/>
        <v>2.4299946553316683E-2</v>
      </c>
      <c r="E85" s="302">
        <f t="shared" si="15"/>
        <v>2.0902842261605638E-2</v>
      </c>
      <c r="F85" s="302">
        <f t="shared" si="15"/>
        <v>2.07507708906421E-2</v>
      </c>
      <c r="G85" s="302">
        <f t="shared" si="15"/>
        <v>2.1188186386358884E-2</v>
      </c>
      <c r="H85" s="302">
        <f t="shared" si="15"/>
        <v>2.3761971188371728E-2</v>
      </c>
      <c r="I85" s="302">
        <f t="shared" si="15"/>
        <v>2.6628223894606021E-2</v>
      </c>
      <c r="J85" s="302">
        <f t="shared" si="15"/>
        <v>2.6271513797820605E-2</v>
      </c>
      <c r="K85" s="302">
        <f t="shared" si="15"/>
        <v>2.4795939596609362E-2</v>
      </c>
      <c r="L85" s="302">
        <f t="shared" si="15"/>
        <v>2.1165899231004932E-2</v>
      </c>
      <c r="M85" s="302">
        <f t="shared" si="15"/>
        <v>1.6064053365619658E-2</v>
      </c>
      <c r="N85" s="302">
        <f t="shared" si="15"/>
        <v>1.0949880962773242E-2</v>
      </c>
      <c r="O85" s="302">
        <f t="shared" si="15"/>
        <v>1.7355220522190021E-2</v>
      </c>
      <c r="P85" s="302">
        <f t="shared" si="15"/>
        <v>1.6204875531513781E-2</v>
      </c>
      <c r="Q85" s="302">
        <f t="shared" si="15"/>
        <v>1.6724001754848897E-2</v>
      </c>
      <c r="R85" s="302">
        <f t="shared" si="15"/>
        <v>1.6257678473489186E-2</v>
      </c>
      <c r="S85" s="302">
        <f t="shared" si="15"/>
        <v>1.665777116242197E-2</v>
      </c>
      <c r="T85" s="302">
        <f t="shared" si="15"/>
        <v>1.4871432722130793E-2</v>
      </c>
      <c r="U85" s="302">
        <f t="shared" si="15"/>
        <v>1.4753514503051681E-2</v>
      </c>
      <c r="V85" s="302">
        <f t="shared" si="15"/>
        <v>1.4624550840263912E-2</v>
      </c>
      <c r="W85" s="302">
        <f t="shared" si="15"/>
        <v>1.5327751958636325E-2</v>
      </c>
      <c r="X85" s="302">
        <f t="shared" si="15"/>
        <v>1.5327625367645176E-2</v>
      </c>
      <c r="Y85" s="302">
        <f t="shared" si="15"/>
        <v>1.5767451803391497E-2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2.3767402747800668E-3</v>
      </c>
      <c r="C86" s="302">
        <f t="shared" si="16"/>
        <v>2.4853281478311681E-3</v>
      </c>
      <c r="D86" s="302">
        <f t="shared" si="16"/>
        <v>2.3849246601640099E-3</v>
      </c>
      <c r="E86" s="302">
        <f t="shared" si="16"/>
        <v>2.2855907465001656E-3</v>
      </c>
      <c r="F86" s="302">
        <f t="shared" si="16"/>
        <v>2.4493065928398675E-3</v>
      </c>
      <c r="G86" s="302">
        <f t="shared" si="16"/>
        <v>1.0998203218891475E-3</v>
      </c>
      <c r="H86" s="302">
        <f t="shared" si="16"/>
        <v>1.4380385255111318E-3</v>
      </c>
      <c r="I86" s="302">
        <f t="shared" si="16"/>
        <v>1.6671592128979455E-3</v>
      </c>
      <c r="J86" s="302">
        <f t="shared" si="16"/>
        <v>1.5741001708801142E-3</v>
      </c>
      <c r="K86" s="302">
        <f t="shared" si="16"/>
        <v>2.0533760936746123E-3</v>
      </c>
      <c r="L86" s="302">
        <f t="shared" si="16"/>
        <v>2.2837646586473018E-3</v>
      </c>
      <c r="M86" s="302">
        <f t="shared" si="16"/>
        <v>1.6295356708234292E-3</v>
      </c>
      <c r="N86" s="302">
        <f t="shared" si="16"/>
        <v>2.6398998768980267E-3</v>
      </c>
      <c r="O86" s="302">
        <f t="shared" si="16"/>
        <v>2.0602193314028638E-3</v>
      </c>
      <c r="P86" s="302">
        <f t="shared" si="16"/>
        <v>1.9787975704672082E-3</v>
      </c>
      <c r="Q86" s="302">
        <f t="shared" si="16"/>
        <v>2.0046133552802871E-3</v>
      </c>
      <c r="R86" s="302">
        <f t="shared" si="16"/>
        <v>1.93598585962146E-3</v>
      </c>
      <c r="S86" s="302">
        <f t="shared" si="16"/>
        <v>1.9630106626984884E-3</v>
      </c>
      <c r="T86" s="302">
        <f t="shared" si="16"/>
        <v>1.7943688489147911E-3</v>
      </c>
      <c r="U86" s="302">
        <f t="shared" si="16"/>
        <v>1.8667175633009857E-3</v>
      </c>
      <c r="V86" s="302">
        <f t="shared" si="16"/>
        <v>1.8262696973447216E-3</v>
      </c>
      <c r="W86" s="302">
        <f t="shared" si="16"/>
        <v>1.8148274904910841E-3</v>
      </c>
      <c r="X86" s="302">
        <f t="shared" si="16"/>
        <v>1.9141480551693104E-3</v>
      </c>
      <c r="Y86" s="302">
        <f t="shared" si="16"/>
        <v>2.0123167221849144E-3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2.3950895952098972E-2</v>
      </c>
      <c r="C87" s="301">
        <f t="shared" si="17"/>
        <v>2.3594312894189787E-2</v>
      </c>
      <c r="D87" s="301">
        <f t="shared" si="17"/>
        <v>2.2984264198008718E-2</v>
      </c>
      <c r="E87" s="301">
        <f t="shared" si="17"/>
        <v>2.1096204867301734E-2</v>
      </c>
      <c r="F87" s="301">
        <f t="shared" si="17"/>
        <v>2.2604107068870914E-2</v>
      </c>
      <c r="G87" s="301">
        <f t="shared" si="17"/>
        <v>1.3748839807565024E-2</v>
      </c>
      <c r="H87" s="301">
        <f t="shared" si="17"/>
        <v>1.6463099528958445E-2</v>
      </c>
      <c r="I87" s="301">
        <f t="shared" si="17"/>
        <v>1.8849299506638103E-2</v>
      </c>
      <c r="J87" s="301">
        <f t="shared" si="17"/>
        <v>1.8414149880760219E-2</v>
      </c>
      <c r="K87" s="301">
        <f t="shared" si="17"/>
        <v>2.1017912905815232E-2</v>
      </c>
      <c r="L87" s="301">
        <f t="shared" si="17"/>
        <v>2.1406324117016838E-2</v>
      </c>
      <c r="M87" s="301">
        <f t="shared" si="17"/>
        <v>1.567097122749796E-2</v>
      </c>
      <c r="N87" s="301">
        <f t="shared" si="17"/>
        <v>2.0668078311734915E-2</v>
      </c>
      <c r="O87" s="301">
        <f t="shared" si="17"/>
        <v>1.8855063889101669E-2</v>
      </c>
      <c r="P87" s="301">
        <f t="shared" si="17"/>
        <v>1.8023413607911674E-2</v>
      </c>
      <c r="Q87" s="301">
        <f t="shared" si="17"/>
        <v>1.8410338129365489E-2</v>
      </c>
      <c r="R87" s="301">
        <f t="shared" si="17"/>
        <v>1.7856040258481951E-2</v>
      </c>
      <c r="S87" s="301">
        <f t="shared" si="17"/>
        <v>1.8193315766655695E-2</v>
      </c>
      <c r="T87" s="301">
        <f t="shared" si="17"/>
        <v>1.6527751335039517E-2</v>
      </c>
      <c r="U87" s="301">
        <f t="shared" si="17"/>
        <v>1.7024515529292229E-2</v>
      </c>
      <c r="V87" s="301">
        <f t="shared" si="17"/>
        <v>1.6725382538503839E-2</v>
      </c>
      <c r="W87" s="301">
        <f t="shared" si="17"/>
        <v>1.689678023771745E-2</v>
      </c>
      <c r="X87" s="301">
        <f t="shared" si="17"/>
        <v>1.7526446632060926E-2</v>
      </c>
      <c r="Y87" s="301">
        <f t="shared" si="17"/>
        <v>1.8345101173295859E-2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6.5934853581792394E-3</v>
      </c>
      <c r="C88" s="302">
        <f t="shared" si="18"/>
        <v>5.7316566371832687E-3</v>
      </c>
      <c r="D88" s="302">
        <f t="shared" si="18"/>
        <v>5.8596417153279476E-3</v>
      </c>
      <c r="E88" s="302">
        <f t="shared" si="18"/>
        <v>4.8642710691265793E-3</v>
      </c>
      <c r="F88" s="302">
        <f t="shared" si="18"/>
        <v>5.3335748107963769E-3</v>
      </c>
      <c r="G88" s="302">
        <f t="shared" si="18"/>
        <v>5.1007242844997918E-3</v>
      </c>
      <c r="H88" s="302">
        <f t="shared" si="18"/>
        <v>5.4520834420722468E-3</v>
      </c>
      <c r="I88" s="302">
        <f t="shared" si="18"/>
        <v>6.1531078983003661E-3</v>
      </c>
      <c r="J88" s="302">
        <f t="shared" si="18"/>
        <v>6.341656837599071E-3</v>
      </c>
      <c r="K88" s="302">
        <f t="shared" si="18"/>
        <v>5.9824582413109048E-3</v>
      </c>
      <c r="L88" s="302">
        <f t="shared" si="18"/>
        <v>5.1663113485638694E-3</v>
      </c>
      <c r="M88" s="302">
        <f t="shared" si="18"/>
        <v>4.0108857626716026E-3</v>
      </c>
      <c r="N88" s="302">
        <f t="shared" si="18"/>
        <v>2.912491191860561E-3</v>
      </c>
      <c r="O88" s="302">
        <f t="shared" si="18"/>
        <v>4.3355214295943975E-3</v>
      </c>
      <c r="P88" s="302">
        <f t="shared" si="18"/>
        <v>4.1126398087510552E-3</v>
      </c>
      <c r="Q88" s="302">
        <f t="shared" si="18"/>
        <v>4.2949307092405957E-3</v>
      </c>
      <c r="R88" s="302">
        <f t="shared" si="18"/>
        <v>4.2158792799576617E-3</v>
      </c>
      <c r="S88" s="302">
        <f t="shared" si="18"/>
        <v>4.3497222751847373E-3</v>
      </c>
      <c r="T88" s="302">
        <f t="shared" si="18"/>
        <v>3.900186914316E-3</v>
      </c>
      <c r="U88" s="302">
        <f t="shared" si="18"/>
        <v>3.9417930133453412E-3</v>
      </c>
      <c r="V88" s="302">
        <f t="shared" si="18"/>
        <v>3.911786861595901E-3</v>
      </c>
      <c r="W88" s="302">
        <f t="shared" si="18"/>
        <v>4.1036670949211205E-3</v>
      </c>
      <c r="X88" s="302">
        <f t="shared" si="18"/>
        <v>4.0963214605879116E-3</v>
      </c>
      <c r="Y88" s="302">
        <f t="shared" si="18"/>
        <v>4.2522520921932571E-3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2.1134902108475798E-3</v>
      </c>
      <c r="C89" s="302">
        <f t="shared" si="19"/>
        <v>1.9222757226410943E-3</v>
      </c>
      <c r="D89" s="302">
        <f t="shared" si="19"/>
        <v>1.8282091450771165E-3</v>
      </c>
      <c r="E89" s="302">
        <f t="shared" si="19"/>
        <v>1.5726276309671954E-3</v>
      </c>
      <c r="F89" s="302">
        <f t="shared" si="19"/>
        <v>1.5611865246878064E-3</v>
      </c>
      <c r="G89" s="302">
        <f t="shared" si="19"/>
        <v>1.5940955275003546E-3</v>
      </c>
      <c r="H89" s="302">
        <f t="shared" si="19"/>
        <v>1.7877345094699732E-3</v>
      </c>
      <c r="I89" s="302">
        <f t="shared" si="19"/>
        <v>2.003377346302646E-3</v>
      </c>
      <c r="J89" s="302">
        <f t="shared" si="19"/>
        <v>1.9765402230335245E-3</v>
      </c>
      <c r="K89" s="302">
        <f t="shared" si="19"/>
        <v>1.8655252361085414E-3</v>
      </c>
      <c r="L89" s="302">
        <f t="shared" si="19"/>
        <v>1.5924187509220005E-3</v>
      </c>
      <c r="M89" s="302">
        <f t="shared" si="19"/>
        <v>1.2085808174760872E-3</v>
      </c>
      <c r="N89" s="302">
        <f t="shared" si="19"/>
        <v>8.2381549563184241E-4</v>
      </c>
      <c r="O89" s="302">
        <f t="shared" si="19"/>
        <v>1.3057219201647661E-3</v>
      </c>
      <c r="P89" s="302">
        <f t="shared" si="19"/>
        <v>1.2191755885778387E-3</v>
      </c>
      <c r="Q89" s="302">
        <f t="shared" si="19"/>
        <v>1.2582321069478793E-3</v>
      </c>
      <c r="R89" s="302">
        <f t="shared" si="19"/>
        <v>1.2231482237107846E-3</v>
      </c>
      <c r="S89" s="302">
        <f t="shared" si="19"/>
        <v>1.2532492410599603E-3</v>
      </c>
      <c r="T89" s="302">
        <f t="shared" si="19"/>
        <v>1.1188538725114073E-3</v>
      </c>
      <c r="U89" s="302">
        <f t="shared" si="19"/>
        <v>1.1099822823612548E-3</v>
      </c>
      <c r="V89" s="302">
        <f t="shared" si="19"/>
        <v>1.1002796870417993E-3</v>
      </c>
      <c r="W89" s="302">
        <f t="shared" si="19"/>
        <v>1.1531851003362746E-3</v>
      </c>
      <c r="X89" s="302">
        <f t="shared" si="19"/>
        <v>1.1531755762491669E-3</v>
      </c>
      <c r="Y89" s="302">
        <f t="shared" si="19"/>
        <v>1.1862659663993596E-3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1.5243920383072151E-2</v>
      </c>
      <c r="C90" s="302">
        <f t="shared" si="20"/>
        <v>1.5940380534365427E-2</v>
      </c>
      <c r="D90" s="302">
        <f t="shared" si="20"/>
        <v>1.5296413337603652E-2</v>
      </c>
      <c r="E90" s="302">
        <f t="shared" si="20"/>
        <v>1.4659306167207961E-2</v>
      </c>
      <c r="F90" s="302">
        <f t="shared" si="20"/>
        <v>1.5709345733386733E-2</v>
      </c>
      <c r="G90" s="302">
        <f t="shared" si="20"/>
        <v>7.0540199955648778E-3</v>
      </c>
      <c r="H90" s="302">
        <f t="shared" si="20"/>
        <v>9.2232815774162258E-3</v>
      </c>
      <c r="I90" s="302">
        <f t="shared" si="20"/>
        <v>1.069281426203509E-2</v>
      </c>
      <c r="J90" s="302">
        <f t="shared" si="20"/>
        <v>1.0095952820127626E-2</v>
      </c>
      <c r="K90" s="302">
        <f t="shared" si="20"/>
        <v>1.3169929428395784E-2</v>
      </c>
      <c r="L90" s="302">
        <f t="shared" si="20"/>
        <v>1.4647594017530968E-2</v>
      </c>
      <c r="M90" s="302">
        <f t="shared" si="20"/>
        <v>1.0451504647350271E-2</v>
      </c>
      <c r="N90" s="302">
        <f t="shared" si="20"/>
        <v>1.6931771624242514E-2</v>
      </c>
      <c r="O90" s="302">
        <f t="shared" si="20"/>
        <v>1.3213820539342508E-2</v>
      </c>
      <c r="P90" s="302">
        <f t="shared" si="20"/>
        <v>1.269159821058278E-2</v>
      </c>
      <c r="Q90" s="302">
        <f t="shared" si="20"/>
        <v>1.2857175313177014E-2</v>
      </c>
      <c r="R90" s="302">
        <f t="shared" si="20"/>
        <v>1.2417012754813503E-2</v>
      </c>
      <c r="S90" s="302">
        <f t="shared" si="20"/>
        <v>1.2590344250410999E-2</v>
      </c>
      <c r="T90" s="302">
        <f t="shared" si="20"/>
        <v>1.150871054821211E-2</v>
      </c>
      <c r="U90" s="302">
        <f t="shared" si="20"/>
        <v>1.1972740233585631E-2</v>
      </c>
      <c r="V90" s="302">
        <f t="shared" si="20"/>
        <v>1.1713315989866139E-2</v>
      </c>
      <c r="W90" s="302">
        <f t="shared" si="20"/>
        <v>1.1639928042460054E-2</v>
      </c>
      <c r="X90" s="302">
        <f t="shared" si="20"/>
        <v>1.2276949595223848E-2</v>
      </c>
      <c r="Y90" s="302">
        <f t="shared" si="20"/>
        <v>1.2906583114703244E-2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4.7715384332280175E-2</v>
      </c>
      <c r="C91" s="301">
        <f t="shared" si="21"/>
        <v>6.5117298549205921E-2</v>
      </c>
      <c r="D91" s="301">
        <f t="shared" si="21"/>
        <v>6.742190575127692E-2</v>
      </c>
      <c r="E91" s="301">
        <f t="shared" si="21"/>
        <v>7.5790502926210021E-2</v>
      </c>
      <c r="F91" s="301">
        <f t="shared" si="21"/>
        <v>8.0215950792760046E-2</v>
      </c>
      <c r="G91" s="301">
        <f t="shared" si="21"/>
        <v>0.13154641619273996</v>
      </c>
      <c r="H91" s="301">
        <f t="shared" si="21"/>
        <v>0.11617410437531614</v>
      </c>
      <c r="I91" s="301">
        <f t="shared" si="21"/>
        <v>9.7320748503121168E-2</v>
      </c>
      <c r="J91" s="301">
        <f t="shared" si="21"/>
        <v>0.1002113143073116</v>
      </c>
      <c r="K91" s="301">
        <f t="shared" si="21"/>
        <v>8.6555826041410974E-2</v>
      </c>
      <c r="L91" s="301">
        <f t="shared" si="21"/>
        <v>8.9567294333641426E-2</v>
      </c>
      <c r="M91" s="301">
        <f t="shared" si="21"/>
        <v>0.1797784687834332</v>
      </c>
      <c r="N91" s="301">
        <f t="shared" si="21"/>
        <v>0.11451118081458614</v>
      </c>
      <c r="O91" s="301">
        <f t="shared" si="21"/>
        <v>0.11746717911495179</v>
      </c>
      <c r="P91" s="301">
        <f t="shared" si="21"/>
        <v>0.14508359903627691</v>
      </c>
      <c r="Q91" s="301">
        <f t="shared" si="21"/>
        <v>0.14246869123455483</v>
      </c>
      <c r="R91" s="301">
        <f t="shared" si="21"/>
        <v>0.15054539927695423</v>
      </c>
      <c r="S91" s="301">
        <f t="shared" si="21"/>
        <v>0.14791545068054907</v>
      </c>
      <c r="T91" s="301">
        <f t="shared" si="21"/>
        <v>0.16244112394668708</v>
      </c>
      <c r="U91" s="301">
        <f t="shared" si="21"/>
        <v>0.15456414564145032</v>
      </c>
      <c r="V91" s="301">
        <f t="shared" si="21"/>
        <v>0.16088866948813665</v>
      </c>
      <c r="W91" s="301">
        <f t="shared" si="21"/>
        <v>0.15692596989405147</v>
      </c>
      <c r="X91" s="301">
        <f t="shared" si="21"/>
        <v>0.15517147818387009</v>
      </c>
      <c r="Y91" s="301">
        <f t="shared" si="21"/>
        <v>0.14850394230481767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0.34628701468520307</v>
      </c>
      <c r="C92" s="235">
        <f t="shared" si="22"/>
        <v>0.33860482035550515</v>
      </c>
      <c r="D92" s="235">
        <f t="shared" si="22"/>
        <v>0.33105330185702425</v>
      </c>
      <c r="E92" s="235">
        <f t="shared" si="22"/>
        <v>0.34601469161628212</v>
      </c>
      <c r="F92" s="235">
        <f t="shared" si="22"/>
        <v>0.35236341708121582</v>
      </c>
      <c r="G92" s="235">
        <f t="shared" si="22"/>
        <v>0.20409029761535394</v>
      </c>
      <c r="H92" s="235">
        <f t="shared" si="22"/>
        <v>0.23390492592934745</v>
      </c>
      <c r="I92" s="235">
        <f t="shared" si="22"/>
        <v>0.26526869981765661</v>
      </c>
      <c r="J92" s="235">
        <f t="shared" si="22"/>
        <v>0.24443068416564945</v>
      </c>
      <c r="K92" s="235">
        <f t="shared" si="22"/>
        <v>0.30256018708790494</v>
      </c>
      <c r="L92" s="235">
        <f t="shared" si="22"/>
        <v>0.33853047111588214</v>
      </c>
      <c r="M92" s="235">
        <f t="shared" si="22"/>
        <v>0.24279642337168114</v>
      </c>
      <c r="N92" s="235">
        <f t="shared" si="22"/>
        <v>0.41744449219189678</v>
      </c>
      <c r="O92" s="235">
        <f t="shared" si="22"/>
        <v>0.3165268934606395</v>
      </c>
      <c r="P92" s="235">
        <f t="shared" si="22"/>
        <v>0.28841703507358324</v>
      </c>
      <c r="Q92" s="235">
        <f t="shared" si="22"/>
        <v>0.29387681554640144</v>
      </c>
      <c r="R92" s="235">
        <f t="shared" si="22"/>
        <v>0.28611362257710243</v>
      </c>
      <c r="S92" s="235">
        <f t="shared" si="22"/>
        <v>0.28832381553530834</v>
      </c>
      <c r="T92" s="235">
        <f t="shared" si="22"/>
        <v>0.27630289255185692</v>
      </c>
      <c r="U92" s="235">
        <f t="shared" si="22"/>
        <v>0.29149759976520417</v>
      </c>
      <c r="V92" s="235">
        <f t="shared" si="22"/>
        <v>0.2830198474395938</v>
      </c>
      <c r="W92" s="235">
        <f t="shared" si="22"/>
        <v>0.28158527650612936</v>
      </c>
      <c r="X92" s="235">
        <f t="shared" si="22"/>
        <v>0.29013443949603646</v>
      </c>
      <c r="Y92" s="235">
        <f t="shared" si="22"/>
        <v>0.3006910883677571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36.674173048326544</v>
      </c>
      <c r="C96" s="320">
        <f t="shared" si="23"/>
        <v>29.549102115741729</v>
      </c>
      <c r="D96" s="320">
        <f t="shared" si="23"/>
        <v>30.481206622481032</v>
      </c>
      <c r="E96" s="320">
        <f t="shared" si="23"/>
        <v>27.221573330371605</v>
      </c>
      <c r="F96" s="320">
        <f t="shared" si="23"/>
        <v>26.667025048649119</v>
      </c>
      <c r="G96" s="320">
        <f t="shared" si="23"/>
        <v>20.047769359718082</v>
      </c>
      <c r="H96" s="320">
        <f t="shared" si="23"/>
        <v>20.570635619812844</v>
      </c>
      <c r="I96" s="320">
        <f t="shared" si="23"/>
        <v>22.363621575047098</v>
      </c>
      <c r="J96" s="320">
        <f t="shared" si="23"/>
        <v>20.195630111176499</v>
      </c>
      <c r="K96" s="320">
        <f t="shared" si="23"/>
        <v>23.242761245946074</v>
      </c>
      <c r="L96" s="320">
        <f t="shared" si="23"/>
        <v>23.513843285207845</v>
      </c>
      <c r="M96" s="320">
        <f t="shared" si="23"/>
        <v>18.395883750214779</v>
      </c>
      <c r="N96" s="320">
        <f t="shared" si="23"/>
        <v>21.729884857752225</v>
      </c>
      <c r="O96" s="320">
        <f t="shared" si="23"/>
        <v>21.138160621535114</v>
      </c>
      <c r="P96" s="320">
        <f t="shared" si="23"/>
        <v>20.021913115912149</v>
      </c>
      <c r="Q96" s="320">
        <f t="shared" si="23"/>
        <v>19.177628352797921</v>
      </c>
      <c r="R96" s="320">
        <f t="shared" si="23"/>
        <v>18.917764220825454</v>
      </c>
      <c r="S96" s="320">
        <f t="shared" si="23"/>
        <v>19.114130919197983</v>
      </c>
      <c r="T96" s="320">
        <f t="shared" si="23"/>
        <v>18.23740235912507</v>
      </c>
      <c r="U96" s="320">
        <f t="shared" si="23"/>
        <v>18.700096195537494</v>
      </c>
      <c r="V96" s="320">
        <f t="shared" si="23"/>
        <v>17.931798931659188</v>
      </c>
      <c r="W96" s="320">
        <f t="shared" si="23"/>
        <v>18.478192070697943</v>
      </c>
      <c r="X96" s="320">
        <f t="shared" si="23"/>
        <v>17.773634806322658</v>
      </c>
      <c r="Y96" s="320">
        <f t="shared" si="23"/>
        <v>17.178767107998539</v>
      </c>
      <c r="DA96" s="95"/>
    </row>
    <row r="97" spans="1:105" ht="12" customHeight="1" x14ac:dyDescent="0.25">
      <c r="A97" s="55" t="s">
        <v>91</v>
      </c>
      <c r="B97" s="330">
        <f>IF(B$6=0,0,B$6/OIS!B$5*1000)</f>
        <v>0.75640203617533175</v>
      </c>
      <c r="C97" s="330">
        <f>IF(C$6=0,0,C$6/OIS!C$5*1000)</f>
        <v>0.52535675543093352</v>
      </c>
      <c r="D97" s="330">
        <f>IF(D$6=0,0,D$6/OIS!D$5*1000)</f>
        <v>0.55013923370000151</v>
      </c>
      <c r="E97" s="330">
        <f>IF(E$6=0,0,E$6/OIS!E$5*1000)</f>
        <v>0.59698271919035739</v>
      </c>
      <c r="F97" s="330">
        <f>IF(F$6=0,0,F$6/OIS!F$5*1000)</f>
        <v>0.54747242534273421</v>
      </c>
      <c r="G97" s="330">
        <f>IF(G$6=0,0,G$6/OIS!G$5*1000)</f>
        <v>0.3330188085859675</v>
      </c>
      <c r="H97" s="330">
        <f>IF(H$6=0,0,H$6/OIS!H$5*1000)</f>
        <v>0.33754968638761185</v>
      </c>
      <c r="I97" s="330">
        <f>IF(I$6=0,0,I$6/OIS!I$5*1000)</f>
        <v>0.40415984722509152</v>
      </c>
      <c r="J97" s="330">
        <f>IF(J$6=0,0,J$6/OIS!J$5*1000)</f>
        <v>0.32497571294672539</v>
      </c>
      <c r="K97" s="330">
        <f>IF(K$6=0,0,K$6/OIS!K$5*1000)</f>
        <v>0.42684610713795013</v>
      </c>
      <c r="L97" s="330">
        <f>IF(L$6=0,0,L$6/OIS!L$5*1000)</f>
        <v>0.4879421617300016</v>
      </c>
      <c r="M97" s="330">
        <f>IF(M$6=0,0,M$6/OIS!M$5*1000)</f>
        <v>0.27607190518227354</v>
      </c>
      <c r="N97" s="330">
        <f>IF(N$6=0,0,N$6/OIS!N$5*1000)</f>
        <v>0.61273058164562844</v>
      </c>
      <c r="O97" s="330">
        <f>IF(O$6=0,0,O$6/OIS!O$5*1000)</f>
        <v>0.43363771247024169</v>
      </c>
      <c r="P97" s="330">
        <f>IF(P$6=0,0,P$6/OIS!P$5*1000)</f>
        <v>0.34416293024052624</v>
      </c>
      <c r="Q97" s="330">
        <f>IF(Q$6=0,0,Q$6/OIS!Q$5*1000)</f>
        <v>0.33919636833770755</v>
      </c>
      <c r="R97" s="330">
        <f>IF(R$6=0,0,R$6/OIS!R$5*1000)</f>
        <v>0.33015072281169716</v>
      </c>
      <c r="S97" s="330">
        <f>IF(S$6=0,0,S$6/OIS!S$5*1000)</f>
        <v>0.33273904550006228</v>
      </c>
      <c r="T97" s="330">
        <f>IF(T$6=0,0,T$6/OIS!T$5*1000)</f>
        <v>0.32767670548928829</v>
      </c>
      <c r="U97" s="330">
        <f>IF(U$6=0,0,U$6/OIS!U$5*1000)</f>
        <v>0.36175641775634421</v>
      </c>
      <c r="V97" s="330">
        <f>IF(V$6=0,0,V$6/OIS!V$5*1000)</f>
        <v>0.33312976358703089</v>
      </c>
      <c r="W97" s="330">
        <f>IF(W$6=0,0,W$6/OIS!W$5*1000)</f>
        <v>0.34213822318770004</v>
      </c>
      <c r="X97" s="330">
        <f>IF(X$6=0,0,X$6/OIS!X$5*1000)</f>
        <v>0.3274481070841706</v>
      </c>
      <c r="Y97" s="330">
        <f>IF(Y$6=0,0,Y$6/OIS!Y$5*1000)</f>
        <v>0.32075031014462707</v>
      </c>
      <c r="DA97" s="67"/>
    </row>
    <row r="98" spans="1:105" ht="12" customHeight="1" x14ac:dyDescent="0.25">
      <c r="A98" s="173" t="s">
        <v>92</v>
      </c>
      <c r="B98" s="331">
        <f>IF(B$7=0,0,B$7/OIS!B$5*1000)</f>
        <v>0.42475319592977195</v>
      </c>
      <c r="C98" s="331">
        <f>IF(C$7=0,0,C$7/OIS!C$5*1000)</f>
        <v>0.31097938881750908</v>
      </c>
      <c r="D98" s="331">
        <f>IF(D$7=0,0,D$7/OIS!D$5*1000)</f>
        <v>0.32043963606396653</v>
      </c>
      <c r="E98" s="331">
        <f>IF(E$7=0,0,E$7/OIS!E$5*1000)</f>
        <v>0.32709057111395978</v>
      </c>
      <c r="F98" s="331">
        <f>IF(F$7=0,0,F$7/OIS!F$5*1000)</f>
        <v>0.31018690748046873</v>
      </c>
      <c r="G98" s="331">
        <f>IF(G$7=0,0,G$7/OIS!G$5*1000)</f>
        <v>0.16679291820690006</v>
      </c>
      <c r="H98" s="331">
        <f>IF(H$7=0,0,H$7/OIS!H$5*1000)</f>
        <v>0.17801559301109254</v>
      </c>
      <c r="I98" s="331">
        <f>IF(I$7=0,0,I$7/OIS!I$5*1000)</f>
        <v>0.21545287763889936</v>
      </c>
      <c r="J98" s="331">
        <f>IF(J$7=0,0,J$7/OIS!J$5*1000)</f>
        <v>0.17548261517144853</v>
      </c>
      <c r="K98" s="331">
        <f>IF(K$7=0,0,K$7/OIS!K$5*1000)</f>
        <v>0.23788303434411018</v>
      </c>
      <c r="L98" s="331">
        <f>IF(L$7=0,0,L$7/OIS!L$5*1000)</f>
        <v>0.27087086219917628</v>
      </c>
      <c r="M98" s="331">
        <f>IF(M$7=0,0,M$7/OIS!M$5*1000)</f>
        <v>0.1527527705591871</v>
      </c>
      <c r="N98" s="331">
        <f>IF(N$7=0,0,N$7/OIS!N$5*1000)</f>
        <v>0.32767982200816204</v>
      </c>
      <c r="O98" s="331">
        <f>IF(O$7=0,0,O$7/OIS!O$5*1000)</f>
        <v>0.23555719070389222</v>
      </c>
      <c r="P98" s="331">
        <f>IF(P$7=0,0,P$7/OIS!P$5*1000)</f>
        <v>0.19321225347934179</v>
      </c>
      <c r="Q98" s="331">
        <f>IF(Q$7=0,0,Q$7/OIS!Q$5*1000)</f>
        <v>0.18967651133211608</v>
      </c>
      <c r="R98" s="331">
        <f>IF(R$7=0,0,R$7/OIS!R$5*1000)</f>
        <v>0.18363531989135459</v>
      </c>
      <c r="S98" s="331">
        <f>IF(S$7=0,0,S$7/OIS!S$5*1000)</f>
        <v>0.18582962743563097</v>
      </c>
      <c r="T98" s="331">
        <f>IF(T$7=0,0,T$7/OIS!T$5*1000)</f>
        <v>0.17777111505906867</v>
      </c>
      <c r="U98" s="331">
        <f>IF(U$7=0,0,U$7/OIS!U$5*1000)</f>
        <v>0.19474933882095313</v>
      </c>
      <c r="V98" s="331">
        <f>IF(V$7=0,0,V$7/OIS!V$5*1000)</f>
        <v>0.18008464149144696</v>
      </c>
      <c r="W98" s="331">
        <f>IF(W$7=0,0,W$7/OIS!W$5*1000)</f>
        <v>0.18483173345444115</v>
      </c>
      <c r="X98" s="331">
        <f>IF(X$7=0,0,X$7/OIS!X$5*1000)</f>
        <v>0.17928065672503438</v>
      </c>
      <c r="Y98" s="331">
        <f>IF(Y$7=0,0,Y$7/OIS!Y$5*1000)</f>
        <v>0.17715312029052829</v>
      </c>
      <c r="DA98" s="177"/>
    </row>
    <row r="99" spans="1:105" ht="12" customHeight="1" x14ac:dyDescent="0.25">
      <c r="A99" s="173" t="s">
        <v>93</v>
      </c>
      <c r="B99" s="331">
        <f>IF(B$8=0,0,B$8/OIS!B$5*1000)</f>
        <v>0.77957454440406171</v>
      </c>
      <c r="C99" s="331">
        <f>IF(C$8=0,0,C$8/OIS!C$5*1000)</f>
        <v>0.58743168540567492</v>
      </c>
      <c r="D99" s="331">
        <f>IF(D$8=0,0,D$8/OIS!D$5*1000)</f>
        <v>0.60014180249038651</v>
      </c>
      <c r="E99" s="331">
        <f>IF(E$8=0,0,E$8/OIS!E$5*1000)</f>
        <v>0.59182771929506262</v>
      </c>
      <c r="F99" s="331">
        <f>IF(F$8=0,0,F$8/OIS!F$5*1000)</f>
        <v>0.5721828630652972</v>
      </c>
      <c r="G99" s="331">
        <f>IF(G$8=0,0,G$8/OIS!G$5*1000)</f>
        <v>0.28502118262654252</v>
      </c>
      <c r="H99" s="331">
        <f>IF(H$8=0,0,H$8/OIS!H$5*1000)</f>
        <v>0.31468012109649351</v>
      </c>
      <c r="I99" s="331">
        <f>IF(I$8=0,0,I$8/OIS!I$5*1000)</f>
        <v>0.3834251511057295</v>
      </c>
      <c r="J99" s="331">
        <f>IF(J$8=0,0,J$8/OIS!J$5*1000)</f>
        <v>0.31475884494203821</v>
      </c>
      <c r="K99" s="331">
        <f>IF(K$8=0,0,K$8/OIS!K$5*1000)</f>
        <v>0.43471094427113149</v>
      </c>
      <c r="L99" s="331">
        <f>IF(L$8=0,0,L$8/OIS!L$5*1000)</f>
        <v>0.49387688184265832</v>
      </c>
      <c r="M99" s="331">
        <f>IF(M$8=0,0,M$8/OIS!M$5*1000)</f>
        <v>0.27798201071886214</v>
      </c>
      <c r="N99" s="331">
        <f>IF(N$8=0,0,N$8/OIS!N$5*1000)</f>
        <v>0.58429115050521552</v>
      </c>
      <c r="O99" s="331">
        <f>IF(O$8=0,0,O$8/OIS!O$5*1000)</f>
        <v>0.42403165737230836</v>
      </c>
      <c r="P99" s="331">
        <f>IF(P$8=0,0,P$8/OIS!P$5*1000)</f>
        <v>0.35456114370272923</v>
      </c>
      <c r="Q99" s="331">
        <f>IF(Q$8=0,0,Q$8/OIS!Q$5*1000)</f>
        <v>0.34729203906589368</v>
      </c>
      <c r="R99" s="331">
        <f>IF(R$8=0,0,R$8/OIS!R$5*1000)</f>
        <v>0.33520019200105239</v>
      </c>
      <c r="S99" s="331">
        <f>IF(S$8=0,0,S$8/OIS!S$5*1000)</f>
        <v>0.34000107219283932</v>
      </c>
      <c r="T99" s="331">
        <f>IF(T$8=0,0,T$8/OIS!T$5*1000)</f>
        <v>0.31976488954884152</v>
      </c>
      <c r="U99" s="331">
        <f>IF(U$8=0,0,U$8/OIS!U$5*1000)</f>
        <v>0.34867171784186379</v>
      </c>
      <c r="V99" s="331">
        <f>IF(V$8=0,0,V$8/OIS!V$5*1000)</f>
        <v>0.323229403183381</v>
      </c>
      <c r="W99" s="331">
        <f>IF(W$8=0,0,W$8/OIS!W$5*1000)</f>
        <v>0.33161671719933361</v>
      </c>
      <c r="X99" s="331">
        <f>IF(X$8=0,0,X$8/OIS!X$5*1000)</f>
        <v>0.32424561946114866</v>
      </c>
      <c r="Y99" s="331">
        <f>IF(Y$8=0,0,Y$8/OIS!Y$5*1000)</f>
        <v>0.32204647745320047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0.26327430310294225</v>
      </c>
      <c r="C100" s="331">
        <f>IF(C$9=0,0,C$9/OIS!C$5*1000)</f>
        <v>0.18061915721441399</v>
      </c>
      <c r="D100" s="331">
        <f>IF(D$9=0,0,D$9/OIS!D$5*1000)</f>
        <v>0.18986930954587902</v>
      </c>
      <c r="E100" s="331">
        <f>IF(E$9=0,0,E$9/OIS!E$5*1000)</f>
        <v>0.20892727173724462</v>
      </c>
      <c r="F100" s="331">
        <f>IF(F$9=0,0,F$9/OIS!F$5*1000)</f>
        <v>0.19016772889745776</v>
      </c>
      <c r="G100" s="331">
        <f>IF(G$9=0,0,G$9/OIS!G$5*1000)</f>
        <v>0.11874272147938905</v>
      </c>
      <c r="H100" s="331">
        <f>IF(H$9=0,0,H$9/OIS!H$5*1000)</f>
        <v>0.11910387413415852</v>
      </c>
      <c r="I100" s="331">
        <f>IF(I$9=0,0,I$9/OIS!I$5*1000)</f>
        <v>0.14228370963179535</v>
      </c>
      <c r="J100" s="331">
        <f>IF(J$9=0,0,J$9/OIS!J$5*1000)</f>
        <v>0.11409299133640559</v>
      </c>
      <c r="K100" s="331">
        <f>IF(K$9=0,0,K$9/OIS!K$5*1000)</f>
        <v>0.1488222037693514</v>
      </c>
      <c r="L100" s="331">
        <f>IF(L$9=0,0,L$9/OIS!L$5*1000)</f>
        <v>0.17027235778638966</v>
      </c>
      <c r="M100" s="331">
        <f>IF(M$9=0,0,M$9/OIS!M$5*1000)</f>
        <v>9.6408524935627612E-2</v>
      </c>
      <c r="N100" s="331">
        <f>IF(N$9=0,0,N$9/OIS!N$5*1000)</f>
        <v>0.21556488837775845</v>
      </c>
      <c r="O100" s="331">
        <f>IF(O$9=0,0,O$9/OIS!O$5*1000)</f>
        <v>0.15204628156715244</v>
      </c>
      <c r="P100" s="331">
        <f>IF(P$9=0,0,P$9/OIS!P$5*1000)</f>
        <v>0.11979687783116381</v>
      </c>
      <c r="Q100" s="331">
        <f>IF(Q$9=0,0,Q$9/OIS!Q$5*1000)</f>
        <v>0.11817283853494467</v>
      </c>
      <c r="R100" s="331">
        <f>IF(R$9=0,0,R$9/OIS!R$5*1000)</f>
        <v>0.11515913102400546</v>
      </c>
      <c r="S100" s="331">
        <f>IF(S$9=0,0,S$9/OIS!S$5*1000)</f>
        <v>0.1159562305515239</v>
      </c>
      <c r="T100" s="331">
        <f>IF(T$9=0,0,T$9/OIS!T$5*1000)</f>
        <v>0.11492497443581658</v>
      </c>
      <c r="U100" s="331">
        <f>IF(U$9=0,0,U$9/OIS!U$5*1000)</f>
        <v>0.12708929353661114</v>
      </c>
      <c r="V100" s="331">
        <f>IF(V$9=0,0,V$9/OIS!V$5*1000)</f>
        <v>0.11692785542386483</v>
      </c>
      <c r="W100" s="331">
        <f>IF(W$9=0,0,W$9/OIS!W$5*1000)</f>
        <v>0.12010700200590452</v>
      </c>
      <c r="X100" s="331">
        <f>IF(X$9=0,0,X$9/OIS!X$5*1000)</f>
        <v>0.11461593157917313</v>
      </c>
      <c r="Y100" s="331">
        <f>IF(Y$9=0,0,Y$9/OIS!Y$5*1000)</f>
        <v>0.11205581846959775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0.73245562699090694</v>
      </c>
      <c r="C101" s="332">
        <f>IF(C$10=0,0,C$10/OIS!C$5*1000)</f>
        <v>0.51424526092570255</v>
      </c>
      <c r="D101" s="332">
        <f>IF(D$10=0,0,D$10/OIS!D$5*1000)</f>
        <v>0.51055974567303652</v>
      </c>
      <c r="E101" s="332">
        <f>IF(E$10=0,0,E$10/OIS!E$5*1000)</f>
        <v>0.50366847112694579</v>
      </c>
      <c r="F101" s="332">
        <f>IF(F$10=0,0,F$10/OIS!F$5*1000)</f>
        <v>0.47689553481234659</v>
      </c>
      <c r="G101" s="332">
        <f>IF(G$10=0,0,G$10/OIS!G$5*1000)</f>
        <v>0.34421285025362053</v>
      </c>
      <c r="H101" s="332">
        <f>IF(H$10=0,0,H$10/OIS!H$5*1000)</f>
        <v>0.33787431155656428</v>
      </c>
      <c r="I101" s="332">
        <f>IF(I$10=0,0,I$10/OIS!I$5*1000)</f>
        <v>0.37448514519348652</v>
      </c>
      <c r="J101" s="332">
        <f>IF(J$10=0,0,J$10/OIS!J$5*1000)</f>
        <v>0.33382790043212018</v>
      </c>
      <c r="K101" s="332">
        <f>IF(K$10=0,0,K$10/OIS!K$5*1000)</f>
        <v>0.37927141512250562</v>
      </c>
      <c r="L101" s="332">
        <f>IF(L$10=0,0,L$10/OIS!L$5*1000)</f>
        <v>0.4043011406151229</v>
      </c>
      <c r="M101" s="332">
        <f>IF(M$10=0,0,M$10/OIS!M$5*1000)</f>
        <v>0.27797484429790537</v>
      </c>
      <c r="N101" s="332">
        <f>IF(N$10=0,0,N$10/OIS!N$5*1000)</f>
        <v>0.4976601135095079</v>
      </c>
      <c r="O101" s="332">
        <f>IF(O$10=0,0,O$10/OIS!O$5*1000)</f>
        <v>0.3908466123915616</v>
      </c>
      <c r="P101" s="332">
        <f>IF(P$10=0,0,P$10/OIS!P$5*1000)</f>
        <v>0.32260938637151571</v>
      </c>
      <c r="Q101" s="332">
        <f>IF(Q$10=0,0,Q$10/OIS!Q$5*1000)</f>
        <v>0.31459848332175266</v>
      </c>
      <c r="R101" s="332">
        <f>IF(R$10=0,0,R$10/OIS!R$5*1000)</f>
        <v>0.30947332387156934</v>
      </c>
      <c r="S101" s="332">
        <f>IF(S$10=0,0,S$10/OIS!S$5*1000)</f>
        <v>0.3154107625348877</v>
      </c>
      <c r="T101" s="332">
        <f>IF(T$10=0,0,T$10/OIS!T$5*1000)</f>
        <v>0.29676073199836844</v>
      </c>
      <c r="U101" s="332">
        <f>IF(U$10=0,0,U$10/OIS!U$5*1000)</f>
        <v>0.31113209622216015</v>
      </c>
      <c r="V101" s="332">
        <f>IF(V$10=0,0,V$10/OIS!V$5*1000)</f>
        <v>0.29775186156082839</v>
      </c>
      <c r="W101" s="332">
        <f>IF(W$10=0,0,W$10/OIS!W$5*1000)</f>
        <v>0.30962173739521787</v>
      </c>
      <c r="X101" s="332">
        <f>IF(X$10=0,0,X$10/OIS!X$5*1000)</f>
        <v>0.32409844653591585</v>
      </c>
      <c r="Y101" s="332">
        <f>IF(Y$10=0,0,Y$10/OIS!Y$5*1000)</f>
        <v>0.33252606653191258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6.8101105660787393</v>
      </c>
      <c r="C102" s="348">
        <f>IF(C$16=0,0,C$16/OIS!C$5*1000)</f>
        <v>5.2791853119478862</v>
      </c>
      <c r="D102" s="348">
        <f>IF(D$16=0,0,D$16/OIS!D$5*1000)</f>
        <v>5.2834041713940438</v>
      </c>
      <c r="E102" s="348">
        <f>IF(E$16=0,0,E$16/OIS!E$5*1000)</f>
        <v>4.2686415184379412</v>
      </c>
      <c r="F102" s="348">
        <f>IF(F$16=0,0,F$16/OIS!F$5*1000)</f>
        <v>4.181479957929584</v>
      </c>
      <c r="G102" s="348">
        <f>IF(G$16=0,0,G$16/OIS!G$5*1000)</f>
        <v>3.7288308955528575</v>
      </c>
      <c r="H102" s="348">
        <f>IF(H$16=0,0,H$16/OIS!H$5*1000)</f>
        <v>3.895068110361052</v>
      </c>
      <c r="I102" s="348">
        <f>IF(I$16=0,0,I$16/OIS!I$5*1000)</f>
        <v>4.3823258893305646</v>
      </c>
      <c r="J102" s="348">
        <f>IF(J$16=0,0,J$16/OIS!J$5*1000)</f>
        <v>3.9540769512786773</v>
      </c>
      <c r="K102" s="348">
        <f>IF(K$16=0,0,K$16/OIS!K$5*1000)</f>
        <v>4.1226585627031165</v>
      </c>
      <c r="L102" s="348">
        <f>IF(L$16=0,0,L$16/OIS!L$5*1000)</f>
        <v>3.6628851397773454</v>
      </c>
      <c r="M102" s="348">
        <f>IF(M$16=0,0,M$16/OIS!M$5*1000)</f>
        <v>2.6600744078322593</v>
      </c>
      <c r="N102" s="348">
        <f>IF(N$16=0,0,N$16/OIS!N$5*1000)</f>
        <v>2.0602991403820048</v>
      </c>
      <c r="O102" s="348">
        <f>IF(O$16=0,0,O$16/OIS!O$5*1000)</f>
        <v>3.0240520102256423</v>
      </c>
      <c r="P102" s="348">
        <f>IF(P$16=0,0,P$16/OIS!P$5*1000)</f>
        <v>2.9096235538085931</v>
      </c>
      <c r="Q102" s="348">
        <f>IF(Q$16=0,0,Q$16/OIS!Q$5*1000)</f>
        <v>2.8014208376221066</v>
      </c>
      <c r="R102" s="348">
        <f>IF(R$16=0,0,R$16/OIS!R$5*1000)</f>
        <v>2.6980172929202593</v>
      </c>
      <c r="S102" s="348">
        <f>IF(S$16=0,0,S$16/OIS!S$5*1000)</f>
        <v>2.7404531761424393</v>
      </c>
      <c r="T102" s="348">
        <f>IF(T$16=0,0,T$16/OIS!T$5*1000)</f>
        <v>2.5129139273285768</v>
      </c>
      <c r="U102" s="348">
        <f>IF(U$16=0,0,U$16/OIS!U$5*1000)</f>
        <v>2.5229913293027493</v>
      </c>
      <c r="V102" s="348">
        <f>IF(V$16=0,0,V$16/OIS!V$5*1000)</f>
        <v>2.4141343913512263</v>
      </c>
      <c r="W102" s="348">
        <f>IF(W$16=0,0,W$16/OIS!W$5*1000)</f>
        <v>2.5637115982505976</v>
      </c>
      <c r="X102" s="348">
        <f>IF(X$16=0,0,X$16/OIS!X$5*1000)</f>
        <v>2.4142353856328334</v>
      </c>
      <c r="Y102" s="348">
        <f>IF(Y$16=0,0,Y$16/OIS!Y$5*1000)</f>
        <v>2.3150637387600272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9.8383288733880239</v>
      </c>
      <c r="C103" s="348">
        <f>IF(C$27=0,0,C$27/OIS!C$5*1000)</f>
        <v>8.2582372956753609</v>
      </c>
      <c r="D103" s="348">
        <f>IF(D$27=0,0,D$27/OIS!D$5*1000)</f>
        <v>8.9056986950789927</v>
      </c>
      <c r="E103" s="348">
        <f>IF(E$27=0,0,E$27/OIS!E$5*1000)</f>
        <v>7.6949367900298533</v>
      </c>
      <c r="F103" s="348">
        <f>IF(F$27=0,0,F$27/OIS!F$5*1000)</f>
        <v>7.2646652633216444</v>
      </c>
      <c r="G103" s="348">
        <f>IF(G$27=0,0,G$27/OIS!G$5*1000)</f>
        <v>7.3563253972741363</v>
      </c>
      <c r="H103" s="348">
        <f>IF(H$27=0,0,H$27/OIS!H$5*1000)</f>
        <v>7.0408540618136239</v>
      </c>
      <c r="I103" s="348">
        <f>IF(I$27=0,0,I$27/OIS!I$5*1000)</f>
        <v>6.9436327914328375</v>
      </c>
      <c r="J103" s="348">
        <f>IF(J$27=0,0,J$27/OIS!J$5*1000)</f>
        <v>6.753762011821463</v>
      </c>
      <c r="K103" s="348">
        <f>IF(K$27=0,0,K$27/OIS!K$5*1000)</f>
        <v>6.9774347908338887</v>
      </c>
      <c r="L103" s="348">
        <f>IF(L$27=0,0,L$27/OIS!L$5*1000)</f>
        <v>6.5895862811623935</v>
      </c>
      <c r="M103" s="348">
        <f>IF(M$27=0,0,M$27/OIS!M$5*1000)</f>
        <v>6.0766045268317672</v>
      </c>
      <c r="N103" s="348">
        <f>IF(N$27=0,0,N$27/OIS!N$5*1000)</f>
        <v>4.9647090736860893</v>
      </c>
      <c r="O103" s="348">
        <f>IF(O$27=0,0,O$27/OIS!O$5*1000)</f>
        <v>6.2587134834468054</v>
      </c>
      <c r="P103" s="348">
        <f>IF(P$27=0,0,P$27/OIS!P$5*1000)</f>
        <v>6.1610722679671728</v>
      </c>
      <c r="Q103" s="348">
        <f>IF(Q$27=0,0,Q$27/OIS!Q$5*1000)</f>
        <v>5.7744918852707174</v>
      </c>
      <c r="R103" s="348">
        <f>IF(R$27=0,0,R$27/OIS!R$5*1000)</f>
        <v>5.7978030753726069</v>
      </c>
      <c r="S103" s="348">
        <f>IF(S$27=0,0,S$27/OIS!S$5*1000)</f>
        <v>5.8272791526787913</v>
      </c>
      <c r="T103" s="348">
        <f>IF(T$27=0,0,T$27/OIS!T$5*1000)</f>
        <v>5.6971790186469926</v>
      </c>
      <c r="U103" s="348">
        <f>IF(U$27=0,0,U$27/OIS!U$5*1000)</f>
        <v>5.6729742409322501</v>
      </c>
      <c r="V103" s="348">
        <f>IF(V$27=0,0,V$27/OIS!V$5*1000)</f>
        <v>5.5306296145587091</v>
      </c>
      <c r="W103" s="348">
        <f>IF(W$27=0,0,W$27/OIS!W$5*1000)</f>
        <v>5.6986581963654253</v>
      </c>
      <c r="X103" s="348">
        <f>IF(X$27=0,0,X$27/OIS!X$5*1000)</f>
        <v>5.3689657289392798</v>
      </c>
      <c r="Y103" s="348">
        <f>IF(Y$27=0,0,Y$27/OIS!Y$5*1000)</f>
        <v>5.0732521502844579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1.7411824364240407</v>
      </c>
      <c r="C104" s="348">
        <f>IF(C$35=0,0,C$35/OIS!C$5*1000)</f>
        <v>1.2662303813641393</v>
      </c>
      <c r="D104" s="348">
        <f>IF(D$35=0,0,D$35/OIS!D$5*1000)</f>
        <v>1.2743607854048813</v>
      </c>
      <c r="E104" s="348">
        <f>IF(E$35=0,0,E$35/OIS!E$5*1000)</f>
        <v>0.97302534728233347</v>
      </c>
      <c r="F104" s="348">
        <f>IF(F$35=0,0,F$35/OIS!F$5*1000)</f>
        <v>0.98558523976754386</v>
      </c>
      <c r="G104" s="348">
        <f>IF(G$35=0,0,G$35/OIS!G$5*1000)</f>
        <v>0.7104235892345202</v>
      </c>
      <c r="H104" s="348">
        <f>IF(H$35=0,0,H$35/OIS!H$5*1000)</f>
        <v>0.80748526933467812</v>
      </c>
      <c r="I104" s="348">
        <f>IF(I$35=0,0,I$35/OIS!I$5*1000)</f>
        <v>0.98750435301654693</v>
      </c>
      <c r="J104" s="348">
        <f>IF(J$35=0,0,J$35/OIS!J$5*1000)</f>
        <v>0.89250540150744562</v>
      </c>
      <c r="K104" s="348">
        <f>IF(K$35=0,0,K$35/OIS!K$5*1000)</f>
        <v>0.98248926606695541</v>
      </c>
      <c r="L104" s="348">
        <f>IF(L$35=0,0,L$35/OIS!L$5*1000)</f>
        <v>0.86453974196709582</v>
      </c>
      <c r="M104" s="348">
        <f>IF(M$35=0,0,M$35/OIS!M$5*1000)</f>
        <v>0.51609480305785338</v>
      </c>
      <c r="N104" s="348">
        <f>IF(N$35=0,0,N$35/OIS!N$5*1000)</f>
        <v>0.4584996018338855</v>
      </c>
      <c r="O104" s="348">
        <f>IF(O$35=0,0,O$35/OIS!O$5*1000)</f>
        <v>0.64687788944335733</v>
      </c>
      <c r="P104" s="348">
        <f>IF(P$35=0,0,P$35/OIS!P$5*1000)</f>
        <v>0.57649944936090691</v>
      </c>
      <c r="Q104" s="348">
        <f>IF(Q$35=0,0,Q$35/OIS!Q$5*1000)</f>
        <v>0.57164080435992182</v>
      </c>
      <c r="R104" s="348">
        <f>IF(R$35=0,0,R$35/OIS!R$5*1000)</f>
        <v>0.54991638307406787</v>
      </c>
      <c r="S104" s="348">
        <f>IF(S$35=0,0,S$35/OIS!S$5*1000)</f>
        <v>0.57037798619888203</v>
      </c>
      <c r="T104" s="348">
        <f>IF(T$35=0,0,T$35/OIS!T$5*1000)</f>
        <v>0.48743658388687933</v>
      </c>
      <c r="U104" s="348">
        <f>IF(U$35=0,0,U$35/OIS!U$5*1000)</f>
        <v>0.50097413479058184</v>
      </c>
      <c r="V104" s="348">
        <f>IF(V$35=0,0,V$35/OIS!V$5*1000)</f>
        <v>0.47591693416807362</v>
      </c>
      <c r="W104" s="348">
        <f>IF(W$35=0,0,W$35/OIS!W$5*1000)</f>
        <v>0.51238987608671305</v>
      </c>
      <c r="X104" s="348">
        <f>IF(X$35=0,0,X$35/OIS!X$5*1000)</f>
        <v>0.49453151053730937</v>
      </c>
      <c r="Y104" s="348">
        <f>IF(Y$35=0,0,Y$35/OIS!Y$5*1000)</f>
        <v>0.49415638744104479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0.87837930280974164</v>
      </c>
      <c r="C105" s="348">
        <f>IF(C$54=0,0,C$54/OIS!C$5*1000)</f>
        <v>0.69719076106117572</v>
      </c>
      <c r="D105" s="348">
        <f>IF(D$54=0,0,D$54/OIS!D$5*1000)</f>
        <v>0.70058810608519684</v>
      </c>
      <c r="E105" s="348">
        <f>IF(E$54=0,0,E$54/OIS!E$5*1000)</f>
        <v>0.57427188778779648</v>
      </c>
      <c r="F105" s="348">
        <f>IF(F$54=0,0,F$54/OIS!F$5*1000)</f>
        <v>0.60278428940792739</v>
      </c>
      <c r="G105" s="348">
        <f>IF(G$54=0,0,G$54/OIS!G$5*1000)</f>
        <v>0.27563356942577449</v>
      </c>
      <c r="H105" s="348">
        <f>IF(H$54=0,0,H$54/OIS!H$5*1000)</f>
        <v>0.33865642158291653</v>
      </c>
      <c r="I105" s="348">
        <f>IF(I$54=0,0,I$54/OIS!I$5*1000)</f>
        <v>0.42153860112117653</v>
      </c>
      <c r="J105" s="348">
        <f>IF(J$54=0,0,J$54/OIS!J$5*1000)</f>
        <v>0.37188535980359821</v>
      </c>
      <c r="K105" s="348">
        <f>IF(K$54=0,0,K$54/OIS!K$5*1000)</f>
        <v>0.48851433155795232</v>
      </c>
      <c r="L105" s="348">
        <f>IF(L$54=0,0,L$54/OIS!L$5*1000)</f>
        <v>0.50334495059989914</v>
      </c>
      <c r="M105" s="348">
        <f>IF(M$54=0,0,M$54/OIS!M$5*1000)</f>
        <v>0.28828136495401296</v>
      </c>
      <c r="N105" s="348">
        <f>IF(N$54=0,0,N$54/OIS!N$5*1000)</f>
        <v>0.44911496194500572</v>
      </c>
      <c r="O105" s="348">
        <f>IF(O$54=0,0,O$54/OIS!O$5*1000)</f>
        <v>0.39856136901713768</v>
      </c>
      <c r="P105" s="348">
        <f>IF(P$54=0,0,P$54/OIS!P$5*1000)</f>
        <v>0.36086322130975623</v>
      </c>
      <c r="Q105" s="348">
        <f>IF(Q$54=0,0,Q$54/OIS!Q$5*1000)</f>
        <v>0.35306662249431625</v>
      </c>
      <c r="R105" s="348">
        <f>IF(R$54=0,0,R$54/OIS!R$5*1000)</f>
        <v>0.33779635952752879</v>
      </c>
      <c r="S105" s="348">
        <f>IF(S$54=0,0,S$54/OIS!S$5*1000)</f>
        <v>0.34774941941816573</v>
      </c>
      <c r="T105" s="348">
        <f>IF(T$54=0,0,T$54/OIS!T$5*1000)</f>
        <v>0.30142325118868218</v>
      </c>
      <c r="U105" s="348">
        <f>IF(U$54=0,0,U$54/OIS!U$5*1000)</f>
        <v>0.31836007808018663</v>
      </c>
      <c r="V105" s="348">
        <f>IF(V$54=0,0,V$54/OIS!V$5*1000)</f>
        <v>0.29991619673553432</v>
      </c>
      <c r="W105" s="348">
        <f>IF(W$54=0,0,W$54/OIS!W$5*1000)</f>
        <v>0.31222195060891628</v>
      </c>
      <c r="X105" s="348">
        <f>IF(X$54=0,0,X$54/OIS!X$5*1000)</f>
        <v>0.31150866189075455</v>
      </c>
      <c r="Y105" s="348">
        <f>IF(Y$54=0,0,Y$54/OIS!Y$5*1000)</f>
        <v>0.31514622062872022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1.7499222620694526</v>
      </c>
      <c r="C106" s="348">
        <f>IF(C$68=0,0,C$68/OIS!C$5*1000)</f>
        <v>1.9241577043317264</v>
      </c>
      <c r="D106" s="348">
        <f>IF(D$68=0,0,D$68/OIS!D$5*1000)</f>
        <v>2.0551010400861141</v>
      </c>
      <c r="E106" s="348">
        <f>IF(E$68=0,0,E$68/OIS!E$5*1000)</f>
        <v>2.0631367331515698</v>
      </c>
      <c r="F106" s="348">
        <f>IF(F$68=0,0,F$68/OIS!F$5*1000)</f>
        <v>2.139120769091738</v>
      </c>
      <c r="G106" s="348">
        <f>IF(G$68=0,0,G$68/OIS!G$5*1000)</f>
        <v>2.6372122119295365</v>
      </c>
      <c r="H106" s="348">
        <f>IF(H$68=0,0,H$68/OIS!H$5*1000)</f>
        <v>2.3897751695627325</v>
      </c>
      <c r="I106" s="348">
        <f>IF(I$68=0,0,I$68/OIS!I$5*1000)</f>
        <v>2.1764443909241336</v>
      </c>
      <c r="J106" s="348">
        <f>IF(J$68=0,0,J$68/OIS!J$5*1000)</f>
        <v>2.0238306367053145</v>
      </c>
      <c r="K106" s="348">
        <f>IF(K$68=0,0,K$68/OIS!K$5*1000)</f>
        <v>2.0117963991261578</v>
      </c>
      <c r="L106" s="348">
        <f>IF(L$68=0,0,L$68/OIS!L$5*1000)</f>
        <v>2.1060713224413292</v>
      </c>
      <c r="M106" s="348">
        <f>IF(M$68=0,0,M$68/OIS!M$5*1000)</f>
        <v>3.3071838125316528</v>
      </c>
      <c r="N106" s="348">
        <f>IF(N$68=0,0,N$68/OIS!N$5*1000)</f>
        <v>2.4883147740262022</v>
      </c>
      <c r="O106" s="348">
        <f>IF(O$68=0,0,O$68/OIS!O$5*1000)</f>
        <v>2.483040099890486</v>
      </c>
      <c r="P106" s="348">
        <f>IF(P$68=0,0,P$68/OIS!P$5*1000)</f>
        <v>2.9048512144481715</v>
      </c>
      <c r="Q106" s="348">
        <f>IF(Q$68=0,0,Q$68/OIS!Q$5*1000)</f>
        <v>2.7322116124058113</v>
      </c>
      <c r="R106" s="348">
        <f>IF(R$68=0,0,R$68/OIS!R$5*1000)</f>
        <v>2.8479823680514476</v>
      </c>
      <c r="S106" s="348">
        <f>IF(S$68=0,0,S$68/OIS!S$5*1000)</f>
        <v>2.8272752892801867</v>
      </c>
      <c r="T106" s="348">
        <f>IF(T$68=0,0,T$68/OIS!T$5*1000)</f>
        <v>2.9625041370842387</v>
      </c>
      <c r="U106" s="348">
        <f>IF(U$68=0,0,U$68/OIS!U$5*1000)</f>
        <v>2.8903643918761888</v>
      </c>
      <c r="V106" s="348">
        <f>IF(V$68=0,0,V$68/OIS!V$5*1000)</f>
        <v>2.8850232716434365</v>
      </c>
      <c r="W106" s="348">
        <f>IF(W$68=0,0,W$68/OIS!W$5*1000)</f>
        <v>2.8997082125828459</v>
      </c>
      <c r="X106" s="348">
        <f>IF(X$68=0,0,X$68/OIS!X$5*1000)</f>
        <v>2.7579611855973698</v>
      </c>
      <c r="Y106" s="348">
        <f>IF(Y$68=0,0,Y$68/OIS!Y$5*1000)</f>
        <v>2.5511146394741142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12.699789900953535</v>
      </c>
      <c r="C107" s="333">
        <f>IF(C$69=0,0,C$69/OIS!C$5*1000)</f>
        <v>10.005468413567204</v>
      </c>
      <c r="D107" s="333">
        <f>IF(D$69=0,0,D$69/OIS!D$5*1000)</f>
        <v>10.090904096958537</v>
      </c>
      <c r="E107" s="333">
        <f>IF(E$69=0,0,E$69/OIS!E$5*1000)</f>
        <v>9.4190643012185387</v>
      </c>
      <c r="F107" s="333">
        <f>IF(F$69=0,0,F$69/OIS!F$5*1000)</f>
        <v>9.3964840695323808</v>
      </c>
      <c r="G107" s="333">
        <f>IF(G$69=0,0,G$69/OIS!G$5*1000)</f>
        <v>4.0915552151488388</v>
      </c>
      <c r="H107" s="333">
        <f>IF(H$69=0,0,H$69/OIS!H$5*1000)</f>
        <v>4.8115730009719178</v>
      </c>
      <c r="I107" s="333">
        <f>IF(I$69=0,0,I$69/OIS!I$5*1000)</f>
        <v>5.9323688184268377</v>
      </c>
      <c r="J107" s="333">
        <f>IF(J$69=0,0,J$69/OIS!J$5*1000)</f>
        <v>4.9364316852312626</v>
      </c>
      <c r="K107" s="333">
        <f>IF(K$69=0,0,K$69/OIS!K$5*1000)</f>
        <v>7.0323341910129544</v>
      </c>
      <c r="L107" s="333">
        <f>IF(L$69=0,0,L$69/OIS!L$5*1000)</f>
        <v>7.9601524450864325</v>
      </c>
      <c r="M107" s="333">
        <f>IF(M$69=0,0,M$69/OIS!M$5*1000)</f>
        <v>4.4664547793133753</v>
      </c>
      <c r="N107" s="333">
        <f>IF(N$69=0,0,N$69/OIS!N$5*1000)</f>
        <v>9.0710207498327637</v>
      </c>
      <c r="O107" s="333">
        <f>IF(O$69=0,0,O$69/OIS!O$5*1000)</f>
        <v>6.6907963150065317</v>
      </c>
      <c r="P107" s="333">
        <f>IF(P$69=0,0,P$69/OIS!P$5*1000)</f>
        <v>5.7746608173922693</v>
      </c>
      <c r="Q107" s="333">
        <f>IF(Q$69=0,0,Q$69/OIS!Q$5*1000)</f>
        <v>5.6358603500526332</v>
      </c>
      <c r="R107" s="333">
        <f>IF(R$69=0,0,R$69/OIS!R$5*1000)</f>
        <v>5.4126300522798676</v>
      </c>
      <c r="S107" s="333">
        <f>IF(S$69=0,0,S$69/OIS!S$5*1000)</f>
        <v>5.5110591572645715</v>
      </c>
      <c r="T107" s="333">
        <f>IF(T$69=0,0,T$69/OIS!T$5*1000)</f>
        <v>5.0390470244583163</v>
      </c>
      <c r="U107" s="333">
        <f>IF(U$69=0,0,U$69/OIS!U$5*1000)</f>
        <v>5.4510331563776075</v>
      </c>
      <c r="V107" s="333">
        <f>IF(V$69=0,0,V$69/OIS!V$5*1000)</f>
        <v>5.0750549979556538</v>
      </c>
      <c r="W107" s="333">
        <f>IF(W$69=0,0,W$69/OIS!W$5*1000)</f>
        <v>5.2031868235608476</v>
      </c>
      <c r="X107" s="333">
        <f>IF(X$69=0,0,X$69/OIS!X$5*1000)</f>
        <v>5.1567435723396677</v>
      </c>
      <c r="Y107" s="333">
        <f>IF(Y$69=0,0,Y$69/OIS!Y$5*1000)</f>
        <v>5.1655021785203061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HU: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54.4719715594305</v>
      </c>
      <c r="C5" s="223">
        <v>57.20255765642613</v>
      </c>
      <c r="D5" s="223">
        <v>62.036691229478187</v>
      </c>
      <c r="E5" s="223">
        <v>70.271302182578438</v>
      </c>
      <c r="F5" s="223">
        <v>57.64727531302011</v>
      </c>
      <c r="G5" s="223">
        <v>48.438318008927908</v>
      </c>
      <c r="H5" s="223">
        <v>56.642877406900773</v>
      </c>
      <c r="I5" s="223">
        <v>49.988441637599983</v>
      </c>
      <c r="J5" s="223">
        <v>59.154533083880111</v>
      </c>
      <c r="K5" s="223">
        <v>65.765653007197216</v>
      </c>
      <c r="L5" s="223">
        <v>70.052286108074625</v>
      </c>
      <c r="M5" s="223">
        <v>93.238869618492103</v>
      </c>
      <c r="N5" s="223">
        <v>142.77264943978199</v>
      </c>
      <c r="O5" s="223">
        <v>182.30207842226699</v>
      </c>
      <c r="P5" s="223">
        <v>179.80216192851489</v>
      </c>
      <c r="Q5" s="223">
        <v>189.85853712209391</v>
      </c>
      <c r="R5" s="223">
        <v>202.5581692819504</v>
      </c>
      <c r="S5" s="223">
        <v>216.41421393425571</v>
      </c>
      <c r="T5" s="223">
        <v>244.84793837844791</v>
      </c>
      <c r="U5" s="223">
        <v>247.942605248722</v>
      </c>
      <c r="V5" s="223">
        <v>248.766071731702</v>
      </c>
      <c r="W5" s="223">
        <v>271.0150558701543</v>
      </c>
      <c r="X5" s="223">
        <v>254.16239933949251</v>
      </c>
      <c r="Y5" s="223">
        <v>224.0272869055288</v>
      </c>
      <c r="DA5" s="89" t="s">
        <v>3123</v>
      </c>
    </row>
    <row r="6" spans="1:105" ht="12" customHeight="1" x14ac:dyDescent="0.25">
      <c r="A6" s="55" t="s">
        <v>91</v>
      </c>
      <c r="B6" s="259">
        <v>1.328397447370808</v>
      </c>
      <c r="C6" s="259">
        <v>1.197078958428198</v>
      </c>
      <c r="D6" s="259">
        <v>1.3302006998122999</v>
      </c>
      <c r="E6" s="259">
        <v>1.8313584416698261</v>
      </c>
      <c r="F6" s="259">
        <v>1.395774718644849</v>
      </c>
      <c r="G6" s="259">
        <v>1.0548644398644711</v>
      </c>
      <c r="H6" s="259">
        <v>1.1867309412165741</v>
      </c>
      <c r="I6" s="259">
        <v>1.1240268164557401</v>
      </c>
      <c r="J6" s="259">
        <v>1.203745909631835</v>
      </c>
      <c r="K6" s="259">
        <v>1.475201490338252</v>
      </c>
      <c r="L6" s="259">
        <v>1.732369516340166</v>
      </c>
      <c r="M6" s="259">
        <v>1.775231408291488</v>
      </c>
      <c r="N6" s="259">
        <v>4.59070294963621</v>
      </c>
      <c r="O6" s="259">
        <v>4.5206343185745936</v>
      </c>
      <c r="P6" s="259">
        <v>3.7954800459938922</v>
      </c>
      <c r="Q6" s="259">
        <v>4.1160937480224771</v>
      </c>
      <c r="R6" s="259">
        <v>4.3588549533210577</v>
      </c>
      <c r="S6" s="259">
        <v>4.6337777670825782</v>
      </c>
      <c r="T6" s="259">
        <v>5.4746346717767418</v>
      </c>
      <c r="U6" s="259">
        <v>5.9153687473789374</v>
      </c>
      <c r="V6" s="259">
        <v>5.7225447080572787</v>
      </c>
      <c r="W6" s="259">
        <v>6.2152121447920541</v>
      </c>
      <c r="X6" s="259">
        <v>5.7547574521696463</v>
      </c>
      <c r="Y6" s="259">
        <v>5.0958560587345376</v>
      </c>
      <c r="DA6" s="67" t="s">
        <v>3124</v>
      </c>
    </row>
    <row r="7" spans="1:105" ht="12" customHeight="1" x14ac:dyDescent="0.25">
      <c r="A7" s="173" t="s">
        <v>92</v>
      </c>
      <c r="B7" s="224">
        <v>0.18949903598783291</v>
      </c>
      <c r="C7" s="224">
        <v>0.1806466718112833</v>
      </c>
      <c r="D7" s="224">
        <v>0.1974328292206402</v>
      </c>
      <c r="E7" s="224">
        <v>0.2550728758980737</v>
      </c>
      <c r="F7" s="224">
        <v>0.2011782803633857</v>
      </c>
      <c r="G7" s="224">
        <v>0.13441583185465431</v>
      </c>
      <c r="H7" s="224">
        <v>0.1591038660894257</v>
      </c>
      <c r="I7" s="224">
        <v>0.15232579603688609</v>
      </c>
      <c r="J7" s="224">
        <v>0.16531384919965739</v>
      </c>
      <c r="K7" s="224">
        <v>0.20914344478893451</v>
      </c>
      <c r="L7" s="224">
        <v>0.2447712903314504</v>
      </c>
      <c r="M7" s="224">
        <v>0.2499893057930867</v>
      </c>
      <c r="N7" s="224">
        <v>0.62509563516185795</v>
      </c>
      <c r="O7" s="224">
        <v>0.62483361029205953</v>
      </c>
      <c r="P7" s="224">
        <v>0.54268605106723289</v>
      </c>
      <c r="Q7" s="224">
        <v>0.58615490539988713</v>
      </c>
      <c r="R7" s="224">
        <v>0.61742354503645835</v>
      </c>
      <c r="S7" s="224">
        <v>0.65909362200080424</v>
      </c>
      <c r="T7" s="224">
        <v>0.75620925972576358</v>
      </c>
      <c r="U7" s="224">
        <v>0.81073770411664481</v>
      </c>
      <c r="V7" s="224">
        <v>0.78770569055574102</v>
      </c>
      <c r="W7" s="224">
        <v>0.8549742589386603</v>
      </c>
      <c r="X7" s="224">
        <v>0.80225650470794974</v>
      </c>
      <c r="Y7" s="224">
        <v>0.71676874536642354</v>
      </c>
      <c r="DA7" s="177" t="s">
        <v>3125</v>
      </c>
    </row>
    <row r="8" spans="1:105" ht="12" customHeight="1" x14ac:dyDescent="0.25">
      <c r="A8" s="173" t="s">
        <v>93</v>
      </c>
      <c r="B8" s="224">
        <v>1.885221986676044</v>
      </c>
      <c r="C8" s="224">
        <v>1.8543105965682261</v>
      </c>
      <c r="D8" s="224">
        <v>2.0085575373142448</v>
      </c>
      <c r="E8" s="224">
        <v>2.5018611501436019</v>
      </c>
      <c r="F8" s="224">
        <v>2.0133735153284942</v>
      </c>
      <c r="G8" s="224">
        <v>1.244309280210198</v>
      </c>
      <c r="H8" s="224">
        <v>1.523913498674853</v>
      </c>
      <c r="I8" s="224">
        <v>1.4690166166142831</v>
      </c>
      <c r="J8" s="224">
        <v>1.6075753454872499</v>
      </c>
      <c r="K8" s="224">
        <v>2.073147582092246</v>
      </c>
      <c r="L8" s="224">
        <v>2.4214705281233981</v>
      </c>
      <c r="M8" s="224">
        <v>2.4681966718561599</v>
      </c>
      <c r="N8" s="224">
        <v>6.0464710346842327</v>
      </c>
      <c r="O8" s="224">
        <v>6.100169302776111</v>
      </c>
      <c r="P8" s="224">
        <v>5.4061274941025577</v>
      </c>
      <c r="Q8" s="224">
        <v>5.8254587726560851</v>
      </c>
      <c r="R8" s="224">
        <v>6.1170861885643877</v>
      </c>
      <c r="S8" s="224">
        <v>6.545821218017954</v>
      </c>
      <c r="T8" s="224">
        <v>7.3798801271530277</v>
      </c>
      <c r="U8" s="224">
        <v>7.8740901250207189</v>
      </c>
      <c r="V8" s="224">
        <v>7.6708425936529032</v>
      </c>
      <c r="W8" s="224">
        <v>8.3226394426932959</v>
      </c>
      <c r="X8" s="224">
        <v>7.8731907980599196</v>
      </c>
      <c r="Y8" s="224">
        <v>7.0719251223602644</v>
      </c>
      <c r="DA8" s="177" t="s">
        <v>3126</v>
      </c>
    </row>
    <row r="9" spans="1:105" ht="12" customHeight="1" x14ac:dyDescent="0.25">
      <c r="A9" s="173" t="s">
        <v>94</v>
      </c>
      <c r="B9" s="224">
        <v>0.45986395947660552</v>
      </c>
      <c r="C9" s="224">
        <v>0.40907574997394702</v>
      </c>
      <c r="D9" s="224">
        <v>0.45634834183107831</v>
      </c>
      <c r="E9" s="224">
        <v>0.63730869774958787</v>
      </c>
      <c r="F9" s="224">
        <v>0.48207349613671541</v>
      </c>
      <c r="G9" s="224">
        <v>0.3738350483891455</v>
      </c>
      <c r="H9" s="224">
        <v>0.41631515574651728</v>
      </c>
      <c r="I9" s="224">
        <v>0.39343973460834991</v>
      </c>
      <c r="J9" s="224">
        <v>0.42016539675253739</v>
      </c>
      <c r="K9" s="224">
        <v>0.51138425294349543</v>
      </c>
      <c r="L9" s="224">
        <v>0.6009809984355744</v>
      </c>
      <c r="M9" s="224">
        <v>0.61630228832561473</v>
      </c>
      <c r="N9" s="224">
        <v>1.6052666604270061</v>
      </c>
      <c r="O9" s="224">
        <v>1.575761223772624</v>
      </c>
      <c r="P9" s="224">
        <v>1.3132422644723349</v>
      </c>
      <c r="Q9" s="224">
        <v>1.425454959818347</v>
      </c>
      <c r="R9" s="224">
        <v>1.5113068976911761</v>
      </c>
      <c r="S9" s="224">
        <v>1.6051573755149251</v>
      </c>
      <c r="T9" s="224">
        <v>1.9085591925623779</v>
      </c>
      <c r="U9" s="224">
        <v>2.065631733729107</v>
      </c>
      <c r="V9" s="224">
        <v>1.996466807823903</v>
      </c>
      <c r="W9" s="224">
        <v>2.1686422931428022</v>
      </c>
      <c r="X9" s="224">
        <v>2.0022492786161812</v>
      </c>
      <c r="Y9" s="224">
        <v>1.7695639061854229</v>
      </c>
      <c r="DA9" s="177" t="s">
        <v>3127</v>
      </c>
    </row>
    <row r="10" spans="1:105" ht="12" customHeight="1" x14ac:dyDescent="0.25">
      <c r="A10" s="56" t="s">
        <v>95</v>
      </c>
      <c r="B10" s="260">
        <v>2.0944970259079549</v>
      </c>
      <c r="C10" s="260">
        <v>1.8997193789215341</v>
      </c>
      <c r="D10" s="260">
        <v>1.9744932753960811</v>
      </c>
      <c r="E10" s="260">
        <v>2.531177215816331</v>
      </c>
      <c r="F10" s="260">
        <v>1.980365263999057</v>
      </c>
      <c r="G10" s="260">
        <v>1.6418309676389491</v>
      </c>
      <c r="H10" s="260">
        <v>1.810616174447583</v>
      </c>
      <c r="I10" s="260">
        <v>1.613137767254978</v>
      </c>
      <c r="J10" s="260">
        <v>1.876248255406479</v>
      </c>
      <c r="K10" s="260">
        <v>2.0706460049120889</v>
      </c>
      <c r="L10" s="260">
        <v>2.3322538878652992</v>
      </c>
      <c r="M10" s="260">
        <v>2.697124852446966</v>
      </c>
      <c r="N10" s="260">
        <v>6.304879597468517</v>
      </c>
      <c r="O10" s="260">
        <v>6.5979859050700336</v>
      </c>
      <c r="P10" s="260">
        <v>5.5905033105293578</v>
      </c>
      <c r="Q10" s="260">
        <v>6.0210382997914991</v>
      </c>
      <c r="R10" s="260">
        <v>6.3984861471958192</v>
      </c>
      <c r="S10" s="260">
        <v>6.8982485643987772</v>
      </c>
      <c r="T10" s="260">
        <v>7.7329290390748939</v>
      </c>
      <c r="U10" s="260">
        <v>8.0422145505797964</v>
      </c>
      <c r="V10" s="260">
        <v>8.0796973164069801</v>
      </c>
      <c r="W10" s="260">
        <v>8.8987272467176997</v>
      </c>
      <c r="X10" s="260">
        <v>9.3270343857963169</v>
      </c>
      <c r="Y10" s="260">
        <v>8.8966473732454681</v>
      </c>
      <c r="DA10" s="68" t="s">
        <v>3128</v>
      </c>
    </row>
    <row r="11" spans="1:105" ht="12" customHeight="1" x14ac:dyDescent="0.25">
      <c r="A11" s="37" t="s">
        <v>159</v>
      </c>
      <c r="B11" s="226">
        <v>1.9030951911204928E-2</v>
      </c>
      <c r="C11" s="226">
        <v>3.9029992990604973E-2</v>
      </c>
      <c r="D11" s="226">
        <v>5.5925407056720333E-2</v>
      </c>
      <c r="E11" s="226">
        <v>4.8180508635584998E-2</v>
      </c>
      <c r="F11" s="226">
        <v>4.9641245416459479E-2</v>
      </c>
      <c r="G11" s="226">
        <v>8.7071771991074215E-2</v>
      </c>
      <c r="H11" s="226">
        <v>9.1224720471852871E-2</v>
      </c>
      <c r="I11" s="226">
        <v>5.9192098146004589E-2</v>
      </c>
      <c r="J11" s="226">
        <v>8.1534077236584804E-2</v>
      </c>
      <c r="K11" s="226">
        <v>8.6903887401453078E-2</v>
      </c>
      <c r="L11" s="226">
        <v>8.0601373061998799E-2</v>
      </c>
      <c r="M11" s="226">
        <v>0.72424478352285393</v>
      </c>
      <c r="N11" s="226">
        <v>0.2163614656722572</v>
      </c>
      <c r="O11" s="226">
        <v>0.36645506144545342</v>
      </c>
      <c r="P11" s="226">
        <v>0.78832914824331035</v>
      </c>
      <c r="Q11" s="226">
        <v>0.8279729191003895</v>
      </c>
      <c r="R11" s="226">
        <v>0.99037979467560422</v>
      </c>
      <c r="S11" s="226">
        <v>1.023367491536147</v>
      </c>
      <c r="T11" s="226">
        <v>1.332085145151612</v>
      </c>
      <c r="U11" s="226">
        <v>1.153139150082497</v>
      </c>
      <c r="V11" s="226">
        <v>1.257054219664234</v>
      </c>
      <c r="W11" s="226">
        <v>1.266716593727</v>
      </c>
      <c r="X11" s="226">
        <v>1.17006642875501</v>
      </c>
      <c r="Y11" s="226">
        <v>0.9589125195576601</v>
      </c>
      <c r="DA11" s="69" t="s">
        <v>3129</v>
      </c>
    </row>
    <row r="12" spans="1:105" ht="12" customHeight="1" x14ac:dyDescent="0.25">
      <c r="A12" s="37" t="s">
        <v>35</v>
      </c>
      <c r="B12" s="226">
        <v>0.56217584364058792</v>
      </c>
      <c r="C12" s="226">
        <v>0.54065289384597426</v>
      </c>
      <c r="D12" s="226">
        <v>0.62167192775733182</v>
      </c>
      <c r="E12" s="226">
        <v>0.52570957753235648</v>
      </c>
      <c r="F12" s="226">
        <v>0.45588085543925111</v>
      </c>
      <c r="G12" s="226">
        <v>0.82893298741442789</v>
      </c>
      <c r="H12" s="226">
        <v>0.85191485219023533</v>
      </c>
      <c r="I12" s="226">
        <v>0.65771826146351808</v>
      </c>
      <c r="J12" s="226">
        <v>0.93902547033359129</v>
      </c>
      <c r="K12" s="226">
        <v>0.67277740750443171</v>
      </c>
      <c r="L12" s="226">
        <v>0.50376494572645103</v>
      </c>
      <c r="M12" s="226">
        <v>0.60509694540727499</v>
      </c>
      <c r="N12" s="226">
        <v>0.14765516296464709</v>
      </c>
      <c r="O12" s="226">
        <v>1.297783261572943</v>
      </c>
      <c r="P12" s="226">
        <v>1.2476194874628159</v>
      </c>
      <c r="Q12" s="226">
        <v>1.2153715135430869</v>
      </c>
      <c r="R12" s="226">
        <v>1.2946801321102721</v>
      </c>
      <c r="S12" s="226">
        <v>1.409367715477456</v>
      </c>
      <c r="T12" s="226">
        <v>1.448455881104731</v>
      </c>
      <c r="U12" s="226">
        <v>1.3528346218258269</v>
      </c>
      <c r="V12" s="226">
        <v>1.3346756449103601</v>
      </c>
      <c r="W12" s="226">
        <v>1.5674653254343121</v>
      </c>
      <c r="X12" s="226">
        <v>1.1565046703127011</v>
      </c>
      <c r="Y12" s="226">
        <v>0.88819010152147437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0.51724819126730881</v>
      </c>
      <c r="O13" s="226">
        <v>0.47890285869469479</v>
      </c>
      <c r="P13" s="226">
        <v>0.1149670313144629</v>
      </c>
      <c r="Q13" s="226">
        <v>0.24903776249326051</v>
      </c>
      <c r="R13" s="226">
        <v>0.33634346974788831</v>
      </c>
      <c r="S13" s="226">
        <v>0.41855842687846928</v>
      </c>
      <c r="T13" s="226">
        <v>0.41339871032879272</v>
      </c>
      <c r="U13" s="226">
        <v>0.38191204812103291</v>
      </c>
      <c r="V13" s="226">
        <v>0.54031516213937314</v>
      </c>
      <c r="W13" s="226">
        <v>0.72850598454221416</v>
      </c>
      <c r="X13" s="226">
        <v>0.76169160057296548</v>
      </c>
      <c r="Y13" s="226">
        <v>0.49518012561246688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0.17162896047690079</v>
      </c>
      <c r="T14" s="226">
        <v>0.1137326591772836</v>
      </c>
      <c r="U14" s="226">
        <v>0.14296350317774989</v>
      </c>
      <c r="V14" s="226">
        <v>0.35132585206680428</v>
      </c>
      <c r="W14" s="226">
        <v>0.43877625540140508</v>
      </c>
      <c r="X14" s="226">
        <v>1.77461088198688</v>
      </c>
      <c r="Y14" s="226">
        <v>2.8097274533334282</v>
      </c>
      <c r="DA14" s="69" t="s">
        <v>3132</v>
      </c>
    </row>
    <row r="15" spans="1:105" ht="12" customHeight="1" x14ac:dyDescent="0.25">
      <c r="A15" s="37" t="s">
        <v>40</v>
      </c>
      <c r="B15" s="226">
        <v>1.5132902303561631</v>
      </c>
      <c r="C15" s="226">
        <v>1.320036492084955</v>
      </c>
      <c r="D15" s="226">
        <v>1.2968959405820291</v>
      </c>
      <c r="E15" s="226">
        <v>1.95728712964839</v>
      </c>
      <c r="F15" s="226">
        <v>1.474843163143347</v>
      </c>
      <c r="G15" s="226">
        <v>0.72582620823344679</v>
      </c>
      <c r="H15" s="226">
        <v>0.86747660178549424</v>
      </c>
      <c r="I15" s="226">
        <v>0.89622740764545572</v>
      </c>
      <c r="J15" s="226">
        <v>0.85568870783630235</v>
      </c>
      <c r="K15" s="226">
        <v>1.310964710006205</v>
      </c>
      <c r="L15" s="226">
        <v>1.7478875690768489</v>
      </c>
      <c r="M15" s="226">
        <v>1.3677831235168381</v>
      </c>
      <c r="N15" s="226">
        <v>5.4236147775643033</v>
      </c>
      <c r="O15" s="226">
        <v>4.4548447233569437</v>
      </c>
      <c r="P15" s="226">
        <v>3.439587643508768</v>
      </c>
      <c r="Q15" s="226">
        <v>3.728656104654763</v>
      </c>
      <c r="R15" s="226">
        <v>3.7770827506620561</v>
      </c>
      <c r="S15" s="226">
        <v>3.8753259700298042</v>
      </c>
      <c r="T15" s="226">
        <v>4.4252566433124763</v>
      </c>
      <c r="U15" s="226">
        <v>5.011365227372691</v>
      </c>
      <c r="V15" s="226">
        <v>4.5963264376262103</v>
      </c>
      <c r="W15" s="226">
        <v>4.8972630876127692</v>
      </c>
      <c r="X15" s="226">
        <v>4.4641608041687597</v>
      </c>
      <c r="Y15" s="226">
        <v>3.744637173220438</v>
      </c>
      <c r="DA15" s="69" t="s">
        <v>3133</v>
      </c>
    </row>
    <row r="16" spans="1:105" ht="12" customHeight="1" x14ac:dyDescent="0.25">
      <c r="A16" s="57" t="s">
        <v>3057</v>
      </c>
      <c r="B16" s="261">
        <v>10.3136342566075</v>
      </c>
      <c r="C16" s="261">
        <v>10.56387783369815</v>
      </c>
      <c r="D16" s="261">
        <v>11.16396857370383</v>
      </c>
      <c r="E16" s="261">
        <v>11.290885044273789</v>
      </c>
      <c r="F16" s="261">
        <v>9.2035691481623729</v>
      </c>
      <c r="G16" s="261">
        <v>10.098969136649229</v>
      </c>
      <c r="H16" s="261">
        <v>11.76527283561472</v>
      </c>
      <c r="I16" s="261">
        <v>10.50944983163795</v>
      </c>
      <c r="J16" s="261">
        <v>12.614343655788071</v>
      </c>
      <c r="K16" s="261">
        <v>12.216952568825389</v>
      </c>
      <c r="L16" s="261">
        <v>11.23859799197171</v>
      </c>
      <c r="M16" s="261">
        <v>14.75497770091193</v>
      </c>
      <c r="N16" s="261">
        <v>13.197463106437141</v>
      </c>
      <c r="O16" s="261">
        <v>27.326644996155832</v>
      </c>
      <c r="P16" s="261">
        <v>27.61168139044505</v>
      </c>
      <c r="Q16" s="261">
        <v>28.986852786011038</v>
      </c>
      <c r="R16" s="261">
        <v>30.372616840870311</v>
      </c>
      <c r="S16" s="261">
        <v>32.559830765567582</v>
      </c>
      <c r="T16" s="261">
        <v>35.710322982091867</v>
      </c>
      <c r="U16" s="261">
        <v>35.123353175224622</v>
      </c>
      <c r="V16" s="261">
        <v>35.443922267231699</v>
      </c>
      <c r="W16" s="261">
        <v>39.746490864412671</v>
      </c>
      <c r="X16" s="261">
        <v>36.097181389301717</v>
      </c>
      <c r="Y16" s="261">
        <v>31.170624070867571</v>
      </c>
      <c r="DA16" s="70" t="s">
        <v>3134</v>
      </c>
    </row>
    <row r="17" spans="1:105" ht="12" customHeight="1" x14ac:dyDescent="0.25">
      <c r="A17" s="46" t="s">
        <v>28</v>
      </c>
      <c r="B17" s="229">
        <v>3.2135034446544392E-2</v>
      </c>
      <c r="C17" s="229">
        <v>0.1912497228821701</v>
      </c>
      <c r="D17" s="229">
        <v>0</v>
      </c>
      <c r="E17" s="229">
        <v>2.0499819815695351E-2</v>
      </c>
      <c r="F17" s="229">
        <v>0</v>
      </c>
      <c r="G17" s="229">
        <v>3.1633065038039573E-2</v>
      </c>
      <c r="H17" s="229">
        <v>4.3390300829687381E-2</v>
      </c>
      <c r="I17" s="229">
        <v>3.2935788836551717E-2</v>
      </c>
      <c r="J17" s="229">
        <v>0.17080406755757571</v>
      </c>
      <c r="K17" s="229">
        <v>0.3695297482256007</v>
      </c>
      <c r="L17" s="229">
        <v>0.23443965333211689</v>
      </c>
      <c r="M17" s="229">
        <v>0.23062651215013319</v>
      </c>
      <c r="N17" s="229">
        <v>0.19907300436063941</v>
      </c>
      <c r="O17" s="229">
        <v>0.30857930022966479</v>
      </c>
      <c r="P17" s="229">
        <v>0.26360736282336661</v>
      </c>
      <c r="Q17" s="229">
        <v>0.25592469745814089</v>
      </c>
      <c r="R17" s="229">
        <v>0.28427683916296198</v>
      </c>
      <c r="S17" s="229">
        <v>0.247278634710383</v>
      </c>
      <c r="T17" s="229">
        <v>0.31169422714869099</v>
      </c>
      <c r="U17" s="229">
        <v>0.30723937347537322</v>
      </c>
      <c r="V17" s="229">
        <v>0.27295741909700211</v>
      </c>
      <c r="W17" s="229">
        <v>0.26056414031345421</v>
      </c>
      <c r="X17" s="229">
        <v>0.44857038530036358</v>
      </c>
      <c r="Y17" s="229">
        <v>0.58819778904004105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7.5674589132852035E-2</v>
      </c>
      <c r="C19" s="229">
        <v>0.23039060093567251</v>
      </c>
      <c r="D19" s="229">
        <v>0.63291833637826789</v>
      </c>
      <c r="E19" s="229">
        <v>0.38593541153440802</v>
      </c>
      <c r="F19" s="229">
        <v>0.29962507018680989</v>
      </c>
      <c r="G19" s="229">
        <v>0.43883666205359162</v>
      </c>
      <c r="H19" s="229">
        <v>0.37588978267138751</v>
      </c>
      <c r="I19" s="229">
        <v>0.20434589046715171</v>
      </c>
      <c r="J19" s="229">
        <v>0.61505228773989384</v>
      </c>
      <c r="K19" s="229">
        <v>0.32010724386724021</v>
      </c>
      <c r="L19" s="229">
        <v>0.16150193782138</v>
      </c>
      <c r="M19" s="229">
        <v>0.41081104852695138</v>
      </c>
      <c r="N19" s="229">
        <v>8.6781204321064065E-2</v>
      </c>
      <c r="O19" s="229">
        <v>0.9827263651773237</v>
      </c>
      <c r="P19" s="229">
        <v>1.0847836602180181</v>
      </c>
      <c r="Q19" s="229">
        <v>0.93259819687834344</v>
      </c>
      <c r="R19" s="229">
        <v>0.87977225130603354</v>
      </c>
      <c r="S19" s="229">
        <v>0.8071997878126822</v>
      </c>
      <c r="T19" s="229">
        <v>1.0603054252756079</v>
      </c>
      <c r="U19" s="229">
        <v>0.97200119912744609</v>
      </c>
      <c r="V19" s="229">
        <v>0.98723129852709901</v>
      </c>
      <c r="W19" s="229">
        <v>1.2281012516020491</v>
      </c>
      <c r="X19" s="229">
        <v>1.9665351196373011</v>
      </c>
      <c r="Y19" s="229">
        <v>1.456858565011357</v>
      </c>
      <c r="DA19" s="73" t="s">
        <v>3137</v>
      </c>
    </row>
    <row r="20" spans="1:105" ht="12" customHeight="1" x14ac:dyDescent="0.25">
      <c r="A20" s="46" t="s">
        <v>159</v>
      </c>
      <c r="B20" s="229">
        <v>0.34290454246615831</v>
      </c>
      <c r="C20" s="229">
        <v>0.33254329224345291</v>
      </c>
      <c r="D20" s="229">
        <v>0.58217102032620027</v>
      </c>
      <c r="E20" s="229">
        <v>0.77975865851317439</v>
      </c>
      <c r="F20" s="229">
        <v>0.42796626263032178</v>
      </c>
      <c r="G20" s="229">
        <v>0.63500647734135907</v>
      </c>
      <c r="H20" s="229">
        <v>0.69830323386327375</v>
      </c>
      <c r="I20" s="229">
        <v>0.5541899396828337</v>
      </c>
      <c r="J20" s="229">
        <v>0.55298704283896094</v>
      </c>
      <c r="K20" s="229">
        <v>0.74377436332170965</v>
      </c>
      <c r="L20" s="229">
        <v>0.71731176531767338</v>
      </c>
      <c r="M20" s="229">
        <v>3.9862673439282288</v>
      </c>
      <c r="N20" s="229">
        <v>3.682694214831526</v>
      </c>
      <c r="O20" s="229">
        <v>2.4388087374936389</v>
      </c>
      <c r="P20" s="229">
        <v>3.7631646526897251</v>
      </c>
      <c r="Q20" s="229">
        <v>4.1554148426209832</v>
      </c>
      <c r="R20" s="229">
        <v>5.2579036875767873</v>
      </c>
      <c r="S20" s="229">
        <v>5.6133558816731988</v>
      </c>
      <c r="T20" s="229">
        <v>7.476831550776474</v>
      </c>
      <c r="U20" s="229">
        <v>7.254692786363953</v>
      </c>
      <c r="V20" s="229">
        <v>7.7235524435431451</v>
      </c>
      <c r="W20" s="229">
        <v>7.9090427889980743</v>
      </c>
      <c r="X20" s="229">
        <v>8.0187224034146656</v>
      </c>
      <c r="Y20" s="229">
        <v>7.3869864996847481</v>
      </c>
      <c r="DA20" s="73" t="s">
        <v>3138</v>
      </c>
    </row>
    <row r="21" spans="1:105" ht="12" customHeight="1" x14ac:dyDescent="0.25">
      <c r="A21" s="46" t="s">
        <v>32</v>
      </c>
      <c r="B21" s="229">
        <v>6.6462667723704974E-2</v>
      </c>
      <c r="C21" s="229">
        <v>0.1045857047582839</v>
      </c>
      <c r="D21" s="229">
        <v>0</v>
      </c>
      <c r="E21" s="229">
        <v>5.9942866287286137E-2</v>
      </c>
      <c r="F21" s="229">
        <v>4.9314363926630612E-2</v>
      </c>
      <c r="G21" s="229">
        <v>0.22138172261176139</v>
      </c>
      <c r="H21" s="229">
        <v>0.1706639481151912</v>
      </c>
      <c r="I21" s="229">
        <v>0</v>
      </c>
      <c r="J21" s="229">
        <v>0</v>
      </c>
      <c r="K21" s="229">
        <v>6.0259039660830432E-2</v>
      </c>
      <c r="L21" s="229">
        <v>6.0804320195363568E-2</v>
      </c>
      <c r="M21" s="229">
        <v>6.4628556669981518E-2</v>
      </c>
      <c r="N21" s="229">
        <v>0</v>
      </c>
      <c r="O21" s="229">
        <v>0.1239017957812537</v>
      </c>
      <c r="P21" s="229">
        <v>0.11333403272878349</v>
      </c>
      <c r="Q21" s="229">
        <v>5.595640896903542E-2</v>
      </c>
      <c r="R21" s="229">
        <v>5.9459468160614461E-2</v>
      </c>
      <c r="S21" s="229">
        <v>5.9696911496155643E-2</v>
      </c>
      <c r="T21" s="229">
        <v>6.0048840990984363E-2</v>
      </c>
      <c r="U21" s="229">
        <v>5.9438159354863067E-2</v>
      </c>
      <c r="V21" s="229">
        <v>0.1217031189525371</v>
      </c>
      <c r="W21" s="229">
        <v>0.11903141256564061</v>
      </c>
      <c r="X21" s="229">
        <v>6.0626489134350398E-2</v>
      </c>
      <c r="Y21" s="229">
        <v>6.1770564138384693E-2</v>
      </c>
      <c r="DA21" s="73" t="s">
        <v>3139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3140</v>
      </c>
    </row>
    <row r="23" spans="1:105" ht="12" customHeight="1" x14ac:dyDescent="0.25">
      <c r="A23" s="46" t="s">
        <v>35</v>
      </c>
      <c r="B23" s="229">
        <v>4.9979677460388148</v>
      </c>
      <c r="C23" s="229">
        <v>4.3156196591432154</v>
      </c>
      <c r="D23" s="229">
        <v>5.558952142085567</v>
      </c>
      <c r="E23" s="229">
        <v>5.2428921895858158</v>
      </c>
      <c r="F23" s="229">
        <v>5.346247033967046</v>
      </c>
      <c r="G23" s="229">
        <v>4.7016033336078031</v>
      </c>
      <c r="H23" s="229">
        <v>5.135257652770707</v>
      </c>
      <c r="I23" s="229">
        <v>4.5854838660963013</v>
      </c>
      <c r="J23" s="229">
        <v>6.256512285962482</v>
      </c>
      <c r="K23" s="229">
        <v>6.0453687351133469</v>
      </c>
      <c r="L23" s="229">
        <v>6.0098354436961454</v>
      </c>
      <c r="M23" s="229">
        <v>6.278927068038695</v>
      </c>
      <c r="N23" s="229">
        <v>7.1918032640443696</v>
      </c>
      <c r="O23" s="229">
        <v>15.13823345027671</v>
      </c>
      <c r="P23" s="229">
        <v>13.63881808604153</v>
      </c>
      <c r="Q23" s="229">
        <v>14.84594783773044</v>
      </c>
      <c r="R23" s="229">
        <v>16.22791615530657</v>
      </c>
      <c r="S23" s="229">
        <v>18.134623043993869</v>
      </c>
      <c r="T23" s="229">
        <v>18.786556558632832</v>
      </c>
      <c r="U23" s="229">
        <v>19.492905437526751</v>
      </c>
      <c r="V23" s="229">
        <v>19.769328199328349</v>
      </c>
      <c r="W23" s="229">
        <v>22.3691451596729</v>
      </c>
      <c r="X23" s="229">
        <v>18.991452850293559</v>
      </c>
      <c r="Y23" s="229">
        <v>16.976039239320539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0.5547377510627477</v>
      </c>
      <c r="C25" s="229">
        <v>0.7373935212342041</v>
      </c>
      <c r="D25" s="229">
        <v>0.76445092932875014</v>
      </c>
      <c r="E25" s="229">
        <v>0.79404144777180685</v>
      </c>
      <c r="F25" s="229">
        <v>0.76658447611244518</v>
      </c>
      <c r="G25" s="229">
        <v>0.39913938896459411</v>
      </c>
      <c r="H25" s="229">
        <v>0.7712213698478253</v>
      </c>
      <c r="I25" s="229">
        <v>0.65619694284928531</v>
      </c>
      <c r="J25" s="229">
        <v>0.68327870503749943</v>
      </c>
      <c r="K25" s="229">
        <v>0.85916403466214242</v>
      </c>
      <c r="L25" s="229">
        <v>0.61562300778963663</v>
      </c>
      <c r="M25" s="229">
        <v>0.59531168614273355</v>
      </c>
      <c r="N25" s="229">
        <v>0.36493406551290269</v>
      </c>
      <c r="O25" s="229">
        <v>0.9154123976339924</v>
      </c>
      <c r="P25" s="229">
        <v>3.1789285050202518</v>
      </c>
      <c r="Q25" s="229">
        <v>4.0334987974825749</v>
      </c>
      <c r="R25" s="229">
        <v>3.5717853245751519</v>
      </c>
      <c r="S25" s="229">
        <v>3.6980827468399542</v>
      </c>
      <c r="T25" s="229">
        <v>3.7876898847561962</v>
      </c>
      <c r="U25" s="229">
        <v>3.0691298145759629</v>
      </c>
      <c r="V25" s="229">
        <v>2.5702351927221398</v>
      </c>
      <c r="W25" s="229">
        <v>3.2710935187376302</v>
      </c>
      <c r="X25" s="229">
        <v>2.9984287817198649</v>
      </c>
      <c r="Y25" s="229">
        <v>2.6178897984395491</v>
      </c>
      <c r="DA25" s="73" t="s">
        <v>3143</v>
      </c>
    </row>
    <row r="26" spans="1:105" ht="12" customHeight="1" x14ac:dyDescent="0.25">
      <c r="A26" s="46" t="s">
        <v>39</v>
      </c>
      <c r="B26" s="229">
        <v>4.243751925736678</v>
      </c>
      <c r="C26" s="229">
        <v>4.6520953325011547</v>
      </c>
      <c r="D26" s="229">
        <v>3.6254761455850431</v>
      </c>
      <c r="E26" s="229">
        <v>4.0078146507656047</v>
      </c>
      <c r="F26" s="229">
        <v>2.3138319413391191</v>
      </c>
      <c r="G26" s="229">
        <v>3.6713684870320842</v>
      </c>
      <c r="H26" s="229">
        <v>4.5705465475166474</v>
      </c>
      <c r="I26" s="229">
        <v>4.4762974037058267</v>
      </c>
      <c r="J26" s="229">
        <v>4.3357092666516621</v>
      </c>
      <c r="K26" s="229">
        <v>3.818749403974516</v>
      </c>
      <c r="L26" s="229">
        <v>3.439081863819399</v>
      </c>
      <c r="M26" s="229">
        <v>3.1884054854552031</v>
      </c>
      <c r="N26" s="229">
        <v>1.672177353366638</v>
      </c>
      <c r="O26" s="229">
        <v>7.4189829495632429</v>
      </c>
      <c r="P26" s="229">
        <v>5.5690450909233746</v>
      </c>
      <c r="Q26" s="229">
        <v>4.7075120048715249</v>
      </c>
      <c r="R26" s="229">
        <v>4.0915031147821939</v>
      </c>
      <c r="S26" s="229">
        <v>3.9995937590413448</v>
      </c>
      <c r="T26" s="229">
        <v>4.2271964945110891</v>
      </c>
      <c r="U26" s="229">
        <v>3.9679464048002751</v>
      </c>
      <c r="V26" s="229">
        <v>3.998914595061426</v>
      </c>
      <c r="W26" s="229">
        <v>4.5895125925229214</v>
      </c>
      <c r="X26" s="229">
        <v>3.6128453598016148</v>
      </c>
      <c r="Y26" s="229">
        <v>2.082881615232953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9.3768668314175816</v>
      </c>
      <c r="C27" s="261">
        <f t="shared" si="0"/>
        <v>10.424437219333971</v>
      </c>
      <c r="D27" s="261">
        <f t="shared" si="0"/>
        <v>11.918409304672497</v>
      </c>
      <c r="E27" s="261">
        <f t="shared" si="0"/>
        <v>12.876795142702642</v>
      </c>
      <c r="F27" s="261">
        <f t="shared" si="0"/>
        <v>10.172722526051727</v>
      </c>
      <c r="G27" s="261">
        <f t="shared" si="0"/>
        <v>12.284823517050798</v>
      </c>
      <c r="H27" s="261">
        <f t="shared" si="0"/>
        <v>13.238593678606264</v>
      </c>
      <c r="I27" s="261">
        <f t="shared" si="0"/>
        <v>10.384586857940201</v>
      </c>
      <c r="J27" s="261">
        <f t="shared" si="0"/>
        <v>13.421186890429158</v>
      </c>
      <c r="K27" s="261">
        <f t="shared" si="0"/>
        <v>12.923596210140419</v>
      </c>
      <c r="L27" s="261">
        <f t="shared" si="0"/>
        <v>12.688857655447565</v>
      </c>
      <c r="M27" s="261">
        <f t="shared" si="0"/>
        <v>20.861853819492307</v>
      </c>
      <c r="N27" s="261">
        <f t="shared" si="0"/>
        <v>19.975030429529319</v>
      </c>
      <c r="O27" s="261">
        <f t="shared" si="0"/>
        <v>35.390676996356682</v>
      </c>
      <c r="P27" s="261">
        <f t="shared" si="0"/>
        <v>36.880299566985073</v>
      </c>
      <c r="Q27" s="261">
        <f t="shared" si="0"/>
        <v>37.913301492754314</v>
      </c>
      <c r="R27" s="261">
        <f t="shared" si="0"/>
        <v>41.32686012448908</v>
      </c>
      <c r="S27" s="261">
        <f t="shared" si="0"/>
        <v>43.905866683796894</v>
      </c>
      <c r="T27" s="261">
        <f t="shared" si="0"/>
        <v>51.076827775754744</v>
      </c>
      <c r="U27" s="261">
        <f t="shared" si="0"/>
        <v>49.718265510796073</v>
      </c>
      <c r="V27" s="261">
        <f t="shared" si="0"/>
        <v>50.918956586123791</v>
      </c>
      <c r="W27" s="261">
        <f t="shared" si="0"/>
        <v>55.521946172816818</v>
      </c>
      <c r="X27" s="261">
        <f t="shared" si="0"/>
        <v>50.587170633916948</v>
      </c>
      <c r="Y27" s="261">
        <f t="shared" si="0"/>
        <v>43.259195058948499</v>
      </c>
      <c r="DA27" s="70"/>
    </row>
    <row r="28" spans="1:105" ht="12" customHeight="1" x14ac:dyDescent="0.25">
      <c r="A28" s="60" t="s">
        <v>3070</v>
      </c>
      <c r="B28" s="262">
        <v>8.4376246215022626</v>
      </c>
      <c r="C28" s="262">
        <v>9.3770220705134797</v>
      </c>
      <c r="D28" s="262">
        <v>10.821710884871161</v>
      </c>
      <c r="E28" s="262">
        <v>11.707561174185569</v>
      </c>
      <c r="F28" s="262">
        <v>9.1437731072860586</v>
      </c>
      <c r="G28" s="262">
        <v>11.86578939153506</v>
      </c>
      <c r="H28" s="262">
        <v>12.60675527823973</v>
      </c>
      <c r="I28" s="262">
        <v>9.7529988845764795</v>
      </c>
      <c r="J28" s="262">
        <v>12.70035702505303</v>
      </c>
      <c r="K28" s="262">
        <v>11.90695497246015</v>
      </c>
      <c r="L28" s="262">
        <v>11.51190679392527</v>
      </c>
      <c r="M28" s="262">
        <v>19.672833626208611</v>
      </c>
      <c r="N28" s="262">
        <v>17.335038306661271</v>
      </c>
      <c r="O28" s="262">
        <v>32.602198013717633</v>
      </c>
      <c r="P28" s="262">
        <v>34.171239664841742</v>
      </c>
      <c r="Q28" s="262">
        <v>35.023683701074631</v>
      </c>
      <c r="R28" s="262">
        <v>38.333995222734551</v>
      </c>
      <c r="S28" s="262">
        <v>40.668737723402778</v>
      </c>
      <c r="T28" s="262">
        <v>47.709746471272162</v>
      </c>
      <c r="U28" s="262">
        <v>46.209310146270951</v>
      </c>
      <c r="V28" s="262">
        <v>47.455296654613491</v>
      </c>
      <c r="W28" s="262">
        <v>51.771217973281459</v>
      </c>
      <c r="X28" s="262">
        <v>46.898186013212737</v>
      </c>
      <c r="Y28" s="262">
        <v>39.863027937950022</v>
      </c>
      <c r="DA28" s="72" t="s">
        <v>3145</v>
      </c>
    </row>
    <row r="29" spans="1:105" ht="12" customHeight="1" x14ac:dyDescent="0.25">
      <c r="A29" s="59" t="s">
        <v>28</v>
      </c>
      <c r="B29" s="230">
        <v>3.058423309746456E-2</v>
      </c>
      <c r="C29" s="230">
        <v>0.26280937050190839</v>
      </c>
      <c r="D29" s="230">
        <v>0</v>
      </c>
      <c r="E29" s="230">
        <v>5.7372613402578328E-2</v>
      </c>
      <c r="F29" s="230">
        <v>0</v>
      </c>
      <c r="G29" s="230">
        <v>0.1087900018511624</v>
      </c>
      <c r="H29" s="230">
        <v>0.14445388169511089</v>
      </c>
      <c r="I29" s="230">
        <v>0.12312513209171801</v>
      </c>
      <c r="J29" s="230">
        <v>0.55369705384893486</v>
      </c>
      <c r="K29" s="230">
        <v>1.141869151192892</v>
      </c>
      <c r="L29" s="230">
        <v>0.71663938042896647</v>
      </c>
      <c r="M29" s="230">
        <v>0.65485080541895191</v>
      </c>
      <c r="N29" s="230">
        <v>0.55773882314276024</v>
      </c>
      <c r="O29" s="230">
        <v>0.92224064122145399</v>
      </c>
      <c r="P29" s="230">
        <v>0.87645568121713835</v>
      </c>
      <c r="Q29" s="230">
        <v>0.86376820588010939</v>
      </c>
      <c r="R29" s="230">
        <v>0.82092767518980847</v>
      </c>
      <c r="S29" s="230">
        <v>0.65269080171731175</v>
      </c>
      <c r="T29" s="230">
        <v>0.84569870222381871</v>
      </c>
      <c r="U29" s="230">
        <v>0.83913419447911997</v>
      </c>
      <c r="V29" s="230">
        <v>0.71184502015671103</v>
      </c>
      <c r="W29" s="230">
        <v>0.69469060710686192</v>
      </c>
      <c r="X29" s="230">
        <v>0.69352502965231855</v>
      </c>
      <c r="Y29" s="230">
        <v>0.61852375753862521</v>
      </c>
      <c r="DA29" s="71" t="s">
        <v>3146</v>
      </c>
    </row>
    <row r="30" spans="1:105" ht="12" customHeight="1" x14ac:dyDescent="0.25">
      <c r="A30" s="59" t="s">
        <v>31</v>
      </c>
      <c r="B30" s="230">
        <v>0.24938347430919841</v>
      </c>
      <c r="C30" s="230">
        <v>0.74609437338265805</v>
      </c>
      <c r="D30" s="230">
        <v>1.617902506428428</v>
      </c>
      <c r="E30" s="230">
        <v>0.88219792170570954</v>
      </c>
      <c r="F30" s="230">
        <v>0.63342243869825066</v>
      </c>
      <c r="G30" s="230">
        <v>1.494318475798317</v>
      </c>
      <c r="H30" s="230">
        <v>1.2390522754106379</v>
      </c>
      <c r="I30" s="230">
        <v>0.75637488735844771</v>
      </c>
      <c r="J30" s="230">
        <v>1.974142941241805</v>
      </c>
      <c r="K30" s="230">
        <v>0.97938847566621823</v>
      </c>
      <c r="L30" s="230">
        <v>0.48880978387735202</v>
      </c>
      <c r="M30" s="230">
        <v>0.50114904551011374</v>
      </c>
      <c r="N30" s="230">
        <v>0.24073361153310849</v>
      </c>
      <c r="O30" s="230">
        <v>2.2079192720953502</v>
      </c>
      <c r="P30" s="230">
        <v>2.7328337748135652</v>
      </c>
      <c r="Q30" s="230">
        <v>2.2381430268597202</v>
      </c>
      <c r="R30" s="230">
        <v>1.9316292388319729</v>
      </c>
      <c r="S30" s="230">
        <v>1.686426080409509</v>
      </c>
      <c r="T30" s="230">
        <v>2.4097690667893512</v>
      </c>
      <c r="U30" s="230">
        <v>2.1621286183577162</v>
      </c>
      <c r="V30" s="230">
        <v>2.152814793156268</v>
      </c>
      <c r="W30" s="230">
        <v>2.518528016944368</v>
      </c>
      <c r="X30" s="230">
        <v>2.6132653702478601</v>
      </c>
      <c r="Y30" s="230">
        <v>2.2462617591633158</v>
      </c>
      <c r="DA30" s="71" t="s">
        <v>3147</v>
      </c>
    </row>
    <row r="31" spans="1:105" ht="12" customHeight="1" x14ac:dyDescent="0.25">
      <c r="A31" s="59" t="s">
        <v>159</v>
      </c>
      <c r="B31" s="230">
        <v>0.73378976621194125</v>
      </c>
      <c r="C31" s="230">
        <v>0.76477652458696643</v>
      </c>
      <c r="D31" s="230">
        <v>1.373440840581176</v>
      </c>
      <c r="E31" s="230">
        <v>1.9148226328705611</v>
      </c>
      <c r="F31" s="230">
        <v>1.2826332561942739</v>
      </c>
      <c r="G31" s="230">
        <v>1.8265067766503209</v>
      </c>
      <c r="H31" s="230">
        <v>1.97332835549511</v>
      </c>
      <c r="I31" s="230">
        <v>1.6019410322917349</v>
      </c>
      <c r="J31" s="230">
        <v>1.5719417947708341</v>
      </c>
      <c r="K31" s="230">
        <v>2.0024328298246661</v>
      </c>
      <c r="L31" s="230">
        <v>1.971508526613019</v>
      </c>
      <c r="M31" s="230">
        <v>10.32933804748277</v>
      </c>
      <c r="N31" s="230">
        <v>9.639463354649644</v>
      </c>
      <c r="O31" s="230">
        <v>6.4432327349425638</v>
      </c>
      <c r="P31" s="230">
        <v>11.523929516540161</v>
      </c>
      <c r="Q31" s="230">
        <v>12.955156138328769</v>
      </c>
      <c r="R31" s="230">
        <v>15.496433166874221</v>
      </c>
      <c r="S31" s="230">
        <v>16.401215306323991</v>
      </c>
      <c r="T31" s="230">
        <v>21.507866719676819</v>
      </c>
      <c r="U31" s="230">
        <v>20.579811448842271</v>
      </c>
      <c r="V31" s="230">
        <v>22.211753335800019</v>
      </c>
      <c r="W31" s="230">
        <v>22.97287008983243</v>
      </c>
      <c r="X31" s="230">
        <v>22.77547033281294</v>
      </c>
      <c r="Y31" s="230">
        <v>19.779335735216119</v>
      </c>
      <c r="DA31" s="71" t="s">
        <v>3148</v>
      </c>
    </row>
    <row r="32" spans="1:105" ht="12" customHeight="1" x14ac:dyDescent="0.25">
      <c r="A32" s="59" t="s">
        <v>32</v>
      </c>
      <c r="B32" s="230">
        <v>0.19398551643613321</v>
      </c>
      <c r="C32" s="230">
        <v>0.1113972194354942</v>
      </c>
      <c r="D32" s="230">
        <v>0</v>
      </c>
      <c r="E32" s="230">
        <v>0.18792010156537439</v>
      </c>
      <c r="F32" s="230">
        <v>0.1944900998299795</v>
      </c>
      <c r="G32" s="230">
        <v>0.7630680550478991</v>
      </c>
      <c r="H32" s="230">
        <v>0.56944547208284824</v>
      </c>
      <c r="I32" s="230">
        <v>0</v>
      </c>
      <c r="J32" s="230">
        <v>0</v>
      </c>
      <c r="K32" s="230">
        <v>0.18662204347300079</v>
      </c>
      <c r="L32" s="230">
        <v>0.1862849788481207</v>
      </c>
      <c r="M32" s="230">
        <v>0.1839210308331472</v>
      </c>
      <c r="N32" s="230">
        <v>0</v>
      </c>
      <c r="O32" s="230">
        <v>0.37113239838391332</v>
      </c>
      <c r="P32" s="230">
        <v>0.37766485070059319</v>
      </c>
      <c r="Q32" s="230">
        <v>0.18928171039194319</v>
      </c>
      <c r="R32" s="230">
        <v>0.1871162978044448</v>
      </c>
      <c r="S32" s="230">
        <v>0.1869695224406229</v>
      </c>
      <c r="T32" s="230">
        <v>0.18675197757007711</v>
      </c>
      <c r="U32" s="230">
        <v>0.18712946982156481</v>
      </c>
      <c r="V32" s="230">
        <v>0.37249150829765748</v>
      </c>
      <c r="W32" s="230">
        <v>0.37414302096820251</v>
      </c>
      <c r="X32" s="230">
        <v>0.18565314519616721</v>
      </c>
      <c r="Y32" s="230">
        <v>0.18524664976917701</v>
      </c>
      <c r="DA32" s="71" t="s">
        <v>3149</v>
      </c>
    </row>
    <row r="33" spans="1:105" ht="12" customHeight="1" x14ac:dyDescent="0.25">
      <c r="A33" s="59" t="s">
        <v>35</v>
      </c>
      <c r="B33" s="230">
        <v>7.2298816314475243</v>
      </c>
      <c r="C33" s="230">
        <v>7.491944582606453</v>
      </c>
      <c r="D33" s="230">
        <v>7.8303675378615543</v>
      </c>
      <c r="E33" s="230">
        <v>8.6652479046413458</v>
      </c>
      <c r="F33" s="230">
        <v>7.0332273125635556</v>
      </c>
      <c r="G33" s="230">
        <v>7.6731060821873616</v>
      </c>
      <c r="H33" s="230">
        <v>8.6804752935560217</v>
      </c>
      <c r="I33" s="230">
        <v>7.2715578328345778</v>
      </c>
      <c r="J33" s="230">
        <v>8.6005752351914531</v>
      </c>
      <c r="K33" s="230">
        <v>7.5966424723033752</v>
      </c>
      <c r="L33" s="230">
        <v>8.1486641241578077</v>
      </c>
      <c r="M33" s="230">
        <v>8.0035746969636214</v>
      </c>
      <c r="N33" s="230">
        <v>6.8971025173357532</v>
      </c>
      <c r="O33" s="230">
        <v>22.65767296707434</v>
      </c>
      <c r="P33" s="230">
        <v>18.660355841570279</v>
      </c>
      <c r="Q33" s="230">
        <v>18.777334619614091</v>
      </c>
      <c r="R33" s="230">
        <v>19.89788884403411</v>
      </c>
      <c r="S33" s="230">
        <v>21.74143601251135</v>
      </c>
      <c r="T33" s="230">
        <v>22.759660005012101</v>
      </c>
      <c r="U33" s="230">
        <v>22.441106414770282</v>
      </c>
      <c r="V33" s="230">
        <v>22.00639199720284</v>
      </c>
      <c r="W33" s="230">
        <v>25.210986238429602</v>
      </c>
      <c r="X33" s="230">
        <v>20.63027213530345</v>
      </c>
      <c r="Y33" s="230">
        <v>17.033660036262781</v>
      </c>
      <c r="DA33" s="71" t="s">
        <v>3150</v>
      </c>
    </row>
    <row r="34" spans="1:105" ht="12" customHeight="1" x14ac:dyDescent="0.25">
      <c r="A34" s="60" t="s">
        <v>3077</v>
      </c>
      <c r="B34" s="262">
        <v>0.93924220991531959</v>
      </c>
      <c r="C34" s="262">
        <v>1.0474151488204919</v>
      </c>
      <c r="D34" s="262">
        <v>1.096698419801337</v>
      </c>
      <c r="E34" s="262">
        <v>1.169233968517073</v>
      </c>
      <c r="F34" s="262">
        <v>1.0289494187656689</v>
      </c>
      <c r="G34" s="262">
        <v>0.41903412551573799</v>
      </c>
      <c r="H34" s="262">
        <v>0.63183840036653482</v>
      </c>
      <c r="I34" s="262">
        <v>0.6315879733637213</v>
      </c>
      <c r="J34" s="262">
        <v>0.7208298653761277</v>
      </c>
      <c r="K34" s="262">
        <v>1.016641237680268</v>
      </c>
      <c r="L34" s="262">
        <v>1.176950861522295</v>
      </c>
      <c r="M34" s="262">
        <v>1.189020193283697</v>
      </c>
      <c r="N34" s="262">
        <v>2.639992122868049</v>
      </c>
      <c r="O34" s="262">
        <v>2.788478982639047</v>
      </c>
      <c r="P34" s="262">
        <v>2.709059902143331</v>
      </c>
      <c r="Q34" s="262">
        <v>2.8896177916796799</v>
      </c>
      <c r="R34" s="262">
        <v>2.9928649017545328</v>
      </c>
      <c r="S34" s="262">
        <v>3.237128960394116</v>
      </c>
      <c r="T34" s="262">
        <v>3.367081304482582</v>
      </c>
      <c r="U34" s="262">
        <v>3.508955364525121</v>
      </c>
      <c r="V34" s="262">
        <v>3.4636599315103029</v>
      </c>
      <c r="W34" s="262">
        <v>3.7507281995353599</v>
      </c>
      <c r="X34" s="262">
        <v>3.6889846207042138</v>
      </c>
      <c r="Y34" s="262">
        <v>3.3961671209984781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1.6482219617593201</v>
      </c>
      <c r="C35" s="261">
        <f t="shared" si="1"/>
        <v>1.5739122541804045</v>
      </c>
      <c r="D35" s="261">
        <f t="shared" si="1"/>
        <v>1.6884743080046667</v>
      </c>
      <c r="E35" s="261">
        <f t="shared" si="1"/>
        <v>1.6096328473102126</v>
      </c>
      <c r="F35" s="261">
        <f t="shared" si="1"/>
        <v>1.3648660048243617</v>
      </c>
      <c r="G35" s="261">
        <f t="shared" si="1"/>
        <v>1.1790147070216266</v>
      </c>
      <c r="H35" s="261">
        <f t="shared" si="1"/>
        <v>1.5033443152891381</v>
      </c>
      <c r="I35" s="261">
        <f t="shared" si="1"/>
        <v>1.4613003488153569</v>
      </c>
      <c r="J35" s="261">
        <f t="shared" si="1"/>
        <v>1.7683263984355859</v>
      </c>
      <c r="K35" s="261">
        <f t="shared" si="1"/>
        <v>1.834816712594161</v>
      </c>
      <c r="L35" s="261">
        <f t="shared" si="1"/>
        <v>1.6751063202748107</v>
      </c>
      <c r="M35" s="261">
        <f t="shared" si="1"/>
        <v>1.7999949628158045</v>
      </c>
      <c r="N35" s="261">
        <f t="shared" si="1"/>
        <v>1.9182710594780312</v>
      </c>
      <c r="O35" s="261">
        <f t="shared" si="1"/>
        <v>3.6726250441567867</v>
      </c>
      <c r="P35" s="261">
        <f t="shared" si="1"/>
        <v>3.4616156722468929</v>
      </c>
      <c r="Q35" s="261">
        <f t="shared" si="1"/>
        <v>3.7636568018080983</v>
      </c>
      <c r="R35" s="261">
        <f t="shared" si="1"/>
        <v>3.94312949655925</v>
      </c>
      <c r="S35" s="261">
        <f t="shared" si="1"/>
        <v>4.3206089522895192</v>
      </c>
      <c r="T35" s="261">
        <f t="shared" si="1"/>
        <v>4.4074072220130978</v>
      </c>
      <c r="U35" s="261">
        <f t="shared" si="1"/>
        <v>4.4476491421935433</v>
      </c>
      <c r="V35" s="261">
        <f t="shared" si="1"/>
        <v>4.4455348932103034</v>
      </c>
      <c r="W35" s="261">
        <f t="shared" si="1"/>
        <v>5.0528385699878449</v>
      </c>
      <c r="X35" s="261">
        <f t="shared" si="1"/>
        <v>4.7165966648697353</v>
      </c>
      <c r="Y35" s="261">
        <f t="shared" si="1"/>
        <v>4.2578431448424512</v>
      </c>
      <c r="DA35" s="70"/>
    </row>
    <row r="36" spans="1:105" ht="12" customHeight="1" x14ac:dyDescent="0.25">
      <c r="A36" s="60" t="s">
        <v>3080</v>
      </c>
      <c r="B36" s="262">
        <v>0.66482699941280166</v>
      </c>
      <c r="C36" s="262">
        <v>0.60938289604469009</v>
      </c>
      <c r="D36" s="262">
        <v>0.68824207476634192</v>
      </c>
      <c r="E36" s="262">
        <v>0.63539980263835472</v>
      </c>
      <c r="F36" s="262">
        <v>0.57334178395448676</v>
      </c>
      <c r="G36" s="262">
        <v>0.49757798200779141</v>
      </c>
      <c r="H36" s="262">
        <v>0.61333767533030203</v>
      </c>
      <c r="I36" s="262">
        <v>0.59683317956724036</v>
      </c>
      <c r="J36" s="262">
        <v>0.74354078673271895</v>
      </c>
      <c r="K36" s="262">
        <v>0.75836896047910107</v>
      </c>
      <c r="L36" s="262">
        <v>0.68169359219478454</v>
      </c>
      <c r="M36" s="262">
        <v>0.74621973496031058</v>
      </c>
      <c r="N36" s="262">
        <v>0.74450799585521166</v>
      </c>
      <c r="O36" s="262">
        <v>1.4991873106786151</v>
      </c>
      <c r="P36" s="262">
        <v>1.439618870690174</v>
      </c>
      <c r="Q36" s="262">
        <v>1.5831987888970811</v>
      </c>
      <c r="R36" s="262">
        <v>1.666074473222803</v>
      </c>
      <c r="S36" s="262">
        <v>1.8335022425051399</v>
      </c>
      <c r="T36" s="262">
        <v>1.8695340172086401</v>
      </c>
      <c r="U36" s="262">
        <v>1.8917064321255781</v>
      </c>
      <c r="V36" s="262">
        <v>1.896562613461537</v>
      </c>
      <c r="W36" s="262">
        <v>2.167015865033127</v>
      </c>
      <c r="X36" s="262">
        <v>2.010439447272518</v>
      </c>
      <c r="Y36" s="262">
        <v>1.8212122336007519</v>
      </c>
      <c r="DA36" s="72" t="s">
        <v>3152</v>
      </c>
    </row>
    <row r="37" spans="1:105" ht="12" customHeight="1" x14ac:dyDescent="0.25">
      <c r="A37" s="59" t="s">
        <v>28</v>
      </c>
      <c r="B37" s="230">
        <v>5.2794211894432877E-3</v>
      </c>
      <c r="C37" s="230">
        <v>2.9330058743546359E-2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3.7549328484159511E-3</v>
      </c>
      <c r="S37" s="230">
        <v>6.1703906677228991E-3</v>
      </c>
      <c r="T37" s="230">
        <v>6.2005006083403957E-3</v>
      </c>
      <c r="U37" s="230">
        <v>5.9091196468060306E-3</v>
      </c>
      <c r="V37" s="230">
        <v>5.8989820134175211E-3</v>
      </c>
      <c r="W37" s="230">
        <v>5.7129593172069153E-3</v>
      </c>
      <c r="X37" s="230">
        <v>3.2715651548401822E-2</v>
      </c>
      <c r="Y37" s="230">
        <v>5.4753390772300091E-2</v>
      </c>
      <c r="DA37" s="71" t="s">
        <v>3153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2.351329986909477E-2</v>
      </c>
      <c r="E38" s="230">
        <v>2.4419565683217771E-2</v>
      </c>
      <c r="F38" s="230">
        <v>2.1678143173890638E-2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4.4852711771305669E-2</v>
      </c>
      <c r="N38" s="230">
        <v>0</v>
      </c>
      <c r="O38" s="230">
        <v>4.4904636656863631E-2</v>
      </c>
      <c r="P38" s="230">
        <v>4.4058005502174341E-2</v>
      </c>
      <c r="Q38" s="230">
        <v>4.3405115763225352E-2</v>
      </c>
      <c r="R38" s="230">
        <v>4.2094486984904839E-2</v>
      </c>
      <c r="S38" s="230">
        <v>4.1693198862803663E-2</v>
      </c>
      <c r="T38" s="230">
        <v>4.1444833691763182E-2</v>
      </c>
      <c r="U38" s="230">
        <v>4.0386420009143269E-2</v>
      </c>
      <c r="V38" s="230">
        <v>4.0335665777028941E-2</v>
      </c>
      <c r="W38" s="230">
        <v>6.0400971918121597E-2</v>
      </c>
      <c r="X38" s="230">
        <v>0.16120107809545081</v>
      </c>
      <c r="Y38" s="230">
        <v>9.9288686419232927E-2</v>
      </c>
      <c r="DA38" s="71" t="s">
        <v>3154</v>
      </c>
    </row>
    <row r="39" spans="1:105" ht="12" customHeight="1" x14ac:dyDescent="0.25">
      <c r="A39" s="59" t="s">
        <v>159</v>
      </c>
      <c r="B39" s="230">
        <v>2.0679797741671141E-2</v>
      </c>
      <c r="C39" s="230">
        <v>2.1664465391573771E-2</v>
      </c>
      <c r="D39" s="230">
        <v>2.01464096543345E-2</v>
      </c>
      <c r="E39" s="230">
        <v>2.097813754357707E-2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3.7778066703339788E-2</v>
      </c>
      <c r="N39" s="230">
        <v>1.7646304653475841E-2</v>
      </c>
      <c r="O39" s="230">
        <v>3.7938520281627731E-2</v>
      </c>
      <c r="P39" s="230">
        <v>1.8617448067332981E-2</v>
      </c>
      <c r="Q39" s="230">
        <v>1.833301791178605E-2</v>
      </c>
      <c r="R39" s="230">
        <v>1.848938007989934E-2</v>
      </c>
      <c r="S39" s="230">
        <v>1.8321891479455371E-2</v>
      </c>
      <c r="T39" s="230">
        <v>3.6437208203388527E-2</v>
      </c>
      <c r="U39" s="230">
        <v>5.3285164967693567E-2</v>
      </c>
      <c r="V39" s="230">
        <v>1.773658403345969E-2</v>
      </c>
      <c r="W39" s="230">
        <v>3.5380672748331871E-2</v>
      </c>
      <c r="X39" s="230">
        <v>3.5460338249161227E-2</v>
      </c>
      <c r="Y39" s="230">
        <v>7.0056736542466788E-2</v>
      </c>
      <c r="DA39" s="71" t="s">
        <v>3155</v>
      </c>
    </row>
    <row r="40" spans="1:105" ht="12" customHeight="1" x14ac:dyDescent="0.25">
      <c r="A40" s="59" t="s">
        <v>32</v>
      </c>
      <c r="B40" s="230">
        <v>0</v>
      </c>
      <c r="C40" s="230">
        <v>1.9229281926365069E-2</v>
      </c>
      <c r="D40" s="230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3156</v>
      </c>
    </row>
    <row r="41" spans="1:105" ht="12" customHeight="1" x14ac:dyDescent="0.25">
      <c r="A41" s="59" t="s">
        <v>35</v>
      </c>
      <c r="B41" s="230">
        <v>0.63886778048168724</v>
      </c>
      <c r="C41" s="230">
        <v>0.53915908998320483</v>
      </c>
      <c r="D41" s="230">
        <v>0.64458236524291268</v>
      </c>
      <c r="E41" s="230">
        <v>0.5900020994115599</v>
      </c>
      <c r="F41" s="230">
        <v>0.55166364078059615</v>
      </c>
      <c r="G41" s="230">
        <v>0.49757798200779141</v>
      </c>
      <c r="H41" s="230">
        <v>0.61333767533030203</v>
      </c>
      <c r="I41" s="230">
        <v>0.59683317956724036</v>
      </c>
      <c r="J41" s="230">
        <v>0.74354078673271895</v>
      </c>
      <c r="K41" s="230">
        <v>0.75836896047910107</v>
      </c>
      <c r="L41" s="230">
        <v>0.68169359219478454</v>
      </c>
      <c r="M41" s="230">
        <v>0.66358895648566518</v>
      </c>
      <c r="N41" s="230">
        <v>0.72686169120173583</v>
      </c>
      <c r="O41" s="230">
        <v>1.416344153740124</v>
      </c>
      <c r="P41" s="230">
        <v>1.376943417120666</v>
      </c>
      <c r="Q41" s="230">
        <v>1.52146065522207</v>
      </c>
      <c r="R41" s="230">
        <v>1.6017356733095831</v>
      </c>
      <c r="S41" s="230">
        <v>1.7673167614951579</v>
      </c>
      <c r="T41" s="230">
        <v>1.785451474705148</v>
      </c>
      <c r="U41" s="230">
        <v>1.792125727501936</v>
      </c>
      <c r="V41" s="230">
        <v>1.8325913816376309</v>
      </c>
      <c r="W41" s="230">
        <v>2.0655212610494669</v>
      </c>
      <c r="X41" s="230">
        <v>1.781062379379504</v>
      </c>
      <c r="Y41" s="230">
        <v>1.597113419866752</v>
      </c>
      <c r="DA41" s="71" t="s">
        <v>3157</v>
      </c>
    </row>
    <row r="42" spans="1:105" ht="12" customHeight="1" x14ac:dyDescent="0.25">
      <c r="A42" s="60" t="s">
        <v>3087</v>
      </c>
      <c r="B42" s="262">
        <v>0.8663048590072604</v>
      </c>
      <c r="C42" s="262">
        <v>0.83395393603500534</v>
      </c>
      <c r="D42" s="262">
        <v>0.8635129398005682</v>
      </c>
      <c r="E42" s="262">
        <v>0.82847114773392305</v>
      </c>
      <c r="F42" s="262">
        <v>0.66325081865022395</v>
      </c>
      <c r="G42" s="262">
        <v>0.62919807076538836</v>
      </c>
      <c r="H42" s="262">
        <v>0.81123886013418467</v>
      </c>
      <c r="I42" s="262">
        <v>0.78573060876532241</v>
      </c>
      <c r="J42" s="262">
        <v>0.93492376080231598</v>
      </c>
      <c r="K42" s="262">
        <v>0.94970874238756253</v>
      </c>
      <c r="L42" s="262">
        <v>0.84668880900349874</v>
      </c>
      <c r="M42" s="262">
        <v>0.905546692303834</v>
      </c>
      <c r="N42" s="262">
        <v>0.84464992622526081</v>
      </c>
      <c r="O42" s="262">
        <v>1.8258135649838789</v>
      </c>
      <c r="P42" s="262">
        <v>1.6842733681914299</v>
      </c>
      <c r="Q42" s="262">
        <v>1.8202254315098501</v>
      </c>
      <c r="R42" s="262">
        <v>1.9039511988623841</v>
      </c>
      <c r="S42" s="262">
        <v>2.083551843431827</v>
      </c>
      <c r="T42" s="262">
        <v>2.1181179023579308</v>
      </c>
      <c r="U42" s="262">
        <v>2.118500757494163</v>
      </c>
      <c r="V42" s="262">
        <v>2.117177056928496</v>
      </c>
      <c r="W42" s="262">
        <v>2.4182402774990139</v>
      </c>
      <c r="X42" s="262">
        <v>2.246272018768543</v>
      </c>
      <c r="Y42" s="262">
        <v>2.01324964179156</v>
      </c>
      <c r="DA42" s="72" t="s">
        <v>3158</v>
      </c>
    </row>
    <row r="43" spans="1:105" ht="12" customHeight="1" x14ac:dyDescent="0.25">
      <c r="A43" s="64" t="s">
        <v>28</v>
      </c>
      <c r="B43" s="229">
        <v>3.3536382407101969E-3</v>
      </c>
      <c r="C43" s="229">
        <v>1.6685277616384841E-2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3.1052546833185502E-3</v>
      </c>
      <c r="S43" s="229">
        <v>5.2028031941821129E-3</v>
      </c>
      <c r="T43" s="229">
        <v>5.2943169554212806E-3</v>
      </c>
      <c r="U43" s="229">
        <v>5.3227623679481719E-3</v>
      </c>
      <c r="V43" s="229">
        <v>5.3272674453117676E-3</v>
      </c>
      <c r="W43" s="229">
        <v>5.1772487193974476E-3</v>
      </c>
      <c r="X43" s="229">
        <v>2.959837692205395E-2</v>
      </c>
      <c r="Y43" s="229">
        <v>5.0875171755486143E-2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1.617362565594338E-2</v>
      </c>
      <c r="E45" s="229">
        <v>1.531653334035574E-2</v>
      </c>
      <c r="F45" s="229">
        <v>1.7666562031492611E-2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3.3914970439770077E-2</v>
      </c>
      <c r="N45" s="229">
        <v>0</v>
      </c>
      <c r="O45" s="229">
        <v>3.3865862970334532E-2</v>
      </c>
      <c r="P45" s="229">
        <v>3.4666556371280917E-2</v>
      </c>
      <c r="Q45" s="229">
        <v>3.5284020662029202E-2</v>
      </c>
      <c r="R45" s="229">
        <v>3.5158287938224453E-2</v>
      </c>
      <c r="S45" s="229">
        <v>3.5505644517677279E-2</v>
      </c>
      <c r="T45" s="229">
        <v>3.5740533527370277E-2</v>
      </c>
      <c r="U45" s="229">
        <v>3.6741518249544781E-2</v>
      </c>
      <c r="V45" s="229">
        <v>3.6789518584136607E-2</v>
      </c>
      <c r="W45" s="229">
        <v>5.5282703298062397E-2</v>
      </c>
      <c r="X45" s="229">
        <v>0.14729490046437069</v>
      </c>
      <c r="Y45" s="229">
        <v>9.3175574860478491E-2</v>
      </c>
      <c r="DA45" s="73" t="s">
        <v>3161</v>
      </c>
    </row>
    <row r="46" spans="1:105" ht="12" customHeight="1" x14ac:dyDescent="0.25">
      <c r="A46" s="64" t="s">
        <v>159</v>
      </c>
      <c r="B46" s="229">
        <v>1.351963599246595E-2</v>
      </c>
      <c r="C46" s="229">
        <v>1.268403087760522E-2</v>
      </c>
      <c r="D46" s="229">
        <v>1.412123980250015E-2</v>
      </c>
      <c r="E46" s="229">
        <v>1.340821103299744E-2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2.910876832884985E-2</v>
      </c>
      <c r="N46" s="229">
        <v>1.6101936340314749E-2</v>
      </c>
      <c r="O46" s="229">
        <v>2.9156320211583781E-2</v>
      </c>
      <c r="P46" s="229">
        <v>1.492751045907007E-2</v>
      </c>
      <c r="Q46" s="229">
        <v>1.5186317475420831E-2</v>
      </c>
      <c r="R46" s="229">
        <v>1.5736429876251359E-2</v>
      </c>
      <c r="S46" s="229">
        <v>1.589951413048097E-2</v>
      </c>
      <c r="T46" s="229">
        <v>3.2019687370475031E-2</v>
      </c>
      <c r="U46" s="229">
        <v>4.9398006014501901E-2</v>
      </c>
      <c r="V46" s="229">
        <v>1.6484896281014481E-2</v>
      </c>
      <c r="W46" s="229">
        <v>3.2998393291981197E-2</v>
      </c>
      <c r="X46" s="229">
        <v>3.301748629902506E-2</v>
      </c>
      <c r="Y46" s="229">
        <v>6.6993640988412956E-2</v>
      </c>
      <c r="DA46" s="73" t="s">
        <v>3162</v>
      </c>
    </row>
    <row r="47" spans="1:105" ht="12" customHeight="1" x14ac:dyDescent="0.25">
      <c r="A47" s="64" t="s">
        <v>32</v>
      </c>
      <c r="B47" s="229">
        <v>0</v>
      </c>
      <c r="C47" s="229">
        <v>1.0914648916666219E-2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3164</v>
      </c>
    </row>
    <row r="49" spans="1:105" ht="12" customHeight="1" x14ac:dyDescent="0.25">
      <c r="A49" s="64" t="s">
        <v>35</v>
      </c>
      <c r="B49" s="229">
        <v>0.40888741386309979</v>
      </c>
      <c r="C49" s="229">
        <v>0.30902974971800018</v>
      </c>
      <c r="D49" s="229">
        <v>0.44231088962009257</v>
      </c>
      <c r="E49" s="229">
        <v>0.36917434215862238</v>
      </c>
      <c r="F49" s="229">
        <v>0.44849719501308732</v>
      </c>
      <c r="G49" s="229">
        <v>0.34078627931451899</v>
      </c>
      <c r="H49" s="229">
        <v>0.3713467181519689</v>
      </c>
      <c r="I49" s="229">
        <v>0.36767842625282171</v>
      </c>
      <c r="J49" s="229">
        <v>0.51225578470079203</v>
      </c>
      <c r="K49" s="229">
        <v>0.52030744814509344</v>
      </c>
      <c r="L49" s="229">
        <v>0.48114934384144531</v>
      </c>
      <c r="M49" s="229">
        <v>0.50056132882355697</v>
      </c>
      <c r="N49" s="229">
        <v>0.64930710811270742</v>
      </c>
      <c r="O49" s="229">
        <v>1.0656023311753939</v>
      </c>
      <c r="P49" s="229">
        <v>1.0808299527580421</v>
      </c>
      <c r="Q49" s="229">
        <v>1.2338241952223941</v>
      </c>
      <c r="R49" s="229">
        <v>1.334592725336545</v>
      </c>
      <c r="S49" s="229">
        <v>1.501419276470225</v>
      </c>
      <c r="T49" s="229">
        <v>1.536010162042172</v>
      </c>
      <c r="U49" s="229">
        <v>1.6264683740341841</v>
      </c>
      <c r="V49" s="229">
        <v>1.6674619114320759</v>
      </c>
      <c r="W49" s="229">
        <v>1.885951074077308</v>
      </c>
      <c r="X49" s="229">
        <v>1.623507529615879</v>
      </c>
      <c r="Y49" s="229">
        <v>1.4951800107402311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5.789288132316471E-2</v>
      </c>
      <c r="C51" s="229">
        <v>7.6954985543166265E-2</v>
      </c>
      <c r="D51" s="229">
        <v>7.9778718582298833E-2</v>
      </c>
      <c r="E51" s="229">
        <v>8.1895882957730551E-2</v>
      </c>
      <c r="F51" s="229">
        <v>7.9072149919401258E-2</v>
      </c>
      <c r="G51" s="229">
        <v>4.1654510140078767E-2</v>
      </c>
      <c r="H51" s="229">
        <v>8.0485287242400755E-2</v>
      </c>
      <c r="I51" s="229">
        <v>6.8481244812019476E-2</v>
      </c>
      <c r="J51" s="229">
        <v>7.1307519464106614E-2</v>
      </c>
      <c r="K51" s="229">
        <v>8.9663055021111424E-2</v>
      </c>
      <c r="L51" s="229">
        <v>6.4246916063485607E-2</v>
      </c>
      <c r="M51" s="229">
        <v>6.2127210073820972E-2</v>
      </c>
      <c r="N51" s="229">
        <v>3.5300475401679361E-2</v>
      </c>
      <c r="O51" s="229">
        <v>9.4603952436402919E-2</v>
      </c>
      <c r="P51" s="229">
        <v>0.22662808626352129</v>
      </c>
      <c r="Q51" s="229">
        <v>0.27039976078004052</v>
      </c>
      <c r="R51" s="229">
        <v>0.24357048449394639</v>
      </c>
      <c r="S51" s="229">
        <v>0.24569019048312651</v>
      </c>
      <c r="T51" s="229">
        <v>0.23368614805251109</v>
      </c>
      <c r="U51" s="229">
        <v>0.14755593634547409</v>
      </c>
      <c r="V51" s="229">
        <v>0.15955743716227561</v>
      </c>
      <c r="W51" s="229">
        <v>0.17508923968042761</v>
      </c>
      <c r="X51" s="229">
        <v>0.16520490323920919</v>
      </c>
      <c r="Y51" s="229">
        <v>0.14967310072091611</v>
      </c>
      <c r="DA51" s="73" t="s">
        <v>3167</v>
      </c>
    </row>
    <row r="52" spans="1:105" ht="12" customHeight="1" x14ac:dyDescent="0.25">
      <c r="A52" s="64" t="s">
        <v>39</v>
      </c>
      <c r="B52" s="229">
        <v>0.38265128958781958</v>
      </c>
      <c r="C52" s="229">
        <v>0.40768524336318263</v>
      </c>
      <c r="D52" s="229">
        <v>0.31112846613973327</v>
      </c>
      <c r="E52" s="229">
        <v>0.34867617824421693</v>
      </c>
      <c r="F52" s="229">
        <v>0.1180149116862428</v>
      </c>
      <c r="G52" s="229">
        <v>0.24675728131079061</v>
      </c>
      <c r="H52" s="229">
        <v>0.35940685473981498</v>
      </c>
      <c r="I52" s="229">
        <v>0.34957093770048131</v>
      </c>
      <c r="J52" s="229">
        <v>0.35136045663741738</v>
      </c>
      <c r="K52" s="229">
        <v>0.33973823922135771</v>
      </c>
      <c r="L52" s="229">
        <v>0.3012925490985679</v>
      </c>
      <c r="M52" s="229">
        <v>0.27983441463783632</v>
      </c>
      <c r="N52" s="229">
        <v>0.14394040637055919</v>
      </c>
      <c r="O52" s="229">
        <v>0.60258509819016381</v>
      </c>
      <c r="P52" s="229">
        <v>0.32722126233951571</v>
      </c>
      <c r="Q52" s="229">
        <v>0.26553113736996509</v>
      </c>
      <c r="R52" s="229">
        <v>0.27178801653409862</v>
      </c>
      <c r="S52" s="229">
        <v>0.27983441463613512</v>
      </c>
      <c r="T52" s="229">
        <v>0.27536705440998072</v>
      </c>
      <c r="U52" s="229">
        <v>0.2530141604825103</v>
      </c>
      <c r="V52" s="229">
        <v>0.23155602602368139</v>
      </c>
      <c r="W52" s="229">
        <v>0.26374161843183841</v>
      </c>
      <c r="X52" s="229">
        <v>0.24764882222800491</v>
      </c>
      <c r="Y52" s="229">
        <v>0.15735214272603559</v>
      </c>
      <c r="DA52" s="73" t="s">
        <v>3168</v>
      </c>
    </row>
    <row r="53" spans="1:105" ht="12" customHeight="1" x14ac:dyDescent="0.25">
      <c r="A53" s="60" t="s">
        <v>3099</v>
      </c>
      <c r="B53" s="262">
        <v>0.11709010333925809</v>
      </c>
      <c r="C53" s="262">
        <v>0.13057542210070919</v>
      </c>
      <c r="D53" s="262">
        <v>0.1367192934377566</v>
      </c>
      <c r="E53" s="262">
        <v>0.14576189693793479</v>
      </c>
      <c r="F53" s="262">
        <v>0.128273402219651</v>
      </c>
      <c r="G53" s="262">
        <v>5.2238654248446717E-2</v>
      </c>
      <c r="H53" s="262">
        <v>7.8767779824651593E-2</v>
      </c>
      <c r="I53" s="262">
        <v>7.873656048279408E-2</v>
      </c>
      <c r="J53" s="262">
        <v>8.9861850900550808E-2</v>
      </c>
      <c r="K53" s="262">
        <v>0.12673900972749741</v>
      </c>
      <c r="L53" s="262">
        <v>0.1467239190765276</v>
      </c>
      <c r="M53" s="262">
        <v>0.14822853555165999</v>
      </c>
      <c r="N53" s="262">
        <v>0.32911313739755871</v>
      </c>
      <c r="O53" s="262">
        <v>0.34762416849429301</v>
      </c>
      <c r="P53" s="262">
        <v>0.33772343336528882</v>
      </c>
      <c r="Q53" s="262">
        <v>0.36023258140116721</v>
      </c>
      <c r="R53" s="262">
        <v>0.37310382447406332</v>
      </c>
      <c r="S53" s="262">
        <v>0.40355486635255172</v>
      </c>
      <c r="T53" s="262">
        <v>0.41975530244652692</v>
      </c>
      <c r="U53" s="262">
        <v>0.4374419525738022</v>
      </c>
      <c r="V53" s="262">
        <v>0.43179522282027077</v>
      </c>
      <c r="W53" s="262">
        <v>0.46758242745570361</v>
      </c>
      <c r="X53" s="262">
        <v>0.45988519882867429</v>
      </c>
      <c r="Y53" s="262">
        <v>0.42338126945013921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2.0577266891624153</v>
      </c>
      <c r="C54" s="261">
        <f t="shared" si="2"/>
        <v>2.1971029996674094</v>
      </c>
      <c r="D54" s="261">
        <f t="shared" si="2"/>
        <v>2.3254683935571765</v>
      </c>
      <c r="E54" s="261">
        <f t="shared" si="2"/>
        <v>2.4044094098429309</v>
      </c>
      <c r="F54" s="261">
        <f t="shared" si="2"/>
        <v>2.1144065685061406</v>
      </c>
      <c r="G54" s="261">
        <f t="shared" si="2"/>
        <v>1.078263058642154</v>
      </c>
      <c r="H54" s="261">
        <f t="shared" si="2"/>
        <v>1.5203232404969969</v>
      </c>
      <c r="I54" s="261">
        <f t="shared" si="2"/>
        <v>1.5058921581683764</v>
      </c>
      <c r="J54" s="261">
        <f t="shared" si="2"/>
        <v>1.7631634571350869</v>
      </c>
      <c r="K54" s="261">
        <f t="shared" si="2"/>
        <v>2.2516703546620813</v>
      </c>
      <c r="L54" s="261">
        <f t="shared" si="2"/>
        <v>2.4473225040715008</v>
      </c>
      <c r="M54" s="261">
        <f t="shared" si="2"/>
        <v>2.5175823098977035</v>
      </c>
      <c r="N54" s="261">
        <f t="shared" si="2"/>
        <v>4.846607734925068</v>
      </c>
      <c r="O54" s="261">
        <f t="shared" si="2"/>
        <v>5.7016575167432642</v>
      </c>
      <c r="P54" s="261">
        <f t="shared" si="2"/>
        <v>5.5148972173865474</v>
      </c>
      <c r="Q54" s="261">
        <f t="shared" si="2"/>
        <v>5.9155433554663936</v>
      </c>
      <c r="R54" s="261">
        <f t="shared" si="2"/>
        <v>6.1464267766183456</v>
      </c>
      <c r="S54" s="261">
        <f t="shared" si="2"/>
        <v>6.6713624814857315</v>
      </c>
      <c r="T54" s="261">
        <f t="shared" si="2"/>
        <v>6.9092676466144702</v>
      </c>
      <c r="U54" s="261">
        <f t="shared" si="2"/>
        <v>7.1526727743646994</v>
      </c>
      <c r="V54" s="261">
        <f t="shared" si="2"/>
        <v>7.0809313357571053</v>
      </c>
      <c r="W54" s="261">
        <f t="shared" si="2"/>
        <v>7.7575972653402934</v>
      </c>
      <c r="X54" s="261">
        <f t="shared" si="2"/>
        <v>7.5391722433293538</v>
      </c>
      <c r="Y54" s="261">
        <f t="shared" si="2"/>
        <v>6.9181385321081867</v>
      </c>
      <c r="DA54" s="70"/>
    </row>
    <row r="55" spans="1:105" ht="12" customHeight="1" x14ac:dyDescent="0.25">
      <c r="A55" s="60" t="s">
        <v>3102</v>
      </c>
      <c r="B55" s="262">
        <v>0.41611595784996591</v>
      </c>
      <c r="C55" s="262">
        <v>0.3857613622228187</v>
      </c>
      <c r="D55" s="262">
        <v>0.43031557405286108</v>
      </c>
      <c r="E55" s="262">
        <v>0.39739662312269908</v>
      </c>
      <c r="F55" s="262">
        <v>0.35782667635296711</v>
      </c>
      <c r="G55" s="262">
        <v>0.31035800402032909</v>
      </c>
      <c r="H55" s="262">
        <v>0.38256165583910551</v>
      </c>
      <c r="I55" s="262">
        <v>0.3722671843238734</v>
      </c>
      <c r="J55" s="262">
        <v>0.46377420790789431</v>
      </c>
      <c r="K55" s="262">
        <v>0.47302309466253728</v>
      </c>
      <c r="L55" s="262">
        <v>0.42519779869139951</v>
      </c>
      <c r="M55" s="262">
        <v>0.4673788978849413</v>
      </c>
      <c r="N55" s="262">
        <v>0.46513952464201092</v>
      </c>
      <c r="O55" s="262">
        <v>0.93712754557590938</v>
      </c>
      <c r="P55" s="262">
        <v>0.89916907842292215</v>
      </c>
      <c r="Q55" s="262">
        <v>0.9887110631654531</v>
      </c>
      <c r="R55" s="262">
        <v>1.040822201836433</v>
      </c>
      <c r="S55" s="262">
        <v>1.145519060667201</v>
      </c>
      <c r="T55" s="262">
        <v>1.1687745652094259</v>
      </c>
      <c r="U55" s="262">
        <v>1.1833044409133699</v>
      </c>
      <c r="V55" s="262">
        <v>1.18481069293299</v>
      </c>
      <c r="W55" s="262">
        <v>1.354427662741956</v>
      </c>
      <c r="X55" s="262">
        <v>1.2607494801531121</v>
      </c>
      <c r="Y55" s="262">
        <v>1.1460806214776069</v>
      </c>
      <c r="DA55" s="72" t="s">
        <v>3170</v>
      </c>
    </row>
    <row r="56" spans="1:105" ht="12" customHeight="1" x14ac:dyDescent="0.25">
      <c r="A56" s="60" t="s">
        <v>3104</v>
      </c>
      <c r="B56" s="262">
        <v>0.12676949234349849</v>
      </c>
      <c r="C56" s="262">
        <v>0.12203546593305439</v>
      </c>
      <c r="D56" s="262">
        <v>0.1263609408078393</v>
      </c>
      <c r="E56" s="262">
        <v>0.1212331498865399</v>
      </c>
      <c r="F56" s="262">
        <v>9.7055867461080497E-2</v>
      </c>
      <c r="G56" s="262">
        <v>9.2072806916772082E-2</v>
      </c>
      <c r="H56" s="262">
        <v>0.11871148753151239</v>
      </c>
      <c r="I56" s="262">
        <v>0.114978773761089</v>
      </c>
      <c r="J56" s="262">
        <v>0.13681074197436849</v>
      </c>
      <c r="K56" s="262">
        <v>0.13897428127624609</v>
      </c>
      <c r="L56" s="262">
        <v>0.123899005499397</v>
      </c>
      <c r="M56" s="262">
        <v>0.13251189033874411</v>
      </c>
      <c r="N56" s="262">
        <v>0.12360064848101281</v>
      </c>
      <c r="O56" s="262">
        <v>0.26717783738638801</v>
      </c>
      <c r="P56" s="262">
        <v>0.24646575352004621</v>
      </c>
      <c r="Q56" s="262">
        <v>0.26636010580346442</v>
      </c>
      <c r="R56" s="262">
        <v>0.27861199717056762</v>
      </c>
      <c r="S56" s="262">
        <v>0.30489360265841442</v>
      </c>
      <c r="T56" s="262">
        <v>0.3099517778456099</v>
      </c>
      <c r="U56" s="262">
        <v>0.31000780240873771</v>
      </c>
      <c r="V56" s="262">
        <v>0.30981410056465852</v>
      </c>
      <c r="W56" s="262">
        <v>0.35386975976846258</v>
      </c>
      <c r="X56" s="262">
        <v>0.32870502863277518</v>
      </c>
      <c r="Y56" s="262">
        <v>0.29460602973312788</v>
      </c>
      <c r="DA56" s="72" t="s">
        <v>3171</v>
      </c>
    </row>
    <row r="57" spans="1:105" ht="12" customHeight="1" x14ac:dyDescent="0.25">
      <c r="A57" s="64" t="s">
        <v>28</v>
      </c>
      <c r="B57" s="229">
        <v>4.9074989347948697E-4</v>
      </c>
      <c r="C57" s="229">
        <v>2.441616425265504E-3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4.5440303803982778E-4</v>
      </c>
      <c r="S57" s="229">
        <v>7.6134482316700402E-4</v>
      </c>
      <c r="T57" s="229">
        <v>7.7473635956912875E-4</v>
      </c>
      <c r="U57" s="229">
        <v>7.7889887865007662E-4</v>
      </c>
      <c r="V57" s="229">
        <v>7.7955812275382736E-4</v>
      </c>
      <c r="W57" s="229">
        <v>7.5760534535861557E-4</v>
      </c>
      <c r="X57" s="229">
        <v>4.3312364897734644E-3</v>
      </c>
      <c r="Y57" s="229">
        <v>7.4447460720951783E-3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2.3667445616168958E-3</v>
      </c>
      <c r="E59" s="229">
        <v>2.2413231737430359E-3</v>
      </c>
      <c r="F59" s="229">
        <v>2.5852112878065651E-3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4.9628990773770759E-3</v>
      </c>
      <c r="N59" s="229">
        <v>0</v>
      </c>
      <c r="O59" s="229">
        <v>4.9557130055157784E-3</v>
      </c>
      <c r="P59" s="229">
        <v>5.0728813382399877E-3</v>
      </c>
      <c r="Q59" s="229">
        <v>5.1632370991070101E-3</v>
      </c>
      <c r="R59" s="229">
        <v>5.1448381793711079E-3</v>
      </c>
      <c r="S59" s="229">
        <v>5.1956681115613466E-3</v>
      </c>
      <c r="T59" s="229">
        <v>5.2300402615109284E-3</v>
      </c>
      <c r="U59" s="229">
        <v>5.3765179405338478E-3</v>
      </c>
      <c r="V59" s="229">
        <v>5.3835420013886998E-3</v>
      </c>
      <c r="W59" s="229">
        <v>8.0897159465348079E-3</v>
      </c>
      <c r="X59" s="229">
        <v>2.155419026282749E-2</v>
      </c>
      <c r="Y59" s="229">
        <v>1.3634715540453301E-2</v>
      </c>
      <c r="DA59" s="73" t="s">
        <v>3174</v>
      </c>
    </row>
    <row r="60" spans="1:105" ht="12" customHeight="1" x14ac:dyDescent="0.25">
      <c r="A60" s="64" t="s">
        <v>159</v>
      </c>
      <c r="B60" s="229">
        <v>1.9783767499559129E-3</v>
      </c>
      <c r="C60" s="229">
        <v>1.8560996611122519E-3</v>
      </c>
      <c r="D60" s="229">
        <v>2.0664115898820631E-3</v>
      </c>
      <c r="E60" s="229">
        <v>1.9620715366128819E-3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4.2595903109922126E-3</v>
      </c>
      <c r="N60" s="229">
        <v>2.356254007334298E-3</v>
      </c>
      <c r="O60" s="229">
        <v>4.2665487482807527E-3</v>
      </c>
      <c r="P60" s="229">
        <v>2.1843960623943782E-3</v>
      </c>
      <c r="Q60" s="229">
        <v>2.2222682199109821E-3</v>
      </c>
      <c r="R60" s="229">
        <v>2.302768137532434E-3</v>
      </c>
      <c r="S60" s="229">
        <v>2.3266328404749981E-3</v>
      </c>
      <c r="T60" s="229">
        <v>4.6855555186475417E-3</v>
      </c>
      <c r="U60" s="229">
        <v>7.2285871193376403E-3</v>
      </c>
      <c r="V60" s="229">
        <v>2.4122939068750128E-3</v>
      </c>
      <c r="W60" s="229">
        <v>4.8287730609860311E-3</v>
      </c>
      <c r="X60" s="229">
        <v>4.8315670090807441E-3</v>
      </c>
      <c r="Y60" s="229">
        <v>9.8034193968113467E-3</v>
      </c>
      <c r="DA60" s="73" t="s">
        <v>3175</v>
      </c>
    </row>
    <row r="61" spans="1:105" ht="12" customHeight="1" x14ac:dyDescent="0.25">
      <c r="A61" s="64" t="s">
        <v>32</v>
      </c>
      <c r="B61" s="229">
        <v>0</v>
      </c>
      <c r="C61" s="229">
        <v>1.5971796624330091E-3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3177</v>
      </c>
    </row>
    <row r="63" spans="1:105" ht="12" customHeight="1" x14ac:dyDescent="0.25">
      <c r="A63" s="64" t="s">
        <v>35</v>
      </c>
      <c r="B63" s="229">
        <v>5.9833959537605133E-2</v>
      </c>
      <c r="C63" s="229">
        <v>4.5221429942898371E-2</v>
      </c>
      <c r="D63" s="229">
        <v>6.4724936437959416E-2</v>
      </c>
      <c r="E63" s="229">
        <v>5.4022603538578767E-2</v>
      </c>
      <c r="F63" s="229">
        <v>6.5630200659899135E-2</v>
      </c>
      <c r="G63" s="229">
        <v>4.9868476642088419E-2</v>
      </c>
      <c r="H63" s="229">
        <v>5.434049509718239E-2</v>
      </c>
      <c r="I63" s="229">
        <v>5.3803700807057341E-2</v>
      </c>
      <c r="J63" s="229">
        <v>7.4960223414833244E-2</v>
      </c>
      <c r="K63" s="229">
        <v>7.6138452160455769E-2</v>
      </c>
      <c r="L63" s="229">
        <v>7.0408306528586873E-2</v>
      </c>
      <c r="M63" s="229">
        <v>7.3248931807292944E-2</v>
      </c>
      <c r="N63" s="229">
        <v>9.5015434364293647E-2</v>
      </c>
      <c r="O63" s="229">
        <v>0.15593340515018531</v>
      </c>
      <c r="P63" s="229">
        <v>0.15816171754802091</v>
      </c>
      <c r="Q63" s="229">
        <v>0.18054991293562361</v>
      </c>
      <c r="R63" s="229">
        <v>0.19529573280948431</v>
      </c>
      <c r="S63" s="229">
        <v>0.21970805945956051</v>
      </c>
      <c r="T63" s="229">
        <v>0.22476986761874909</v>
      </c>
      <c r="U63" s="229">
        <v>0.23800694171950951</v>
      </c>
      <c r="V63" s="229">
        <v>0.24400567284892991</v>
      </c>
      <c r="W63" s="229">
        <v>0.27597797445050731</v>
      </c>
      <c r="X63" s="229">
        <v>0.23757367075269681</v>
      </c>
      <c r="Y63" s="229">
        <v>0.21879504536185121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8.4716726442584673E-3</v>
      </c>
      <c r="C65" s="229">
        <v>1.1261098618086701E-2</v>
      </c>
      <c r="D65" s="229">
        <v>1.1674305585775429E-2</v>
      </c>
      <c r="E65" s="229">
        <v>1.1984117830611251E-2</v>
      </c>
      <c r="F65" s="229">
        <v>1.157091086304007E-2</v>
      </c>
      <c r="G65" s="229">
        <v>6.0954536377945462E-3</v>
      </c>
      <c r="H65" s="229">
        <v>1.177770030810169E-2</v>
      </c>
      <c r="I65" s="229">
        <v>1.002110579157884E-2</v>
      </c>
      <c r="J65" s="229">
        <v>1.043468468259299E-2</v>
      </c>
      <c r="K65" s="229">
        <v>1.312071593367135E-2</v>
      </c>
      <c r="L65" s="229">
        <v>9.4014813022480926E-3</v>
      </c>
      <c r="M65" s="229">
        <v>9.0912971338997922E-3</v>
      </c>
      <c r="N65" s="229">
        <v>5.165644980086097E-3</v>
      </c>
      <c r="O65" s="229">
        <v>1.384373514630231E-2</v>
      </c>
      <c r="P65" s="229">
        <v>3.3163299440947043E-2</v>
      </c>
      <c r="Q65" s="229">
        <v>3.9568565323725019E-2</v>
      </c>
      <c r="R65" s="229">
        <v>3.5642541246439868E-2</v>
      </c>
      <c r="S65" s="229">
        <v>3.5952725414717279E-2</v>
      </c>
      <c r="T65" s="229">
        <v>3.4196130898160162E-2</v>
      </c>
      <c r="U65" s="229">
        <v>2.159238857810512E-2</v>
      </c>
      <c r="V65" s="229">
        <v>2.3348611171211061E-2</v>
      </c>
      <c r="W65" s="229">
        <v>2.5621435454641621E-2</v>
      </c>
      <c r="X65" s="229">
        <v>2.4175025106393671E-2</v>
      </c>
      <c r="Y65" s="229">
        <v>2.1902200822942419E-2</v>
      </c>
      <c r="DA65" s="73" t="s">
        <v>3180</v>
      </c>
    </row>
    <row r="66" spans="1:105" ht="12" customHeight="1" x14ac:dyDescent="0.25">
      <c r="A66" s="64" t="s">
        <v>39</v>
      </c>
      <c r="B66" s="229">
        <v>5.5994733518199502E-2</v>
      </c>
      <c r="C66" s="229">
        <v>5.9658041623258572E-2</v>
      </c>
      <c r="D66" s="229">
        <v>4.5528542632605501E-2</v>
      </c>
      <c r="E66" s="229">
        <v>5.102303380699396E-2</v>
      </c>
      <c r="F66" s="229">
        <v>1.7269544650334739E-2</v>
      </c>
      <c r="G66" s="229">
        <v>3.6108876636889123E-2</v>
      </c>
      <c r="H66" s="229">
        <v>5.2593292126228292E-2</v>
      </c>
      <c r="I66" s="229">
        <v>5.1153967162452837E-2</v>
      </c>
      <c r="J66" s="229">
        <v>5.1415833876942298E-2</v>
      </c>
      <c r="K66" s="229">
        <v>4.9715113182118971E-2</v>
      </c>
      <c r="L66" s="229">
        <v>4.4089217668562032E-2</v>
      </c>
      <c r="M66" s="229">
        <v>4.0949172009182112E-2</v>
      </c>
      <c r="N66" s="229">
        <v>2.1063315129298779E-2</v>
      </c>
      <c r="O66" s="229">
        <v>8.8178435336103797E-2</v>
      </c>
      <c r="P66" s="229">
        <v>4.7883459130443909E-2</v>
      </c>
      <c r="Q66" s="229">
        <v>3.8856122225097822E-2</v>
      </c>
      <c r="R66" s="229">
        <v>3.9771713759700018E-2</v>
      </c>
      <c r="S66" s="229">
        <v>4.0949172008933193E-2</v>
      </c>
      <c r="T66" s="229">
        <v>4.0295447188973023E-2</v>
      </c>
      <c r="U66" s="229">
        <v>3.7024468172601452E-2</v>
      </c>
      <c r="V66" s="229">
        <v>3.3884422513499962E-2</v>
      </c>
      <c r="W66" s="229">
        <v>3.8594255510434147E-2</v>
      </c>
      <c r="X66" s="229">
        <v>3.6239339012002908E-2</v>
      </c>
      <c r="Y66" s="229">
        <v>2.3025902538974529E-2</v>
      </c>
      <c r="DA66" s="73" t="s">
        <v>3181</v>
      </c>
    </row>
    <row r="67" spans="1:105" ht="12" customHeight="1" x14ac:dyDescent="0.25">
      <c r="A67" s="60" t="s">
        <v>3116</v>
      </c>
      <c r="B67" s="262">
        <v>1.514841238968951</v>
      </c>
      <c r="C67" s="262">
        <v>1.6893061715115361</v>
      </c>
      <c r="D67" s="262">
        <v>1.768791878696476</v>
      </c>
      <c r="E67" s="262">
        <v>1.8857796368336921</v>
      </c>
      <c r="F67" s="262">
        <v>1.659524024692093</v>
      </c>
      <c r="G67" s="262">
        <v>0.6758322477050529</v>
      </c>
      <c r="H67" s="262">
        <v>1.019050097126379</v>
      </c>
      <c r="I67" s="262">
        <v>1.018646200083414</v>
      </c>
      <c r="J67" s="262">
        <v>1.1625785072528241</v>
      </c>
      <c r="K67" s="262">
        <v>1.639672978723298</v>
      </c>
      <c r="L67" s="262">
        <v>1.8982256998807041</v>
      </c>
      <c r="M67" s="262">
        <v>1.917691521674018</v>
      </c>
      <c r="N67" s="262">
        <v>4.2578675618020441</v>
      </c>
      <c r="O67" s="262">
        <v>4.497352133780967</v>
      </c>
      <c r="P67" s="262">
        <v>4.3692623854435793</v>
      </c>
      <c r="Q67" s="262">
        <v>4.6604721864974756</v>
      </c>
      <c r="R67" s="262">
        <v>4.8269925776113451</v>
      </c>
      <c r="S67" s="262">
        <v>5.2209498181601166</v>
      </c>
      <c r="T67" s="262">
        <v>5.4305413035594343</v>
      </c>
      <c r="U67" s="262">
        <v>5.6593605310425916</v>
      </c>
      <c r="V67" s="262">
        <v>5.5863065422594564</v>
      </c>
      <c r="W67" s="262">
        <v>6.0492998428298748</v>
      </c>
      <c r="X67" s="262">
        <v>5.9497177345434666</v>
      </c>
      <c r="Y67" s="262">
        <v>5.4774518808974522</v>
      </c>
      <c r="DA67" s="72" t="s">
        <v>3182</v>
      </c>
    </row>
    <row r="68" spans="1:105" ht="12" customHeight="1" x14ac:dyDescent="0.25">
      <c r="A68" s="57" t="s">
        <v>3118</v>
      </c>
      <c r="B68" s="261">
        <v>2.330471215364168</v>
      </c>
      <c r="C68" s="261">
        <v>3.3564922620142021</v>
      </c>
      <c r="D68" s="261">
        <v>3.8154789676277931</v>
      </c>
      <c r="E68" s="261">
        <v>4.7990355616648017</v>
      </c>
      <c r="F68" s="261">
        <v>4.1454561899030304</v>
      </c>
      <c r="G68" s="261">
        <v>6.1477193719729293</v>
      </c>
      <c r="H68" s="261">
        <v>6.2653815946854703</v>
      </c>
      <c r="I68" s="261">
        <v>4.537304021577321</v>
      </c>
      <c r="J68" s="261">
        <v>5.616545826223482</v>
      </c>
      <c r="K68" s="261">
        <v>5.2886310081989869</v>
      </c>
      <c r="L68" s="261">
        <v>5.6709334219838876</v>
      </c>
      <c r="M68" s="261">
        <v>16.0358828086672</v>
      </c>
      <c r="N68" s="261">
        <v>13.987963407910661</v>
      </c>
      <c r="O68" s="261">
        <v>19.351994489141369</v>
      </c>
      <c r="P68" s="261">
        <v>24.19578552130352</v>
      </c>
      <c r="Q68" s="261">
        <v>25.00625540190801</v>
      </c>
      <c r="R68" s="261">
        <v>28.327363471448809</v>
      </c>
      <c r="S68" s="261">
        <v>29.712628089027071</v>
      </c>
      <c r="T68" s="261">
        <v>37.124485534818461</v>
      </c>
      <c r="U68" s="261">
        <v>35.407317011168622</v>
      </c>
      <c r="V68" s="261">
        <v>37.17825473977836</v>
      </c>
      <c r="W68" s="261">
        <v>39.501223385060513</v>
      </c>
      <c r="X68" s="261">
        <v>36.435123918336053</v>
      </c>
      <c r="Y68" s="261">
        <v>30.55382833234767</v>
      </c>
      <c r="DA68" s="70" t="s">
        <v>3183</v>
      </c>
    </row>
    <row r="69" spans="1:105" ht="12" customHeight="1" x14ac:dyDescent="0.25">
      <c r="A69" s="41" t="s">
        <v>3120</v>
      </c>
      <c r="B69" s="350">
        <v>22.787571149700259</v>
      </c>
      <c r="C69" s="350">
        <v>23.54590373182879</v>
      </c>
      <c r="D69" s="350">
        <v>25.15785899833789</v>
      </c>
      <c r="E69" s="350">
        <v>29.533765795506628</v>
      </c>
      <c r="F69" s="350">
        <v>24.573489601099968</v>
      </c>
      <c r="G69" s="350">
        <v>13.200272649633749</v>
      </c>
      <c r="H69" s="350">
        <v>17.253282106033229</v>
      </c>
      <c r="I69" s="350">
        <v>16.837961688490541</v>
      </c>
      <c r="J69" s="350">
        <v>18.697918099390971</v>
      </c>
      <c r="K69" s="350">
        <v>24.910463377701159</v>
      </c>
      <c r="L69" s="350">
        <v>28.999621993229269</v>
      </c>
      <c r="M69" s="350">
        <v>29.46173348999384</v>
      </c>
      <c r="N69" s="350">
        <v>69.67489782412396</v>
      </c>
      <c r="O69" s="350">
        <v>71.439095019227679</v>
      </c>
      <c r="P69" s="350">
        <v>65.489843393982454</v>
      </c>
      <c r="Q69" s="350">
        <v>70.29872659845779</v>
      </c>
      <c r="R69" s="350">
        <v>73.438614840155736</v>
      </c>
      <c r="S69" s="350">
        <v>78.901818415073834</v>
      </c>
      <c r="T69" s="350">
        <v>86.367414926862466</v>
      </c>
      <c r="U69" s="350">
        <v>91.385304774149262</v>
      </c>
      <c r="V69" s="350">
        <v>89.441214793103939</v>
      </c>
      <c r="W69" s="350">
        <v>96.974764226251637</v>
      </c>
      <c r="X69" s="350">
        <v>93.027666070388705</v>
      </c>
      <c r="Y69" s="350">
        <v>84.316896560522281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0.99999999999999989</v>
      </c>
      <c r="C73" s="232">
        <f t="shared" si="3"/>
        <v>0.99999999999999978</v>
      </c>
      <c r="D73" s="232">
        <f t="shared" si="3"/>
        <v>1.0000000000000002</v>
      </c>
      <c r="E73" s="232">
        <f t="shared" si="3"/>
        <v>0.99999999999999978</v>
      </c>
      <c r="F73" s="232">
        <f t="shared" si="3"/>
        <v>1</v>
      </c>
      <c r="G73" s="232">
        <f t="shared" si="3"/>
        <v>1</v>
      </c>
      <c r="H73" s="232">
        <f t="shared" si="3"/>
        <v>1</v>
      </c>
      <c r="I73" s="232">
        <f t="shared" si="3"/>
        <v>1</v>
      </c>
      <c r="J73" s="232">
        <f t="shared" si="3"/>
        <v>1</v>
      </c>
      <c r="K73" s="232">
        <f t="shared" si="3"/>
        <v>1</v>
      </c>
      <c r="L73" s="232">
        <f t="shared" si="3"/>
        <v>1</v>
      </c>
      <c r="M73" s="232">
        <f t="shared" si="3"/>
        <v>1</v>
      </c>
      <c r="N73" s="232">
        <f t="shared" si="3"/>
        <v>1.0000000000000002</v>
      </c>
      <c r="O73" s="232">
        <f t="shared" si="3"/>
        <v>1.0000000000000002</v>
      </c>
      <c r="P73" s="232">
        <f t="shared" si="3"/>
        <v>1</v>
      </c>
      <c r="Q73" s="232">
        <f t="shared" si="3"/>
        <v>1.0000000000000002</v>
      </c>
      <c r="R73" s="232">
        <f t="shared" si="3"/>
        <v>1.0000000000000002</v>
      </c>
      <c r="S73" s="232">
        <f t="shared" si="3"/>
        <v>0.99999999999999978</v>
      </c>
      <c r="T73" s="232">
        <f t="shared" si="3"/>
        <v>1</v>
      </c>
      <c r="U73" s="232">
        <f t="shared" si="3"/>
        <v>1.0000000000000002</v>
      </c>
      <c r="V73" s="232">
        <f t="shared" si="3"/>
        <v>1</v>
      </c>
      <c r="W73" s="232">
        <f t="shared" si="3"/>
        <v>0.99999999999999989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2.4386806817180976E-2</v>
      </c>
      <c r="C74" s="299">
        <f t="shared" si="4"/>
        <v>2.0927018082271331E-2</v>
      </c>
      <c r="D74" s="299">
        <f t="shared" si="4"/>
        <v>2.1442160654439029E-2</v>
      </c>
      <c r="E74" s="299">
        <f t="shared" si="4"/>
        <v>2.6061256655122208E-2</v>
      </c>
      <c r="F74" s="299">
        <f t="shared" si="4"/>
        <v>2.4212327661036946E-2</v>
      </c>
      <c r="G74" s="299">
        <f t="shared" si="4"/>
        <v>2.177747872397311E-2</v>
      </c>
      <c r="H74" s="299">
        <f t="shared" si="4"/>
        <v>2.0951106221026746E-2</v>
      </c>
      <c r="I74" s="299">
        <f t="shared" si="4"/>
        <v>2.2485734294430914E-2</v>
      </c>
      <c r="J74" s="299">
        <f t="shared" si="4"/>
        <v>2.0349174389136738E-2</v>
      </c>
      <c r="K74" s="299">
        <f t="shared" si="4"/>
        <v>2.2431184408323444E-2</v>
      </c>
      <c r="L74" s="299">
        <f t="shared" si="4"/>
        <v>2.4729664263454826E-2</v>
      </c>
      <c r="M74" s="299">
        <f t="shared" si="4"/>
        <v>1.9039606717190464E-2</v>
      </c>
      <c r="N74" s="299">
        <f t="shared" si="4"/>
        <v>3.2153938220306377E-2</v>
      </c>
      <c r="O74" s="299">
        <f t="shared" si="4"/>
        <v>2.4797491930417994E-2</v>
      </c>
      <c r="P74" s="299">
        <f t="shared" si="4"/>
        <v>2.1109201387149536E-2</v>
      </c>
      <c r="Q74" s="299">
        <f t="shared" si="4"/>
        <v>2.1679792810030483E-2</v>
      </c>
      <c r="R74" s="299">
        <f t="shared" si="4"/>
        <v>2.1519028182239143E-2</v>
      </c>
      <c r="S74" s="299">
        <f t="shared" si="4"/>
        <v>2.1411614712563518E-2</v>
      </c>
      <c r="T74" s="299">
        <f t="shared" si="4"/>
        <v>2.2359325171506659E-2</v>
      </c>
      <c r="U74" s="299">
        <f t="shared" si="4"/>
        <v>2.3857814760980565E-2</v>
      </c>
      <c r="V74" s="299">
        <f t="shared" si="4"/>
        <v>2.3003718586789963E-2</v>
      </c>
      <c r="W74" s="299">
        <f t="shared" si="4"/>
        <v>2.2933088070833295E-2</v>
      </c>
      <c r="X74" s="299">
        <f t="shared" si="4"/>
        <v>2.2642048812589466E-2</v>
      </c>
      <c r="Y74" s="299">
        <f t="shared" si="4"/>
        <v>2.2746586494543565E-2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3.4788356390053547E-3</v>
      </c>
      <c r="C75" s="233">
        <f t="shared" si="5"/>
        <v>3.1580173896470776E-3</v>
      </c>
      <c r="D75" s="233">
        <f t="shared" si="5"/>
        <v>3.182517076713875E-3</v>
      </c>
      <c r="E75" s="233">
        <f t="shared" si="5"/>
        <v>3.6298299302230806E-3</v>
      </c>
      <c r="F75" s="233">
        <f t="shared" si="5"/>
        <v>3.4898142066733195E-3</v>
      </c>
      <c r="G75" s="233">
        <f t="shared" si="5"/>
        <v>2.7749896647914045E-3</v>
      </c>
      <c r="H75" s="233">
        <f t="shared" si="5"/>
        <v>2.8088944872359566E-3</v>
      </c>
      <c r="I75" s="233">
        <f t="shared" si="5"/>
        <v>3.047220338277372E-3</v>
      </c>
      <c r="J75" s="233">
        <f t="shared" si="5"/>
        <v>2.7946099915156998E-3</v>
      </c>
      <c r="K75" s="233">
        <f t="shared" si="5"/>
        <v>3.1801318047590347E-3</v>
      </c>
      <c r="L75" s="233">
        <f t="shared" si="5"/>
        <v>3.4941228035559667E-3</v>
      </c>
      <c r="M75" s="233">
        <f t="shared" si="5"/>
        <v>2.6811704905472839E-3</v>
      </c>
      <c r="N75" s="233">
        <f t="shared" si="5"/>
        <v>4.3782589845788918E-3</v>
      </c>
      <c r="O75" s="233">
        <f t="shared" si="5"/>
        <v>3.4274628994890289E-3</v>
      </c>
      <c r="P75" s="233">
        <f t="shared" si="5"/>
        <v>3.0182398545518718E-3</v>
      </c>
      <c r="Q75" s="233">
        <f t="shared" si="5"/>
        <v>3.0873244589625362E-3</v>
      </c>
      <c r="R75" s="233">
        <f t="shared" si="5"/>
        <v>3.0481295680404624E-3</v>
      </c>
      <c r="S75" s="233">
        <f t="shared" si="5"/>
        <v>3.0455190997807089E-3</v>
      </c>
      <c r="T75" s="233">
        <f t="shared" si="5"/>
        <v>3.0884853053446291E-3</v>
      </c>
      <c r="U75" s="233">
        <f t="shared" si="5"/>
        <v>3.2698603908890875E-3</v>
      </c>
      <c r="V75" s="233">
        <f t="shared" si="5"/>
        <v>3.1664514580802385E-3</v>
      </c>
      <c r="W75" s="233">
        <f t="shared" si="5"/>
        <v>3.1547112989482253E-3</v>
      </c>
      <c r="X75" s="233">
        <f t="shared" si="5"/>
        <v>3.1564720304530615E-3</v>
      </c>
      <c r="Y75" s="233">
        <f t="shared" si="5"/>
        <v>3.1994707219245191E-3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3.4609027958887303E-2</v>
      </c>
      <c r="C76" s="233">
        <f t="shared" si="6"/>
        <v>3.241656793924691E-2</v>
      </c>
      <c r="D76" s="233">
        <f t="shared" si="6"/>
        <v>3.2376928838523091E-2</v>
      </c>
      <c r="E76" s="233">
        <f t="shared" si="6"/>
        <v>3.5602885850091158E-2</v>
      </c>
      <c r="F76" s="233">
        <f t="shared" si="6"/>
        <v>3.492573594148269E-2</v>
      </c>
      <c r="G76" s="233">
        <f t="shared" si="6"/>
        <v>2.5688531958951447E-2</v>
      </c>
      <c r="H76" s="233">
        <f t="shared" si="6"/>
        <v>2.6903885685884938E-2</v>
      </c>
      <c r="I76" s="233">
        <f t="shared" si="6"/>
        <v>2.9387125673254189E-2</v>
      </c>
      <c r="J76" s="233">
        <f t="shared" si="6"/>
        <v>2.7175860609156288E-2</v>
      </c>
      <c r="K76" s="233">
        <f t="shared" si="6"/>
        <v>3.1523257008721044E-2</v>
      </c>
      <c r="L76" s="233">
        <f t="shared" si="6"/>
        <v>3.4566616775184522E-2</v>
      </c>
      <c r="M76" s="233">
        <f t="shared" si="6"/>
        <v>2.6471756703565198E-2</v>
      </c>
      <c r="N76" s="233">
        <f t="shared" si="6"/>
        <v>4.2350345520725849E-2</v>
      </c>
      <c r="O76" s="233">
        <f t="shared" si="6"/>
        <v>3.346187468387643E-2</v>
      </c>
      <c r="P76" s="233">
        <f t="shared" si="6"/>
        <v>3.0067088382685337E-2</v>
      </c>
      <c r="Q76" s="233">
        <f t="shared" si="6"/>
        <v>3.0683154210283729E-2</v>
      </c>
      <c r="R76" s="233">
        <f t="shared" si="6"/>
        <v>3.0199158149231312E-2</v>
      </c>
      <c r="S76" s="233">
        <f t="shared" si="6"/>
        <v>3.0246725014127323E-2</v>
      </c>
      <c r="T76" s="233">
        <f t="shared" si="6"/>
        <v>3.0140666799270147E-2</v>
      </c>
      <c r="U76" s="233">
        <f t="shared" si="6"/>
        <v>3.1757713109136193E-2</v>
      </c>
      <c r="V76" s="233">
        <f t="shared" si="6"/>
        <v>3.0835565880246017E-2</v>
      </c>
      <c r="W76" s="233">
        <f t="shared" si="6"/>
        <v>3.0709140552991069E-2</v>
      </c>
      <c r="X76" s="233">
        <f t="shared" si="6"/>
        <v>3.0977008473796541E-2</v>
      </c>
      <c r="Y76" s="233">
        <f t="shared" si="6"/>
        <v>3.1567248883134759E-2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8.4422125051023828E-3</v>
      </c>
      <c r="C77" s="233">
        <f t="shared" si="7"/>
        <v>7.1513541829889048E-3</v>
      </c>
      <c r="D77" s="233">
        <f t="shared" si="7"/>
        <v>7.3561038280235309E-3</v>
      </c>
      <c r="E77" s="233">
        <f t="shared" si="7"/>
        <v>9.0692598252091108E-3</v>
      </c>
      <c r="F77" s="233">
        <f t="shared" si="7"/>
        <v>8.3624680181169832E-3</v>
      </c>
      <c r="G77" s="233">
        <f t="shared" si="7"/>
        <v>7.7177545331000574E-3</v>
      </c>
      <c r="H77" s="233">
        <f t="shared" si="7"/>
        <v>7.349823575449185E-3</v>
      </c>
      <c r="I77" s="233">
        <f t="shared" si="7"/>
        <v>7.8706141203732771E-3</v>
      </c>
      <c r="J77" s="233">
        <f t="shared" si="7"/>
        <v>7.1028436004515506E-3</v>
      </c>
      <c r="K77" s="233">
        <f t="shared" si="7"/>
        <v>7.7758560823159607E-3</v>
      </c>
      <c r="L77" s="233">
        <f t="shared" si="7"/>
        <v>8.5790347728038237E-3</v>
      </c>
      <c r="M77" s="233">
        <f t="shared" si="7"/>
        <v>6.6099287866461139E-3</v>
      </c>
      <c r="N77" s="233">
        <f t="shared" si="7"/>
        <v>1.1243516645000472E-2</v>
      </c>
      <c r="O77" s="233">
        <f t="shared" si="7"/>
        <v>8.6436821642959134E-3</v>
      </c>
      <c r="P77" s="233">
        <f t="shared" si="7"/>
        <v>7.303817987430258E-3</v>
      </c>
      <c r="Q77" s="233">
        <f t="shared" si="7"/>
        <v>7.5079845311441951E-3</v>
      </c>
      <c r="R77" s="233">
        <f t="shared" si="7"/>
        <v>7.4611006954131568E-3</v>
      </c>
      <c r="S77" s="233">
        <f t="shared" si="7"/>
        <v>7.4170607666396368E-3</v>
      </c>
      <c r="T77" s="233">
        <f t="shared" si="7"/>
        <v>7.7948754855857666E-3</v>
      </c>
      <c r="U77" s="233">
        <f t="shared" si="7"/>
        <v>8.3310882841493988E-3</v>
      </c>
      <c r="V77" s="233">
        <f t="shared" si="7"/>
        <v>8.0254786913913356E-3</v>
      </c>
      <c r="W77" s="233">
        <f t="shared" si="7"/>
        <v>8.0019255246904734E-3</v>
      </c>
      <c r="X77" s="233">
        <f t="shared" si="7"/>
        <v>7.8778343445747665E-3</v>
      </c>
      <c r="Y77" s="233">
        <f t="shared" si="7"/>
        <v>7.8988766530553901E-3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3.8450912752860396E-2</v>
      </c>
      <c r="C78" s="300">
        <f t="shared" si="8"/>
        <v>3.3210392275320223E-2</v>
      </c>
      <c r="D78" s="300">
        <f t="shared" si="8"/>
        <v>3.1827830212483262E-2</v>
      </c>
      <c r="E78" s="300">
        <f t="shared" si="8"/>
        <v>3.6020069889125476E-2</v>
      </c>
      <c r="F78" s="300">
        <f t="shared" si="8"/>
        <v>3.4353145976905787E-2</v>
      </c>
      <c r="G78" s="300">
        <f t="shared" si="8"/>
        <v>3.3895292717148744E-2</v>
      </c>
      <c r="H78" s="300">
        <f t="shared" si="8"/>
        <v>3.1965469576003505E-2</v>
      </c>
      <c r="I78" s="300">
        <f t="shared" si="8"/>
        <v>3.2270215161930925E-2</v>
      </c>
      <c r="J78" s="300">
        <f t="shared" si="8"/>
        <v>3.1717742624153437E-2</v>
      </c>
      <c r="K78" s="300">
        <f t="shared" si="8"/>
        <v>3.1485219263092896E-2</v>
      </c>
      <c r="L78" s="300">
        <f t="shared" si="8"/>
        <v>3.3293044630508785E-2</v>
      </c>
      <c r="M78" s="300">
        <f t="shared" si="8"/>
        <v>2.8927043661971252E-2</v>
      </c>
      <c r="N78" s="300">
        <f t="shared" si="8"/>
        <v>4.4160275950666315E-2</v>
      </c>
      <c r="O78" s="300">
        <f t="shared" si="8"/>
        <v>3.6192598362960481E-2</v>
      </c>
      <c r="P78" s="300">
        <f t="shared" si="8"/>
        <v>3.1092525532323747E-2</v>
      </c>
      <c r="Q78" s="300">
        <f t="shared" si="8"/>
        <v>3.1713287119238154E-2</v>
      </c>
      <c r="R78" s="300">
        <f t="shared" si="8"/>
        <v>3.158838851021338E-2</v>
      </c>
      <c r="S78" s="300">
        <f t="shared" si="8"/>
        <v>3.1875210222995748E-2</v>
      </c>
      <c r="T78" s="300">
        <f t="shared" si="8"/>
        <v>3.158257770225753E-2</v>
      </c>
      <c r="U78" s="300">
        <f t="shared" si="8"/>
        <v>3.243579110783442E-2</v>
      </c>
      <c r="V78" s="300">
        <f t="shared" si="8"/>
        <v>3.2479096768151958E-2</v>
      </c>
      <c r="W78" s="300">
        <f t="shared" si="8"/>
        <v>3.2834807712606044E-2</v>
      </c>
      <c r="X78" s="300">
        <f t="shared" si="8"/>
        <v>3.6697144857127002E-2</v>
      </c>
      <c r="Y78" s="300">
        <f t="shared" si="8"/>
        <v>3.9712338153687236E-2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0.18933836909785845</v>
      </c>
      <c r="C79" s="301">
        <f t="shared" si="9"/>
        <v>0.1846749213059253</v>
      </c>
      <c r="D79" s="301">
        <f t="shared" si="9"/>
        <v>0.17995751147345215</v>
      </c>
      <c r="E79" s="301">
        <f t="shared" si="9"/>
        <v>0.16067561996984039</v>
      </c>
      <c r="F79" s="301">
        <f t="shared" si="9"/>
        <v>0.15965315096312405</v>
      </c>
      <c r="G79" s="301">
        <f t="shared" si="9"/>
        <v>0.20849132570598009</v>
      </c>
      <c r="H79" s="301">
        <f t="shared" si="9"/>
        <v>0.20770966049442544</v>
      </c>
      <c r="I79" s="301">
        <f t="shared" si="9"/>
        <v>0.21023759667940958</v>
      </c>
      <c r="J79" s="301">
        <f t="shared" si="9"/>
        <v>0.21324390538086319</v>
      </c>
      <c r="K79" s="301">
        <f t="shared" si="9"/>
        <v>0.18576493975492647</v>
      </c>
      <c r="L79" s="301">
        <f t="shared" si="9"/>
        <v>0.16043156642501472</v>
      </c>
      <c r="M79" s="301">
        <f t="shared" si="9"/>
        <v>0.15824921260076677</v>
      </c>
      <c r="N79" s="301">
        <f t="shared" si="9"/>
        <v>9.2436913920291908E-2</v>
      </c>
      <c r="O79" s="301">
        <f t="shared" si="9"/>
        <v>0.14989760529695675</v>
      </c>
      <c r="P79" s="301">
        <f t="shared" si="9"/>
        <v>0.15356701551465662</v>
      </c>
      <c r="Q79" s="301">
        <f t="shared" si="9"/>
        <v>0.15267605673886669</v>
      </c>
      <c r="R79" s="301">
        <f t="shared" si="9"/>
        <v>0.14994515870941355</v>
      </c>
      <c r="S79" s="301">
        <f t="shared" si="9"/>
        <v>0.15045144296972521</v>
      </c>
      <c r="T79" s="301">
        <f t="shared" si="9"/>
        <v>0.14584694165117451</v>
      </c>
      <c r="U79" s="301">
        <f t="shared" si="9"/>
        <v>0.14165920834779833</v>
      </c>
      <c r="V79" s="301">
        <f t="shared" si="9"/>
        <v>0.14247892415754551</v>
      </c>
      <c r="W79" s="301">
        <f t="shared" si="9"/>
        <v>0.1466578701201588</v>
      </c>
      <c r="X79" s="301">
        <f t="shared" si="9"/>
        <v>0.14202408178042736</v>
      </c>
      <c r="Y79" s="301">
        <f t="shared" si="9"/>
        <v>0.13913762248083678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0.17214113172289253</v>
      </c>
      <c r="C80" s="301">
        <f t="shared" si="10"/>
        <v>0.18223725732590368</v>
      </c>
      <c r="D80" s="301">
        <f t="shared" si="10"/>
        <v>0.19211871343340095</v>
      </c>
      <c r="E80" s="301">
        <f t="shared" si="10"/>
        <v>0.18324400918665543</v>
      </c>
      <c r="F80" s="301">
        <f t="shared" si="10"/>
        <v>0.17646493213798317</v>
      </c>
      <c r="G80" s="301">
        <f t="shared" si="10"/>
        <v>0.25361787985261008</v>
      </c>
      <c r="H80" s="301">
        <f t="shared" si="10"/>
        <v>0.23372035964037047</v>
      </c>
      <c r="I80" s="301">
        <f t="shared" si="10"/>
        <v>0.20773975978737433</v>
      </c>
      <c r="J80" s="301">
        <f t="shared" si="10"/>
        <v>0.2268834895780201</v>
      </c>
      <c r="K80" s="301">
        <f t="shared" si="10"/>
        <v>0.19650981354547023</v>
      </c>
      <c r="L80" s="301">
        <f t="shared" si="10"/>
        <v>0.18113409797749591</v>
      </c>
      <c r="M80" s="301">
        <f t="shared" si="10"/>
        <v>0.22374631851344073</v>
      </c>
      <c r="N80" s="301">
        <f t="shared" si="10"/>
        <v>0.13990796211955356</v>
      </c>
      <c r="O80" s="301">
        <f t="shared" si="10"/>
        <v>0.19413205434982</v>
      </c>
      <c r="P80" s="301">
        <f t="shared" si="10"/>
        <v>0.20511599622282525</v>
      </c>
      <c r="Q80" s="301">
        <f t="shared" si="10"/>
        <v>0.19969237131735137</v>
      </c>
      <c r="R80" s="301">
        <f t="shared" si="10"/>
        <v>0.20402465262689182</v>
      </c>
      <c r="S80" s="301">
        <f t="shared" si="10"/>
        <v>0.20287884924755922</v>
      </c>
      <c r="T80" s="301">
        <f t="shared" si="10"/>
        <v>0.20860632159707271</v>
      </c>
      <c r="U80" s="301">
        <f t="shared" si="10"/>
        <v>0.20052328425331145</v>
      </c>
      <c r="V80" s="301">
        <f t="shared" si="10"/>
        <v>0.20468609819525815</v>
      </c>
      <c r="W80" s="301">
        <f t="shared" si="10"/>
        <v>0.20486664843970098</v>
      </c>
      <c r="X80" s="301">
        <f t="shared" si="10"/>
        <v>0.19903483271082167</v>
      </c>
      <c r="Y80" s="301">
        <f t="shared" si="10"/>
        <v>0.19309788399656283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0.15489846208882985</v>
      </c>
      <c r="C81" s="302">
        <f t="shared" si="11"/>
        <v>0.16392662242192707</v>
      </c>
      <c r="D81" s="302">
        <f t="shared" si="11"/>
        <v>0.17444049110938031</v>
      </c>
      <c r="E81" s="302">
        <f t="shared" si="11"/>
        <v>0.16660515474392462</v>
      </c>
      <c r="F81" s="302">
        <f t="shared" si="11"/>
        <v>0.1586158765984359</v>
      </c>
      <c r="G81" s="302">
        <f t="shared" si="11"/>
        <v>0.24496699884062897</v>
      </c>
      <c r="H81" s="302">
        <f t="shared" si="11"/>
        <v>0.22256558733197152</v>
      </c>
      <c r="I81" s="302">
        <f t="shared" si="11"/>
        <v>0.19510507959585066</v>
      </c>
      <c r="J81" s="302">
        <f t="shared" si="11"/>
        <v>0.21469795065484065</v>
      </c>
      <c r="K81" s="302">
        <f t="shared" si="11"/>
        <v>0.18105126959139425</v>
      </c>
      <c r="L81" s="302">
        <f t="shared" si="11"/>
        <v>0.16433306367996378</v>
      </c>
      <c r="M81" s="302">
        <f t="shared" si="11"/>
        <v>0.21099390958625361</v>
      </c>
      <c r="N81" s="302">
        <f t="shared" si="11"/>
        <v>0.1214170807551818</v>
      </c>
      <c r="O81" s="302">
        <f t="shared" si="11"/>
        <v>0.17883612900013701</v>
      </c>
      <c r="P81" s="302">
        <f t="shared" si="11"/>
        <v>0.19004910340526063</v>
      </c>
      <c r="Q81" s="302">
        <f t="shared" si="11"/>
        <v>0.18447252481752591</v>
      </c>
      <c r="R81" s="302">
        <f t="shared" si="11"/>
        <v>0.18924931716466903</v>
      </c>
      <c r="S81" s="302">
        <f t="shared" si="11"/>
        <v>0.18792082545815358</v>
      </c>
      <c r="T81" s="302">
        <f t="shared" si="11"/>
        <v>0.19485459745848399</v>
      </c>
      <c r="U81" s="302">
        <f t="shared" si="11"/>
        <v>0.18637099541612215</v>
      </c>
      <c r="V81" s="302">
        <f t="shared" si="11"/>
        <v>0.19076273675211927</v>
      </c>
      <c r="W81" s="302">
        <f t="shared" si="11"/>
        <v>0.19102709186048139</v>
      </c>
      <c r="X81" s="302">
        <f t="shared" si="11"/>
        <v>0.18452055117157354</v>
      </c>
      <c r="Y81" s="302">
        <f t="shared" si="11"/>
        <v>0.17793827032668599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1.7242669634062704E-2</v>
      </c>
      <c r="C82" s="302">
        <f t="shared" si="12"/>
        <v>1.8310634903976629E-2</v>
      </c>
      <c r="D82" s="302">
        <f t="shared" si="12"/>
        <v>1.7678222324020644E-2</v>
      </c>
      <c r="E82" s="302">
        <f t="shared" si="12"/>
        <v>1.6638854442730788E-2</v>
      </c>
      <c r="F82" s="302">
        <f t="shared" si="12"/>
        <v>1.7849055539547284E-2</v>
      </c>
      <c r="G82" s="302">
        <f t="shared" si="12"/>
        <v>8.6508810119811288E-3</v>
      </c>
      <c r="H82" s="302">
        <f t="shared" si="12"/>
        <v>1.1154772308398977E-2</v>
      </c>
      <c r="I82" s="302">
        <f t="shared" si="12"/>
        <v>1.2634680191523666E-2</v>
      </c>
      <c r="J82" s="302">
        <f t="shared" si="12"/>
        <v>1.2185538923179452E-2</v>
      </c>
      <c r="K82" s="302">
        <f t="shared" si="12"/>
        <v>1.5458543954075992E-2</v>
      </c>
      <c r="L82" s="302">
        <f t="shared" si="12"/>
        <v>1.6801034297532123E-2</v>
      </c>
      <c r="M82" s="302">
        <f t="shared" si="12"/>
        <v>1.2752408927187146E-2</v>
      </c>
      <c r="N82" s="302">
        <f t="shared" si="12"/>
        <v>1.8490881364371773E-2</v>
      </c>
      <c r="O82" s="302">
        <f t="shared" si="12"/>
        <v>1.5295925349682974E-2</v>
      </c>
      <c r="P82" s="302">
        <f t="shared" si="12"/>
        <v>1.5066892817564615E-2</v>
      </c>
      <c r="Q82" s="302">
        <f t="shared" si="12"/>
        <v>1.5219846499825444E-2</v>
      </c>
      <c r="R82" s="302">
        <f t="shared" si="12"/>
        <v>1.4775335462222809E-2</v>
      </c>
      <c r="S82" s="302">
        <f t="shared" si="12"/>
        <v>1.4958023789405629E-2</v>
      </c>
      <c r="T82" s="302">
        <f t="shared" si="12"/>
        <v>1.3751724138588706E-2</v>
      </c>
      <c r="U82" s="302">
        <f t="shared" si="12"/>
        <v>1.4152288837189298E-2</v>
      </c>
      <c r="V82" s="302">
        <f t="shared" si="12"/>
        <v>1.3923361443138891E-2</v>
      </c>
      <c r="W82" s="302">
        <f t="shared" si="12"/>
        <v>1.3839556579219594E-2</v>
      </c>
      <c r="X82" s="302">
        <f t="shared" si="12"/>
        <v>1.4514281539248155E-2</v>
      </c>
      <c r="Y82" s="302">
        <f t="shared" si="12"/>
        <v>1.5159613669876853E-2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3.0258166072822647E-2</v>
      </c>
      <c r="C83" s="301">
        <f t="shared" si="13"/>
        <v>2.7514718199031285E-2</v>
      </c>
      <c r="D83" s="301">
        <f t="shared" si="13"/>
        <v>2.7217349515932091E-2</v>
      </c>
      <c r="E83" s="301">
        <f t="shared" si="13"/>
        <v>2.2905977224217007E-2</v>
      </c>
      <c r="F83" s="301">
        <f t="shared" si="13"/>
        <v>2.3676158108310377E-2</v>
      </c>
      <c r="G83" s="301">
        <f t="shared" si="13"/>
        <v>2.4340537728917765E-2</v>
      </c>
      <c r="H83" s="301">
        <f t="shared" si="13"/>
        <v>2.6540747647576014E-2</v>
      </c>
      <c r="I83" s="301">
        <f t="shared" si="13"/>
        <v>2.9232764634059036E-2</v>
      </c>
      <c r="J83" s="301">
        <f t="shared" si="13"/>
        <v>2.9893337099426168E-2</v>
      </c>
      <c r="K83" s="301">
        <f t="shared" si="13"/>
        <v>2.7899315656355814E-2</v>
      </c>
      <c r="L83" s="301">
        <f t="shared" si="13"/>
        <v>2.3912229183934205E-2</v>
      </c>
      <c r="M83" s="301">
        <f t="shared" si="13"/>
        <v>1.9305199324926293E-2</v>
      </c>
      <c r="N83" s="301">
        <f t="shared" si="13"/>
        <v>1.3435844099027601E-2</v>
      </c>
      <c r="O83" s="301">
        <f t="shared" si="13"/>
        <v>2.0145821023772815E-2</v>
      </c>
      <c r="P83" s="301">
        <f t="shared" si="13"/>
        <v>1.9252358453972038E-2</v>
      </c>
      <c r="Q83" s="301">
        <f t="shared" si="13"/>
        <v>1.9823479411872704E-2</v>
      </c>
      <c r="R83" s="301">
        <f t="shared" si="13"/>
        <v>1.9466652520297119E-2</v>
      </c>
      <c r="S83" s="301">
        <f t="shared" si="13"/>
        <v>1.9964534092950445E-2</v>
      </c>
      <c r="T83" s="301">
        <f t="shared" si="13"/>
        <v>1.8000589472805004E-2</v>
      </c>
      <c r="U83" s="301">
        <f t="shared" si="13"/>
        <v>1.7938220572184086E-2</v>
      </c>
      <c r="V83" s="301">
        <f t="shared" si="13"/>
        <v>1.7870342455722339E-2</v>
      </c>
      <c r="W83" s="301">
        <f t="shared" si="13"/>
        <v>1.8644124968498814E-2</v>
      </c>
      <c r="X83" s="301">
        <f t="shared" si="13"/>
        <v>1.8557413201665728E-2</v>
      </c>
      <c r="Y83" s="301">
        <f t="shared" si="13"/>
        <v>1.900591309056902E-2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1.220493733529465E-2</v>
      </c>
      <c r="C84" s="302">
        <f t="shared" si="14"/>
        <v>1.0653070789330905E-2</v>
      </c>
      <c r="D84" s="302">
        <f t="shared" si="14"/>
        <v>1.1094113195374733E-2</v>
      </c>
      <c r="E84" s="302">
        <f t="shared" si="14"/>
        <v>9.0420951783056914E-3</v>
      </c>
      <c r="F84" s="302">
        <f t="shared" si="14"/>
        <v>9.9456874733677616E-3</v>
      </c>
      <c r="G84" s="302">
        <f t="shared" si="14"/>
        <v>1.0272404213459277E-2</v>
      </c>
      <c r="H84" s="302">
        <f t="shared" si="14"/>
        <v>1.0828151806701462E-2</v>
      </c>
      <c r="I84" s="302">
        <f t="shared" si="14"/>
        <v>1.1939423595039982E-2</v>
      </c>
      <c r="J84" s="302">
        <f t="shared" si="14"/>
        <v>1.256946421465944E-2</v>
      </c>
      <c r="K84" s="302">
        <f t="shared" si="14"/>
        <v>1.1531383416752621E-2</v>
      </c>
      <c r="L84" s="302">
        <f t="shared" si="14"/>
        <v>9.7312112147644615E-3</v>
      </c>
      <c r="M84" s="302">
        <f t="shared" si="14"/>
        <v>8.0033116876431169E-3</v>
      </c>
      <c r="N84" s="302">
        <f t="shared" si="14"/>
        <v>5.2146401903764277E-3</v>
      </c>
      <c r="O84" s="302">
        <f t="shared" si="14"/>
        <v>8.2236435462136742E-3</v>
      </c>
      <c r="P84" s="302">
        <f t="shared" si="14"/>
        <v>8.0066827631501587E-3</v>
      </c>
      <c r="Q84" s="302">
        <f t="shared" si="14"/>
        <v>8.3388338122449574E-3</v>
      </c>
      <c r="R84" s="302">
        <f t="shared" si="14"/>
        <v>8.225165537035015E-3</v>
      </c>
      <c r="S84" s="302">
        <f t="shared" si="14"/>
        <v>8.472189553418788E-3</v>
      </c>
      <c r="T84" s="302">
        <f t="shared" si="14"/>
        <v>7.6354901315076823E-3</v>
      </c>
      <c r="U84" s="302">
        <f t="shared" si="14"/>
        <v>7.6296142416827683E-3</v>
      </c>
      <c r="V84" s="302">
        <f t="shared" si="14"/>
        <v>7.6238797367311753E-3</v>
      </c>
      <c r="W84" s="302">
        <f t="shared" si="14"/>
        <v>7.995924278359514E-3</v>
      </c>
      <c r="X84" s="302">
        <f t="shared" si="14"/>
        <v>7.9100584999872957E-3</v>
      </c>
      <c r="Y84" s="302">
        <f t="shared" si="14"/>
        <v>8.1294214591312187E-3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1.5903680997888917E-2</v>
      </c>
      <c r="C85" s="302">
        <f t="shared" si="15"/>
        <v>1.4578962378639707E-2</v>
      </c>
      <c r="D85" s="302">
        <f t="shared" si="15"/>
        <v>1.3919390649097833E-2</v>
      </c>
      <c r="E85" s="302">
        <f t="shared" si="15"/>
        <v>1.1789608588458981E-2</v>
      </c>
      <c r="F85" s="302">
        <f t="shared" si="15"/>
        <v>1.1505328136478695E-2</v>
      </c>
      <c r="G85" s="302">
        <f t="shared" si="15"/>
        <v>1.2989676285816071E-2</v>
      </c>
      <c r="H85" s="302">
        <f t="shared" si="15"/>
        <v>1.4321992407033895E-2</v>
      </c>
      <c r="I85" s="302">
        <f t="shared" si="15"/>
        <v>1.5718245718912682E-2</v>
      </c>
      <c r="J85" s="302">
        <f t="shared" si="15"/>
        <v>1.5804769508984379E-2</v>
      </c>
      <c r="K85" s="302">
        <f t="shared" si="15"/>
        <v>1.4440801527259663E-2</v>
      </c>
      <c r="L85" s="302">
        <f t="shared" si="15"/>
        <v>1.208652645107473E-2</v>
      </c>
      <c r="M85" s="302">
        <f t="shared" si="15"/>
        <v>9.7121157303717096E-3</v>
      </c>
      <c r="N85" s="302">
        <f t="shared" si="15"/>
        <v>5.916048553693847E-3</v>
      </c>
      <c r="O85" s="302">
        <f t="shared" si="15"/>
        <v>1.0015319522330075E-2</v>
      </c>
      <c r="P85" s="302">
        <f t="shared" si="15"/>
        <v>9.3673699477599022E-3</v>
      </c>
      <c r="Q85" s="302">
        <f t="shared" si="15"/>
        <v>9.5872719715484941E-3</v>
      </c>
      <c r="R85" s="302">
        <f t="shared" si="15"/>
        <v>9.3995280743882689E-3</v>
      </c>
      <c r="S85" s="302">
        <f t="shared" si="15"/>
        <v>9.627610892807564E-3</v>
      </c>
      <c r="T85" s="302">
        <f t="shared" si="15"/>
        <v>8.6507483640073501E-3</v>
      </c>
      <c r="U85" s="302">
        <f t="shared" si="15"/>
        <v>8.5443191797109769E-3</v>
      </c>
      <c r="V85" s="302">
        <f t="shared" si="15"/>
        <v>8.51071467338964E-3</v>
      </c>
      <c r="W85" s="302">
        <f t="shared" si="15"/>
        <v>8.9229001308975767E-3</v>
      </c>
      <c r="X85" s="302">
        <f t="shared" si="15"/>
        <v>8.8379399337040754E-3</v>
      </c>
      <c r="Y85" s="302">
        <f t="shared" si="15"/>
        <v>8.9866268953234137E-3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2.1495477396390804E-3</v>
      </c>
      <c r="C86" s="302">
        <f t="shared" si="16"/>
        <v>2.2826850310606757E-3</v>
      </c>
      <c r="D86" s="302">
        <f t="shared" si="16"/>
        <v>2.2038456714595254E-3</v>
      </c>
      <c r="E86" s="302">
        <f t="shared" si="16"/>
        <v>2.0742734574523349E-3</v>
      </c>
      <c r="F86" s="302">
        <f t="shared" si="16"/>
        <v>2.2251424984639197E-3</v>
      </c>
      <c r="G86" s="302">
        <f t="shared" si="16"/>
        <v>1.0784572296424154E-3</v>
      </c>
      <c r="H86" s="302">
        <f t="shared" si="16"/>
        <v>1.3906034338406572E-3</v>
      </c>
      <c r="I86" s="302">
        <f t="shared" si="16"/>
        <v>1.5750953201063688E-3</v>
      </c>
      <c r="J86" s="302">
        <f t="shared" si="16"/>
        <v>1.519103375782347E-3</v>
      </c>
      <c r="K86" s="302">
        <f t="shared" si="16"/>
        <v>1.9271307123435303E-3</v>
      </c>
      <c r="L86" s="302">
        <f t="shared" si="16"/>
        <v>2.0944915180950156E-3</v>
      </c>
      <c r="M86" s="302">
        <f t="shared" si="16"/>
        <v>1.5897719069114687E-3</v>
      </c>
      <c r="N86" s="302">
        <f t="shared" si="16"/>
        <v>2.3051553549573276E-3</v>
      </c>
      <c r="O86" s="302">
        <f t="shared" si="16"/>
        <v>1.9068579552290667E-3</v>
      </c>
      <c r="P86" s="302">
        <f t="shared" si="16"/>
        <v>1.8783057430619755E-3</v>
      </c>
      <c r="Q86" s="302">
        <f t="shared" si="16"/>
        <v>1.8973736280792548E-3</v>
      </c>
      <c r="R86" s="302">
        <f t="shared" si="16"/>
        <v>1.841958908873837E-3</v>
      </c>
      <c r="S86" s="302">
        <f t="shared" si="16"/>
        <v>1.8647336467240885E-3</v>
      </c>
      <c r="T86" s="302">
        <f t="shared" si="16"/>
        <v>1.7143509772899717E-3</v>
      </c>
      <c r="U86" s="302">
        <f t="shared" si="16"/>
        <v>1.7642871507903418E-3</v>
      </c>
      <c r="V86" s="302">
        <f t="shared" si="16"/>
        <v>1.7357480456015261E-3</v>
      </c>
      <c r="W86" s="302">
        <f t="shared" si="16"/>
        <v>1.7253005592417214E-3</v>
      </c>
      <c r="X86" s="302">
        <f t="shared" si="16"/>
        <v>1.8094147679743593E-3</v>
      </c>
      <c r="Y86" s="302">
        <f t="shared" si="16"/>
        <v>1.8898647361143869E-3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3.7775880517145886E-2</v>
      </c>
      <c r="C87" s="301">
        <f t="shared" si="17"/>
        <v>3.8409174164270733E-2</v>
      </c>
      <c r="D87" s="301">
        <f t="shared" si="17"/>
        <v>3.7485371116185121E-2</v>
      </c>
      <c r="E87" s="301">
        <f t="shared" si="17"/>
        <v>3.4216092987658181E-2</v>
      </c>
      <c r="F87" s="301">
        <f t="shared" si="17"/>
        <v>3.6678343547463112E-2</v>
      </c>
      <c r="G87" s="301">
        <f t="shared" si="17"/>
        <v>2.2260538824725788E-2</v>
      </c>
      <c r="H87" s="301">
        <f t="shared" si="17"/>
        <v>2.6840501579317309E-2</v>
      </c>
      <c r="I87" s="301">
        <f t="shared" si="17"/>
        <v>3.0124807032105683E-2</v>
      </c>
      <c r="J87" s="301">
        <f t="shared" si="17"/>
        <v>2.9806058221014974E-2</v>
      </c>
      <c r="K87" s="301">
        <f t="shared" si="17"/>
        <v>3.4237786012946067E-2</v>
      </c>
      <c r="L87" s="301">
        <f t="shared" si="17"/>
        <v>3.4935655066215009E-2</v>
      </c>
      <c r="M87" s="301">
        <f t="shared" si="17"/>
        <v>2.7001424622573829E-2</v>
      </c>
      <c r="N87" s="301">
        <f t="shared" si="17"/>
        <v>3.3946331835561047E-2</v>
      </c>
      <c r="O87" s="301">
        <f t="shared" si="17"/>
        <v>3.1275877741429217E-2</v>
      </c>
      <c r="P87" s="301">
        <f t="shared" si="17"/>
        <v>3.067202951418983E-2</v>
      </c>
      <c r="Q87" s="301">
        <f t="shared" si="17"/>
        <v>3.1157636865506006E-2</v>
      </c>
      <c r="R87" s="301">
        <f t="shared" si="17"/>
        <v>3.0344008333047484E-2</v>
      </c>
      <c r="S87" s="301">
        <f t="shared" si="17"/>
        <v>3.0826822139845302E-2</v>
      </c>
      <c r="T87" s="301">
        <f t="shared" si="17"/>
        <v>2.82186065864896E-2</v>
      </c>
      <c r="U87" s="301">
        <f t="shared" si="17"/>
        <v>2.884809880572781E-2</v>
      </c>
      <c r="V87" s="301">
        <f t="shared" si="17"/>
        <v>2.8464216548766335E-2</v>
      </c>
      <c r="W87" s="301">
        <f t="shared" si="17"/>
        <v>2.8624229899083638E-2</v>
      </c>
      <c r="X87" s="301">
        <f t="shared" si="17"/>
        <v>2.9662815046292704E-2</v>
      </c>
      <c r="Y87" s="301">
        <f t="shared" si="17"/>
        <v>3.0880785227852765E-2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7.639083843256368E-3</v>
      </c>
      <c r="C88" s="302">
        <f t="shared" si="18"/>
        <v>6.7437782159987438E-3</v>
      </c>
      <c r="D88" s="302">
        <f t="shared" si="18"/>
        <v>6.9364688142553059E-3</v>
      </c>
      <c r="E88" s="302">
        <f t="shared" si="18"/>
        <v>5.6551765910098804E-3</v>
      </c>
      <c r="F88" s="302">
        <f t="shared" si="18"/>
        <v>6.2071741363316267E-3</v>
      </c>
      <c r="G88" s="302">
        <f t="shared" si="18"/>
        <v>6.4072828450221055E-3</v>
      </c>
      <c r="H88" s="302">
        <f t="shared" si="18"/>
        <v>6.753923411957497E-3</v>
      </c>
      <c r="I88" s="302">
        <f t="shared" si="18"/>
        <v>7.4470652040463667E-3</v>
      </c>
      <c r="J88" s="302">
        <f t="shared" si="18"/>
        <v>7.8400451111712843E-3</v>
      </c>
      <c r="K88" s="302">
        <f t="shared" si="18"/>
        <v>7.1925552782205462E-3</v>
      </c>
      <c r="L88" s="302">
        <f t="shared" si="18"/>
        <v>6.0697205232591086E-3</v>
      </c>
      <c r="M88" s="302">
        <f t="shared" si="18"/>
        <v>5.0127044632493683E-3</v>
      </c>
      <c r="N88" s="302">
        <f t="shared" si="18"/>
        <v>3.2579035723378897E-3</v>
      </c>
      <c r="O88" s="302">
        <f t="shared" si="18"/>
        <v>5.1405203587708819E-3</v>
      </c>
      <c r="P88" s="302">
        <f t="shared" si="18"/>
        <v>5.000880238472386E-3</v>
      </c>
      <c r="Q88" s="302">
        <f t="shared" si="18"/>
        <v>5.2076197265210908E-3</v>
      </c>
      <c r="R88" s="302">
        <f t="shared" si="18"/>
        <v>5.1383866941829576E-3</v>
      </c>
      <c r="S88" s="302">
        <f t="shared" si="18"/>
        <v>5.2931784832543263E-3</v>
      </c>
      <c r="T88" s="302">
        <f t="shared" si="18"/>
        <v>4.7734711304896335E-3</v>
      </c>
      <c r="U88" s="302">
        <f t="shared" si="18"/>
        <v>4.7724933749338713E-3</v>
      </c>
      <c r="V88" s="302">
        <f t="shared" si="18"/>
        <v>4.7627503408536609E-3</v>
      </c>
      <c r="W88" s="302">
        <f t="shared" si="18"/>
        <v>4.9976104035743098E-3</v>
      </c>
      <c r="X88" s="302">
        <f t="shared" si="18"/>
        <v>4.960409106262372E-3</v>
      </c>
      <c r="Y88" s="302">
        <f t="shared" si="18"/>
        <v>5.1158081558203379E-3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2.327242593104773E-3</v>
      </c>
      <c r="C89" s="302">
        <f t="shared" si="19"/>
        <v>2.1333917735992165E-3</v>
      </c>
      <c r="D89" s="302">
        <f t="shared" si="19"/>
        <v>2.0368742804225499E-3</v>
      </c>
      <c r="E89" s="302">
        <f t="shared" si="19"/>
        <v>1.7252156445251678E-3</v>
      </c>
      <c r="F89" s="302">
        <f t="shared" si="19"/>
        <v>1.6836158679499572E-3</v>
      </c>
      <c r="G89" s="302">
        <f t="shared" si="19"/>
        <v>1.9008258482427422E-3</v>
      </c>
      <c r="H89" s="302">
        <f t="shared" si="19"/>
        <v>2.0957884374187856E-3</v>
      </c>
      <c r="I89" s="302">
        <f t="shared" si="19"/>
        <v>2.300107184669766E-3</v>
      </c>
      <c r="J89" s="302">
        <f t="shared" si="19"/>
        <v>2.3127685207213655E-3</v>
      </c>
      <c r="K89" s="302">
        <f t="shared" si="19"/>
        <v>2.1131742014488491E-3</v>
      </c>
      <c r="L89" s="302">
        <f t="shared" si="19"/>
        <v>1.7686646986545054E-3</v>
      </c>
      <c r="M89" s="302">
        <f t="shared" si="19"/>
        <v>1.4212086748900587E-3</v>
      </c>
      <c r="N89" s="302">
        <f t="shared" si="19"/>
        <v>8.6571657082783594E-4</v>
      </c>
      <c r="O89" s="302">
        <f t="shared" si="19"/>
        <v>1.4655775715706487E-3</v>
      </c>
      <c r="P89" s="302">
        <f t="shared" si="19"/>
        <v>1.3707607899510975E-3</v>
      </c>
      <c r="Q89" s="302">
        <f t="shared" si="19"/>
        <v>1.4029398405833813E-3</v>
      </c>
      <c r="R89" s="302">
        <f t="shared" si="19"/>
        <v>1.3754666037821177E-3</v>
      </c>
      <c r="S89" s="302">
        <f t="shared" si="19"/>
        <v>1.4088427793889629E-3</v>
      </c>
      <c r="T89" s="302">
        <f t="shared" si="19"/>
        <v>1.2658949873065076E-3</v>
      </c>
      <c r="U89" s="302">
        <f t="shared" si="19"/>
        <v>1.25032082363479E-3</v>
      </c>
      <c r="V89" s="302">
        <f t="shared" si="19"/>
        <v>1.2454033558836662E-3</v>
      </c>
      <c r="W89" s="302">
        <f t="shared" si="19"/>
        <v>1.3057199299584474E-3</v>
      </c>
      <c r="X89" s="302">
        <f t="shared" si="19"/>
        <v>1.2932874000520973E-3</v>
      </c>
      <c r="Y89" s="302">
        <f t="shared" si="19"/>
        <v>1.3150452956088416E-3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2.7809554080784744E-2</v>
      </c>
      <c r="C90" s="302">
        <f t="shared" si="20"/>
        <v>2.9532004174672766E-2</v>
      </c>
      <c r="D90" s="302">
        <f t="shared" si="20"/>
        <v>2.8512028021507263E-2</v>
      </c>
      <c r="E90" s="302">
        <f t="shared" si="20"/>
        <v>2.6835700752123132E-2</v>
      </c>
      <c r="F90" s="302">
        <f t="shared" si="20"/>
        <v>2.8787553543181528E-2</v>
      </c>
      <c r="G90" s="302">
        <f t="shared" si="20"/>
        <v>1.3952430131460941E-2</v>
      </c>
      <c r="H90" s="302">
        <f t="shared" si="20"/>
        <v>1.7990789729941024E-2</v>
      </c>
      <c r="I90" s="302">
        <f t="shared" si="20"/>
        <v>2.0377634643389549E-2</v>
      </c>
      <c r="J90" s="302">
        <f t="shared" si="20"/>
        <v>1.9653244589122321E-2</v>
      </c>
      <c r="K90" s="302">
        <f t="shared" si="20"/>
        <v>2.4932056533276674E-2</v>
      </c>
      <c r="L90" s="302">
        <f t="shared" si="20"/>
        <v>2.7097269844301396E-2</v>
      </c>
      <c r="M90" s="302">
        <f t="shared" si="20"/>
        <v>2.0567511484434399E-2</v>
      </c>
      <c r="N90" s="302">
        <f t="shared" si="20"/>
        <v>2.9822711692395316E-2</v>
      </c>
      <c r="O90" s="302">
        <f t="shared" si="20"/>
        <v>2.4669779811087689E-2</v>
      </c>
      <c r="P90" s="302">
        <f t="shared" si="20"/>
        <v>2.4300388485766346E-2</v>
      </c>
      <c r="Q90" s="302">
        <f t="shared" si="20"/>
        <v>2.454707729840153E-2</v>
      </c>
      <c r="R90" s="302">
        <f t="shared" si="20"/>
        <v>2.3830155035082408E-2</v>
      </c>
      <c r="S90" s="302">
        <f t="shared" si="20"/>
        <v>2.4124800877202014E-2</v>
      </c>
      <c r="T90" s="302">
        <f t="shared" si="20"/>
        <v>2.2179240468693458E-2</v>
      </c>
      <c r="U90" s="302">
        <f t="shared" si="20"/>
        <v>2.2825284607159151E-2</v>
      </c>
      <c r="V90" s="302">
        <f t="shared" si="20"/>
        <v>2.2456062852029005E-2</v>
      </c>
      <c r="W90" s="302">
        <f t="shared" si="20"/>
        <v>2.2320899565550882E-2</v>
      </c>
      <c r="X90" s="302">
        <f t="shared" si="20"/>
        <v>2.3409118539978239E-2</v>
      </c>
      <c r="Y90" s="302">
        <f t="shared" si="20"/>
        <v>2.4449931776423586E-2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4.2782942284759352E-2</v>
      </c>
      <c r="C91" s="301">
        <f t="shared" si="21"/>
        <v>5.8677310937286981E-2</v>
      </c>
      <c r="D91" s="301">
        <f t="shared" si="21"/>
        <v>6.1503585894258313E-2</v>
      </c>
      <c r="E91" s="301">
        <f t="shared" si="21"/>
        <v>6.8292964732544426E-2</v>
      </c>
      <c r="F91" s="301">
        <f t="shared" si="21"/>
        <v>7.1910704667194306E-2</v>
      </c>
      <c r="G91" s="301">
        <f t="shared" si="21"/>
        <v>0.1269185146115068</v>
      </c>
      <c r="H91" s="301">
        <f t="shared" si="21"/>
        <v>0.11061199362591283</v>
      </c>
      <c r="I91" s="301">
        <f t="shared" si="21"/>
        <v>9.0767062803663812E-2</v>
      </c>
      <c r="J91" s="301">
        <f t="shared" si="21"/>
        <v>9.4947006314111487E-2</v>
      </c>
      <c r="K91" s="301">
        <f t="shared" si="21"/>
        <v>8.041630800229739E-2</v>
      </c>
      <c r="L91" s="301">
        <f t="shared" si="21"/>
        <v>8.0952867308783288E-2</v>
      </c>
      <c r="M91" s="301">
        <f t="shared" si="21"/>
        <v>0.17198710016843444</v>
      </c>
      <c r="N91" s="301">
        <f t="shared" si="21"/>
        <v>9.7973690778992248E-2</v>
      </c>
      <c r="O91" s="301">
        <f t="shared" si="21"/>
        <v>0.10615344957459164</v>
      </c>
      <c r="P91" s="301">
        <f t="shared" si="21"/>
        <v>0.1345689354442979</v>
      </c>
      <c r="Q91" s="301">
        <f t="shared" si="21"/>
        <v>0.13170993404329787</v>
      </c>
      <c r="R91" s="301">
        <f t="shared" si="21"/>
        <v>0.13984804252460734</v>
      </c>
      <c r="S91" s="301">
        <f t="shared" si="21"/>
        <v>0.13729517830124338</v>
      </c>
      <c r="T91" s="301">
        <f t="shared" si="21"/>
        <v>0.15162261843282177</v>
      </c>
      <c r="U91" s="301">
        <f t="shared" si="21"/>
        <v>0.14280448886809916</v>
      </c>
      <c r="V91" s="301">
        <f t="shared" si="21"/>
        <v>0.14945066455796943</v>
      </c>
      <c r="W91" s="301">
        <f t="shared" si="21"/>
        <v>0.14575287434948225</v>
      </c>
      <c r="X91" s="301">
        <f t="shared" si="21"/>
        <v>0.14335371405456612</v>
      </c>
      <c r="Y91" s="301">
        <f t="shared" si="21"/>
        <v>0.13638440546410791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0.41833571463148456</v>
      </c>
      <c r="C92" s="235">
        <f t="shared" si="22"/>
        <v>0.41162326819810735</v>
      </c>
      <c r="D92" s="235">
        <f t="shared" si="22"/>
        <v>0.40553192795658877</v>
      </c>
      <c r="E92" s="235">
        <f t="shared" si="22"/>
        <v>0.42028203374931333</v>
      </c>
      <c r="F92" s="235">
        <f t="shared" si="22"/>
        <v>0.42627321877170915</v>
      </c>
      <c r="G92" s="235">
        <f t="shared" si="22"/>
        <v>0.27251715567829465</v>
      </c>
      <c r="H92" s="235">
        <f t="shared" si="22"/>
        <v>0.30459755746679756</v>
      </c>
      <c r="I92" s="235">
        <f t="shared" si="22"/>
        <v>0.33683709947512092</v>
      </c>
      <c r="J92" s="235">
        <f t="shared" si="22"/>
        <v>0.31608597219215046</v>
      </c>
      <c r="K92" s="235">
        <f t="shared" si="22"/>
        <v>0.37877618846079164</v>
      </c>
      <c r="L92" s="235">
        <f t="shared" si="22"/>
        <v>0.41397110079304905</v>
      </c>
      <c r="M92" s="235">
        <f t="shared" si="22"/>
        <v>0.31598123840993758</v>
      </c>
      <c r="N92" s="235">
        <f t="shared" si="22"/>
        <v>0.48801292192529583</v>
      </c>
      <c r="O92" s="235">
        <f t="shared" si="22"/>
        <v>0.39187208197238999</v>
      </c>
      <c r="P92" s="235">
        <f t="shared" si="22"/>
        <v>0.36423279170591771</v>
      </c>
      <c r="Q92" s="235">
        <f t="shared" si="22"/>
        <v>0.37026897849344642</v>
      </c>
      <c r="R92" s="235">
        <f t="shared" si="22"/>
        <v>0.36255568018060541</v>
      </c>
      <c r="S92" s="235">
        <f t="shared" si="22"/>
        <v>0.36458704343256931</v>
      </c>
      <c r="T92" s="235">
        <f t="shared" si="22"/>
        <v>0.3527389917956717</v>
      </c>
      <c r="U92" s="235">
        <f t="shared" si="22"/>
        <v>0.36857443149988961</v>
      </c>
      <c r="V92" s="235">
        <f t="shared" si="22"/>
        <v>0.3595394427000787</v>
      </c>
      <c r="W92" s="235">
        <f t="shared" si="22"/>
        <v>0.35782057906300635</v>
      </c>
      <c r="X92" s="235">
        <f t="shared" si="22"/>
        <v>0.36601663468768564</v>
      </c>
      <c r="Y92" s="235">
        <f t="shared" si="22"/>
        <v>0.37636886883372517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0.40780360126078002</v>
      </c>
      <c r="C96" s="320">
        <f>IF(C$5=0,0,C$5/OIS_fec!C$5)</f>
        <v>0.40156344705869967</v>
      </c>
      <c r="D96" s="320">
        <f>IF(D$5=0,0,D$5/OIS_fec!D$5)</f>
        <v>0.39912590040025553</v>
      </c>
      <c r="E96" s="320">
        <f>IF(E$5=0,0,E$5/OIS_fec!E$5)</f>
        <v>0.4063954949357596</v>
      </c>
      <c r="F96" s="320">
        <f>IF(F$5=0,0,F$5/OIS_fec!F$5)</f>
        <v>0.40597729821748468</v>
      </c>
      <c r="G96" s="320">
        <f>IF(G$5=0,0,G$5/OIS_fec!G$5)</f>
        <v>0.37612763211248318</v>
      </c>
      <c r="H96" s="320">
        <f>IF(H$5=0,0,H$5/OIS_fec!H$5)</f>
        <v>0.38140260030989653</v>
      </c>
      <c r="I96" s="320">
        <f>IF(I$5=0,0,I$5/OIS_fec!I$5)</f>
        <v>0.39037919267521437</v>
      </c>
      <c r="J96" s="320">
        <f>IF(J$5=0,0,J$5/OIS_fec!J$5)</f>
        <v>0.38217428631413253</v>
      </c>
      <c r="K96" s="320">
        <f>IF(K$5=0,0,K$5/OIS_fec!K$5)</f>
        <v>0.3929829918905271</v>
      </c>
      <c r="L96" s="320">
        <f>IF(L$5=0,0,L$5/OIS_fec!L$5)</f>
        <v>0.40215101390060715</v>
      </c>
      <c r="M96" s="320">
        <f>IF(M$5=0,0,M$5/OIS_fec!M$5)</f>
        <v>0.37804672440371972</v>
      </c>
      <c r="N96" s="320">
        <f>IF(N$5=0,0,N$5/OIS_fec!N$5)</f>
        <v>0.42238032688664012</v>
      </c>
      <c r="O96" s="320">
        <f>IF(O$5=0,0,O$5/OIS_fec!O$5)</f>
        <v>0.39848459889804866</v>
      </c>
      <c r="P96" s="320">
        <f>IF(P$5=0,0,P$5/OIS_fec!P$5)</f>
        <v>0.38855411083740121</v>
      </c>
      <c r="Q96" s="320">
        <f>IF(Q$5=0,0,Q$5/OIS_fec!Q$5)</f>
        <v>0.38966750023029184</v>
      </c>
      <c r="R96" s="320">
        <f>IF(R$5=0,0,R$5/OIS_fec!R$5)</f>
        <v>0.38764900122939872</v>
      </c>
      <c r="S96" s="320">
        <f>IF(S$5=0,0,S$5/OIS_fec!S$5)</f>
        <v>0.38825966674320311</v>
      </c>
      <c r="T96" s="320">
        <f>IF(T$5=0,0,T$5/OIS_fec!T$5)</f>
        <v>0.38603653404962318</v>
      </c>
      <c r="U96" s="320">
        <f>IF(U$5=0,0,U$5/OIS_fec!U$5)</f>
        <v>0.3902345956145063</v>
      </c>
      <c r="V96" s="320">
        <f>IF(V$5=0,0,V$5/OIS_fec!V$5)</f>
        <v>0.38805622464015388</v>
      </c>
      <c r="W96" s="320">
        <f>IF(W$5=0,0,W$5/OIS_fec!W$5)</f>
        <v>0.38796005491070851</v>
      </c>
      <c r="X96" s="320">
        <f>IF(X$5=0,0,X$5/OIS_fec!X$5)</f>
        <v>0.39016995350775951</v>
      </c>
      <c r="Y96" s="320">
        <f>IF(Y$5=0,0,Y$5/OIS_fec!Y$5)</f>
        <v>0.3927191153388867</v>
      </c>
      <c r="DA96" s="95"/>
    </row>
    <row r="97" spans="1:105" ht="12" customHeight="1" x14ac:dyDescent="0.25">
      <c r="A97" s="55" t="s">
        <v>91</v>
      </c>
      <c r="B97" s="330">
        <f>IF(B$6=0,0,B$6/OIS_fec!B$6)</f>
        <v>0.48218493250609867</v>
      </c>
      <c r="C97" s="330">
        <f>IF(C$6=0,0,C$6/OIS_fec!C$6)</f>
        <v>0.47266287354263908</v>
      </c>
      <c r="D97" s="330">
        <f>IF(D$6=0,0,D$6/OIS_fec!D$6)</f>
        <v>0.47417428021770747</v>
      </c>
      <c r="E97" s="330">
        <f>IF(E$6=0,0,E$6/OIS_fec!E$6)</f>
        <v>0.48294280584274457</v>
      </c>
      <c r="F97" s="330">
        <f>IF(F$6=0,0,F$6/OIS_fec!F$6)</f>
        <v>0.4787961069226897</v>
      </c>
      <c r="G97" s="330">
        <f>IF(G$6=0,0,G$6/OIS_fec!G$6)</f>
        <v>0.49310582476059034</v>
      </c>
      <c r="H97" s="330">
        <f>IF(H$6=0,0,H$6/OIS_fec!H$6)</f>
        <v>0.48696821009916952</v>
      </c>
      <c r="I97" s="330">
        <f>IF(I$6=0,0,I$6/OIS_fec!I$6)</f>
        <v>0.48571633134659786</v>
      </c>
      <c r="J97" s="330">
        <f>IF(J$6=0,0,J$6/OIS_fec!J$6)</f>
        <v>0.48329773470139886</v>
      </c>
      <c r="K97" s="330">
        <f>IF(K$6=0,0,K$6/OIS_fec!K$6)</f>
        <v>0.48000123698314523</v>
      </c>
      <c r="L97" s="330">
        <f>IF(L$6=0,0,L$6/OIS_fec!L$6)</f>
        <v>0.47925059612710263</v>
      </c>
      <c r="M97" s="330">
        <f>IF(M$6=0,0,M$6/OIS_fec!M$6)</f>
        <v>0.47962509354568916</v>
      </c>
      <c r="N97" s="330">
        <f>IF(N$6=0,0,N$6/OIS_fec!N$6)</f>
        <v>0.48164352182628156</v>
      </c>
      <c r="O97" s="330">
        <f>IF(O$6=0,0,O$6/OIS_fec!O$6)</f>
        <v>0.481680924119961</v>
      </c>
      <c r="P97" s="330">
        <f>IF(P$6=0,0,P$6/OIS_fec!P$6)</f>
        <v>0.47716083844071611</v>
      </c>
      <c r="Q97" s="330">
        <f>IF(Q$6=0,0,Q$6/OIS_fec!Q$6)</f>
        <v>0.47763156184994693</v>
      </c>
      <c r="R97" s="330">
        <f>IF(R$6=0,0,R$6/OIS_fec!R$6)</f>
        <v>0.47799007570640323</v>
      </c>
      <c r="S97" s="330">
        <f>IF(S$6=0,0,S$6/OIS_fec!S$6)</f>
        <v>0.47755400018676913</v>
      </c>
      <c r="T97" s="330">
        <f>IF(T$6=0,0,T$6/OIS_fec!T$6)</f>
        <v>0.48040167271454404</v>
      </c>
      <c r="U97" s="330">
        <f>IF(U$6=0,0,U$6/OIS_fec!U$6)</f>
        <v>0.48126472083055327</v>
      </c>
      <c r="V97" s="330">
        <f>IF(V$6=0,0,V$6/OIS_fec!V$6)</f>
        <v>0.48051076765446343</v>
      </c>
      <c r="W97" s="330">
        <f>IF(W$6=0,0,W$6/OIS_fec!W$6)</f>
        <v>0.48051553445901884</v>
      </c>
      <c r="X97" s="330">
        <f>IF(X$6=0,0,X$6/OIS_fec!X$6)</f>
        <v>0.47951623150474548</v>
      </c>
      <c r="Y97" s="330">
        <f>IF(Y$6=0,0,Y$6/OIS_fec!Y$6)</f>
        <v>0.47843526164708589</v>
      </c>
      <c r="DA97" s="67"/>
    </row>
    <row r="98" spans="1:105" ht="12" customHeight="1" x14ac:dyDescent="0.25">
      <c r="A98" s="173" t="s">
        <v>92</v>
      </c>
      <c r="B98" s="331">
        <f>IF(B$7=0,0,B$7/OIS_fec!B$7)</f>
        <v>0.12249225839892988</v>
      </c>
      <c r="C98" s="331">
        <f>IF(C$7=0,0,C$7/OIS_fec!C$7)</f>
        <v>0.12049842597091097</v>
      </c>
      <c r="D98" s="331">
        <f>IF(D$7=0,0,D$7/OIS_fec!D$7)</f>
        <v>0.1208277195920876</v>
      </c>
      <c r="E98" s="331">
        <f>IF(E$7=0,0,E$7/OIS_fec!E$7)</f>
        <v>0.12276663717514302</v>
      </c>
      <c r="F98" s="331">
        <f>IF(F$7=0,0,F$7/OIS_fec!F$7)</f>
        <v>0.121802208012981</v>
      </c>
      <c r="G98" s="331">
        <f>IF(G$7=0,0,G$7/OIS_fec!G$7)</f>
        <v>0.12545415802533239</v>
      </c>
      <c r="H98" s="331">
        <f>IF(H$7=0,0,H$7/OIS_fec!H$7)</f>
        <v>0.12379660688601549</v>
      </c>
      <c r="I98" s="331">
        <f>IF(I$7=0,0,I$7/OIS_fec!I$7)</f>
        <v>0.12347537552349967</v>
      </c>
      <c r="J98" s="331">
        <f>IF(J$7=0,0,J$7/OIS_fec!J$7)</f>
        <v>0.12291530993793601</v>
      </c>
      <c r="K98" s="331">
        <f>IF(K$7=0,0,K$7/OIS_fec!K$7)</f>
        <v>0.12210772122739044</v>
      </c>
      <c r="L98" s="331">
        <f>IF(L$7=0,0,L$7/OIS_fec!L$7)</f>
        <v>0.12198000919463921</v>
      </c>
      <c r="M98" s="331">
        <f>IF(M$7=0,0,M$7/OIS_fec!M$7)</f>
        <v>0.12206789929328674</v>
      </c>
      <c r="N98" s="331">
        <f>IF(N$7=0,0,N$7/OIS_fec!N$7)</f>
        <v>0.1226345538824755</v>
      </c>
      <c r="O98" s="331">
        <f>IF(O$7=0,0,O$7/OIS_fec!O$7)</f>
        <v>0.1225618000682939</v>
      </c>
      <c r="P98" s="331">
        <f>IF(P$7=0,0,P$7/OIS_fec!P$7)</f>
        <v>0.12152794780116491</v>
      </c>
      <c r="Q98" s="331">
        <f>IF(Q$7=0,0,Q$7/OIS_fec!Q$7)</f>
        <v>0.1216347883992302</v>
      </c>
      <c r="R98" s="331">
        <f>IF(R$7=0,0,R$7/OIS_fec!R$7)</f>
        <v>0.12172665436499483</v>
      </c>
      <c r="S98" s="331">
        <f>IF(S$7=0,0,S$7/OIS_fec!S$7)</f>
        <v>0.12162509851615827</v>
      </c>
      <c r="T98" s="331">
        <f>IF(T$7=0,0,T$7/OIS_fec!T$7)</f>
        <v>0.12231387645068596</v>
      </c>
      <c r="U98" s="331">
        <f>IF(U$7=0,0,U$7/OIS_fec!U$7)</f>
        <v>0.12252446861547056</v>
      </c>
      <c r="V98" s="331">
        <f>IF(V$7=0,0,V$7/OIS_fec!V$7)</f>
        <v>0.12235301445462476</v>
      </c>
      <c r="W98" s="331">
        <f>IF(W$7=0,0,W$7/OIS_fec!W$7)</f>
        <v>0.12235721232449279</v>
      </c>
      <c r="X98" s="331">
        <f>IF(X$7=0,0,X$7/OIS_fec!X$7)</f>
        <v>0.12209519852920489</v>
      </c>
      <c r="Y98" s="331">
        <f>IF(Y$7=0,0,Y$7/OIS_fec!Y$7)</f>
        <v>0.12184378087751485</v>
      </c>
      <c r="DA98" s="177"/>
    </row>
    <row r="99" spans="1:105" ht="12" customHeight="1" x14ac:dyDescent="0.25">
      <c r="A99" s="173" t="s">
        <v>93</v>
      </c>
      <c r="B99" s="331">
        <f>IF(B$8=0,0,B$8/OIS_fec!B$8)</f>
        <v>0.66396186887992248</v>
      </c>
      <c r="C99" s="331">
        <f>IF(C$8=0,0,C$8/OIS_fec!C$8)</f>
        <v>0.65479918002561033</v>
      </c>
      <c r="D99" s="331">
        <f>IF(D$8=0,0,D$8/OIS_fec!D$8)</f>
        <v>0.65633239207034133</v>
      </c>
      <c r="E99" s="331">
        <f>IF(E$8=0,0,E$8/OIS_fec!E$8)</f>
        <v>0.66550604882575859</v>
      </c>
      <c r="F99" s="331">
        <f>IF(F$8=0,0,F$8/OIS_fec!F$8)</f>
        <v>0.66082587172689156</v>
      </c>
      <c r="G99" s="331">
        <f>IF(G$8=0,0,G$8/OIS_fec!G$8)</f>
        <v>0.67961576643162558</v>
      </c>
      <c r="H99" s="331">
        <f>IF(H$8=0,0,H$8/OIS_fec!H$8)</f>
        <v>0.67077529871130537</v>
      </c>
      <c r="I99" s="331">
        <f>IF(I$8=0,0,I$8/OIS_fec!I$8)</f>
        <v>0.6691219998813599</v>
      </c>
      <c r="J99" s="331">
        <f>IF(J$8=0,0,J$8/OIS_fec!J$8)</f>
        <v>0.66638349888579118</v>
      </c>
      <c r="K99" s="331">
        <f>IF(K$8=0,0,K$8/OIS_fec!K$8)</f>
        <v>0.66235677741637078</v>
      </c>
      <c r="L99" s="331">
        <f>IF(L$8=0,0,L$8/OIS_fec!L$8)</f>
        <v>0.6618368810752524</v>
      </c>
      <c r="M99" s="331">
        <f>IF(M$8=0,0,M$8/OIS_fec!M$8)</f>
        <v>0.66226561447548482</v>
      </c>
      <c r="N99" s="331">
        <f>IF(N$8=0,0,N$8/OIS_fec!N$8)</f>
        <v>0.66525593279763418</v>
      </c>
      <c r="O99" s="331">
        <f>IF(O$8=0,0,O$8/OIS_fec!O$8)</f>
        <v>0.66470771825039765</v>
      </c>
      <c r="P99" s="331">
        <f>IF(P$8=0,0,P$8/OIS_fec!P$8)</f>
        <v>0.65971645272467438</v>
      </c>
      <c r="Q99" s="331">
        <f>IF(Q$8=0,0,Q$8/OIS_fec!Q$8)</f>
        <v>0.66022848582371219</v>
      </c>
      <c r="R99" s="331">
        <f>IF(R$8=0,0,R$8/OIS_fec!R$8)</f>
        <v>0.66069201111551368</v>
      </c>
      <c r="S99" s="331">
        <f>IF(S$8=0,0,S$8/OIS_fec!S$8)</f>
        <v>0.66019906532811246</v>
      </c>
      <c r="T99" s="331">
        <f>IF(T$8=0,0,T$8/OIS_fec!T$8)</f>
        <v>0.66361083349643357</v>
      </c>
      <c r="U99" s="331">
        <f>IF(U$8=0,0,U$8/OIS_fec!U$8)</f>
        <v>0.66466392629952264</v>
      </c>
      <c r="V99" s="331">
        <f>IF(V$8=0,0,V$8/OIS_fec!V$8)</f>
        <v>0.66383412986480006</v>
      </c>
      <c r="W99" s="331">
        <f>IF(W$8=0,0,W$8/OIS_fec!W$8)</f>
        <v>0.66386188627197718</v>
      </c>
      <c r="X99" s="331">
        <f>IF(X$8=0,0,X$8/OIS_fec!X$8)</f>
        <v>0.66251456654338126</v>
      </c>
      <c r="Y99" s="331">
        <f>IF(Y$8=0,0,Y$8/OIS_fec!Y$8)</f>
        <v>0.66129039370831877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0.47957793638687934</v>
      </c>
      <c r="C100" s="331">
        <f>IF(C$9=0,0,C$9/OIS_fec!C$9)</f>
        <v>0.46981073792781392</v>
      </c>
      <c r="D100" s="331">
        <f>IF(D$9=0,0,D$9/OIS_fec!D$9)</f>
        <v>0.47134092042656001</v>
      </c>
      <c r="E100" s="331">
        <f>IF(E$9=0,0,E$9/OIS_fec!E$9)</f>
        <v>0.48021842456538677</v>
      </c>
      <c r="F100" s="331">
        <f>IF(F$9=0,0,F$9/OIS_fec!F$9)</f>
        <v>0.47607345624003689</v>
      </c>
      <c r="G100" s="331">
        <f>IF(G$9=0,0,G$9/OIS_fec!G$9)</f>
        <v>0.49010062957080863</v>
      </c>
      <c r="H100" s="331">
        <f>IF(H$9=0,0,H$9/OIS_fec!H$9)</f>
        <v>0.48415273243243367</v>
      </c>
      <c r="I100" s="331">
        <f>IF(I$9=0,0,I$9/OIS_fec!I$9)</f>
        <v>0.48292783400689637</v>
      </c>
      <c r="J100" s="331">
        <f>IF(J$9=0,0,J$9/OIS_fec!J$9)</f>
        <v>0.48049863275383714</v>
      </c>
      <c r="K100" s="331">
        <f>IF(K$9=0,0,K$9/OIS_fec!K$9)</f>
        <v>0.47724562788370745</v>
      </c>
      <c r="L100" s="331">
        <f>IF(L$9=0,0,L$9/OIS_fec!L$9)</f>
        <v>0.47643873808712706</v>
      </c>
      <c r="M100" s="331">
        <f>IF(M$9=0,0,M$9/OIS_fec!M$9)</f>
        <v>0.47681233101907566</v>
      </c>
      <c r="N100" s="331">
        <f>IF(N$9=0,0,N$9/OIS_fec!N$9)</f>
        <v>0.47872405514139327</v>
      </c>
      <c r="O100" s="331">
        <f>IF(O$9=0,0,O$9/OIS_fec!O$9)</f>
        <v>0.47885245701314427</v>
      </c>
      <c r="P100" s="331">
        <f>IF(P$9=0,0,P$9/OIS_fec!P$9)</f>
        <v>0.47430917200378836</v>
      </c>
      <c r="Q100" s="331">
        <f>IF(Q$9=0,0,Q$9/OIS_fec!Q$9)</f>
        <v>0.47478258998218681</v>
      </c>
      <c r="R100" s="331">
        <f>IF(R$9=0,0,R$9/OIS_fec!R$9)</f>
        <v>0.47513059848040873</v>
      </c>
      <c r="S100" s="331">
        <f>IF(S$9=0,0,S$9/OIS_fec!S$9)</f>
        <v>0.47469491748585529</v>
      </c>
      <c r="T100" s="331">
        <f>IF(T$9=0,0,T$9/OIS_fec!T$9)</f>
        <v>0.4775140493793163</v>
      </c>
      <c r="U100" s="331">
        <f>IF(U$9=0,0,U$9/OIS_fec!U$9)</f>
        <v>0.47836828635584011</v>
      </c>
      <c r="V100" s="331">
        <f>IF(V$9=0,0,V$9/OIS_fec!V$9)</f>
        <v>0.47760787199925131</v>
      </c>
      <c r="W100" s="331">
        <f>IF(W$9=0,0,W$9/OIS_fec!W$9)</f>
        <v>0.47760918204052732</v>
      </c>
      <c r="X100" s="331">
        <f>IF(X$9=0,0,X$9/OIS_fec!X$9)</f>
        <v>0.47664158490186154</v>
      </c>
      <c r="Y100" s="331">
        <f>IF(Y$9=0,0,Y$9/OIS_fec!Y$9)</f>
        <v>0.47555959961760486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0.78512122885235602</v>
      </c>
      <c r="C101" s="332">
        <f>IF(C$10=0,0,C$10/OIS_fec!C$10)</f>
        <v>0.76630590084982486</v>
      </c>
      <c r="D101" s="332">
        <f>IF(D$10=0,0,D$10/OIS_fec!D$10)</f>
        <v>0.75840734133638488</v>
      </c>
      <c r="E101" s="332">
        <f>IF(E$10=0,0,E$10/OIS_fec!E$10)</f>
        <v>0.79115557573586504</v>
      </c>
      <c r="F101" s="332">
        <f>IF(F$10=0,0,F$10/OIS_fec!F$10)</f>
        <v>0.77986526349332852</v>
      </c>
      <c r="G101" s="332">
        <f>IF(G$10=0,0,G$10/OIS_fec!G$10)</f>
        <v>0.74252931892326779</v>
      </c>
      <c r="H101" s="332">
        <f>IF(H$10=0,0,H$10/OIS_fec!H$10)</f>
        <v>0.74226208260918958</v>
      </c>
      <c r="I101" s="332">
        <f>IF(I$10=0,0,I$10/OIS_fec!I$10)</f>
        <v>0.75230866209670877</v>
      </c>
      <c r="J101" s="332">
        <f>IF(J$10=0,0,J$10/OIS_fec!J$10)</f>
        <v>0.73332841061178022</v>
      </c>
      <c r="K101" s="332">
        <f>IF(K$10=0,0,K$10/OIS_fec!K$10)</f>
        <v>0.7582598939568459</v>
      </c>
      <c r="L101" s="332">
        <f>IF(L$10=0,0,L$10/OIS_fec!L$10)</f>
        <v>0.77868414817018716</v>
      </c>
      <c r="M101" s="332">
        <f>IF(M$10=0,0,M$10/OIS_fec!M$10)</f>
        <v>0.72371019624885691</v>
      </c>
      <c r="N101" s="332">
        <f>IF(N$10=0,0,N$10/OIS_fec!N$10)</f>
        <v>0.81444179298783526</v>
      </c>
      <c r="O101" s="332">
        <f>IF(O$10=0,0,O$10/OIS_fec!O$10)</f>
        <v>0.77999558743961273</v>
      </c>
      <c r="P101" s="332">
        <f>IF(P$10=0,0,P$10/OIS_fec!P$10)</f>
        <v>0.74978384891470773</v>
      </c>
      <c r="Q101" s="332">
        <f>IF(Q$10=0,0,Q$10/OIS_fec!Q$10)</f>
        <v>0.75330997549485634</v>
      </c>
      <c r="R101" s="332">
        <f>IF(R$10=0,0,R$10/OIS_fec!R$10)</f>
        <v>0.74853606383349169</v>
      </c>
      <c r="S101" s="332">
        <f>IF(S$10=0,0,S$10/OIS_fec!S$10)</f>
        <v>0.74998639132545741</v>
      </c>
      <c r="T101" s="332">
        <f>IF(T$10=0,0,T$10/OIS_fec!T$10)</f>
        <v>0.74925996406482054</v>
      </c>
      <c r="U101" s="332">
        <f>IF(U$10=0,0,U$10/OIS_fec!U$10)</f>
        <v>0.76076283620142326</v>
      </c>
      <c r="V101" s="332">
        <f>IF(V$10=0,0,V$10/OIS_fec!V$10)</f>
        <v>0.75904578406219747</v>
      </c>
      <c r="W101" s="332">
        <f>IF(W$10=0,0,W$10/OIS_fec!W$10)</f>
        <v>0.76023791154246212</v>
      </c>
      <c r="X101" s="332">
        <f>IF(X$10=0,0,X$10/OIS_fec!X$10)</f>
        <v>0.78520923940059661</v>
      </c>
      <c r="Y101" s="332">
        <f>IF(Y$10=0,0,Y$10/OIS_fec!Y$10)</f>
        <v>0.8057008013579483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0.41581088640690445</v>
      </c>
      <c r="C102" s="348">
        <f>IF(C$16=0,0,C$16/OIS_fec!C$16)</f>
        <v>0.41508733072258086</v>
      </c>
      <c r="D102" s="348">
        <f>IF(D$16=0,0,D$16/OIS_fec!D$16)</f>
        <v>0.4143794506969336</v>
      </c>
      <c r="E102" s="348">
        <f>IF(E$16=0,0,E$16/OIS_fec!E$16)</f>
        <v>0.41641120547124383</v>
      </c>
      <c r="F102" s="348">
        <f>IF(F$16=0,0,F$16/OIS_fec!F$16)</f>
        <v>0.41335556858214978</v>
      </c>
      <c r="G102" s="348">
        <f>IF(G$16=0,0,G$16/OIS_fec!G$16)</f>
        <v>0.42161553022566428</v>
      </c>
      <c r="H102" s="348">
        <f>IF(H$16=0,0,H$16/OIS_fec!H$16)</f>
        <v>0.41838200856642782</v>
      </c>
      <c r="I102" s="348">
        <f>IF(I$16=0,0,I$16/OIS_fec!I$16)</f>
        <v>0.4188268438673638</v>
      </c>
      <c r="J102" s="348">
        <f>IF(J$16=0,0,J$16/OIS_fec!J$16)</f>
        <v>0.41624629586416217</v>
      </c>
      <c r="K102" s="348">
        <f>IF(K$16=0,0,K$16/OIS_fec!K$16)</f>
        <v>0.41157393087125771</v>
      </c>
      <c r="L102" s="348">
        <f>IF(L$16=0,0,L$16/OIS_fec!L$16)</f>
        <v>0.41417064174958473</v>
      </c>
      <c r="M102" s="348">
        <f>IF(M$16=0,0,M$16/OIS_fec!M$16)</f>
        <v>0.4137270425908553</v>
      </c>
      <c r="N102" s="348">
        <f>IF(N$16=0,0,N$16/OIS_fec!N$16)</f>
        <v>0.41179044336326709</v>
      </c>
      <c r="O102" s="348">
        <f>IF(O$16=0,0,O$16/OIS_fec!O$16)</f>
        <v>0.41752662320426021</v>
      </c>
      <c r="P102" s="348">
        <f>IF(P$16=0,0,P$16/OIS_fec!P$16)</f>
        <v>0.41059931535816141</v>
      </c>
      <c r="Q102" s="348">
        <f>IF(Q$16=0,0,Q$16/OIS_fec!Q$16)</f>
        <v>0.40726928998173589</v>
      </c>
      <c r="R102" s="348">
        <f>IF(R$16=0,0,R$16/OIS_fec!R$16)</f>
        <v>0.40756435762865706</v>
      </c>
      <c r="S102" s="348">
        <f>IF(S$16=0,0,S$16/OIS_fec!S$16)</f>
        <v>0.40742793718027942</v>
      </c>
      <c r="T102" s="348">
        <f>IF(T$16=0,0,T$16/OIS_fec!T$16)</f>
        <v>0.40861198496298712</v>
      </c>
      <c r="U102" s="348">
        <f>IF(U$16=0,0,U$16/OIS_fec!U$16)</f>
        <v>0.4097308470138743</v>
      </c>
      <c r="V102" s="348">
        <f>IF(V$16=0,0,V$16/OIS_fec!V$16)</f>
        <v>0.41068392009753579</v>
      </c>
      <c r="W102" s="348">
        <f>IF(W$16=0,0,W$16/OIS_fec!W$16)</f>
        <v>0.4100933194759489</v>
      </c>
      <c r="X102" s="348">
        <f>IF(X$16=0,0,X$16/OIS_fec!X$16)</f>
        <v>0.40795518137297243</v>
      </c>
      <c r="Y102" s="348">
        <f>IF(Y$16=0,0,Y$16/OIS_fec!Y$16)</f>
        <v>0.40546713488008668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0.26168251461060449</v>
      </c>
      <c r="C103" s="348">
        <f>IF(C$27=0,0,C$27/OIS_fec!C$27)</f>
        <v>0.26184740557126396</v>
      </c>
      <c r="D103" s="348">
        <f>IF(D$27=0,0,D$27/OIS_fec!D$27)</f>
        <v>0.26244828440051471</v>
      </c>
      <c r="E103" s="348">
        <f>IF(E$27=0,0,E$27/OIS_fec!E$27)</f>
        <v>0.26344310474042854</v>
      </c>
      <c r="F103" s="348">
        <f>IF(F$27=0,0,F$27/OIS_fec!F$27)</f>
        <v>0.26297782150020899</v>
      </c>
      <c r="G103" s="348">
        <f>IF(G$27=0,0,G$27/OIS_fec!G$27)</f>
        <v>0.25996820379416991</v>
      </c>
      <c r="H103" s="348">
        <f>IF(H$27=0,0,H$27/OIS_fec!H$27)</f>
        <v>0.26043692816845976</v>
      </c>
      <c r="I103" s="348">
        <f>IF(I$27=0,0,I$27/OIS_fec!I$27)</f>
        <v>0.26119308562661298</v>
      </c>
      <c r="J103" s="348">
        <f>IF(J$27=0,0,J$27/OIS_fec!J$27)</f>
        <v>0.25928417515287583</v>
      </c>
      <c r="K103" s="348">
        <f>IF(K$27=0,0,K$27/OIS_fec!K$27)</f>
        <v>0.25724677151193132</v>
      </c>
      <c r="L103" s="348">
        <f>IF(L$27=0,0,L$27/OIS_fec!L$27)</f>
        <v>0.25992906899878904</v>
      </c>
      <c r="M103" s="348">
        <f>IF(M$27=0,0,M$27/OIS_fec!M$27)</f>
        <v>0.25607139142227586</v>
      </c>
      <c r="N103" s="348">
        <f>IF(N$27=0,0,N$27/OIS_fec!N$27)</f>
        <v>0.25864836259360618</v>
      </c>
      <c r="O103" s="348">
        <f>IF(O$27=0,0,O$27/OIS_fec!O$27)</f>
        <v>0.26127082367342214</v>
      </c>
      <c r="P103" s="348">
        <f>IF(P$27=0,0,P$27/OIS_fec!P$27)</f>
        <v>0.25900032449972388</v>
      </c>
      <c r="Q103" s="348">
        <f>IF(Q$27=0,0,Q$27/OIS_fec!Q$27)</f>
        <v>0.2584263432772676</v>
      </c>
      <c r="R103" s="348">
        <f>IF(R$27=0,0,R$27/OIS_fec!R$27)</f>
        <v>0.25806414260316413</v>
      </c>
      <c r="S103" s="348">
        <f>IF(S$27=0,0,S$27/OIS_fec!S$27)</f>
        <v>0.25837338995777959</v>
      </c>
      <c r="T103" s="348">
        <f>IF(T$27=0,0,T$27/OIS_fec!T$27)</f>
        <v>0.25778579739991364</v>
      </c>
      <c r="U103" s="348">
        <f>IF(U$27=0,0,U$27/OIS_fec!U$27)</f>
        <v>0.25794291680788062</v>
      </c>
      <c r="V103" s="348">
        <f>IF(V$27=0,0,V$27/OIS_fec!V$27)</f>
        <v>0.25753264436641699</v>
      </c>
      <c r="W103" s="348">
        <f>IF(W$27=0,0,W$27/OIS_fec!W$27)</f>
        <v>0.25771823169675429</v>
      </c>
      <c r="X103" s="348">
        <f>IF(X$27=0,0,X$27/OIS_fec!X$27)</f>
        <v>0.25708014175546806</v>
      </c>
      <c r="Y103" s="348">
        <f>IF(Y$27=0,0,Y$27/OIS_fec!Y$27)</f>
        <v>0.25678230879651315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0.25990205357323015</v>
      </c>
      <c r="C104" s="348">
        <f>IF(C$35=0,0,C$35/OIS_fec!C$35)</f>
        <v>0.25784030254248991</v>
      </c>
      <c r="D104" s="348">
        <f>IF(D$35=0,0,D$35/OIS_fec!D$35)</f>
        <v>0.25983371197332289</v>
      </c>
      <c r="E104" s="348">
        <f>IF(E$35=0,0,E$35/OIS_fec!E$35)</f>
        <v>0.26042746188225319</v>
      </c>
      <c r="F104" s="348">
        <f>IF(F$35=0,0,F$35/OIS_fec!F$35)</f>
        <v>0.26007185691490275</v>
      </c>
      <c r="G104" s="348">
        <f>IF(G$35=0,0,G$35/OIS_fec!G$35)</f>
        <v>0.25835334691164025</v>
      </c>
      <c r="H104" s="348">
        <f>IF(H$35=0,0,H$35/OIS_fec!H$35)</f>
        <v>0.25787539443408175</v>
      </c>
      <c r="I104" s="348">
        <f>IF(I$35=0,0,I$35/OIS_fec!I$35)</f>
        <v>0.25843996140855924</v>
      </c>
      <c r="J104" s="348">
        <f>IF(J$35=0,0,J$35/OIS_fec!J$35)</f>
        <v>0.25851301779699021</v>
      </c>
      <c r="K104" s="348">
        <f>IF(K$35=0,0,K$35/OIS_fec!K$35)</f>
        <v>0.25937446131247127</v>
      </c>
      <c r="L104" s="348">
        <f>IF(L$35=0,0,L$35/OIS_fec!L$35)</f>
        <v>0.26154588394387013</v>
      </c>
      <c r="M104" s="348">
        <f>IF(M$35=0,0,M$35/OIS_fec!M$35)</f>
        <v>0.2601422787015501</v>
      </c>
      <c r="N104" s="348">
        <f>IF(N$35=0,0,N$35/OIS_fec!N$35)</f>
        <v>0.26895963090532565</v>
      </c>
      <c r="O104" s="348">
        <f>IF(O$35=0,0,O$35/OIS_fec!O$35)</f>
        <v>0.26232603732184201</v>
      </c>
      <c r="P104" s="348">
        <f>IF(P$35=0,0,P$35/OIS_fec!P$35)</f>
        <v>0.25980178031562573</v>
      </c>
      <c r="Q104" s="348">
        <f>IF(Q$35=0,0,Q$35/OIS_fec!Q$35)</f>
        <v>0.25914673767759261</v>
      </c>
      <c r="R104" s="348">
        <f>IF(R$35=0,0,R$35/OIS_fec!R$35)</f>
        <v>0.25959904841859888</v>
      </c>
      <c r="S104" s="348">
        <f>IF(S$35=0,0,S$35/OIS_fec!S$35)</f>
        <v>0.25976058749822017</v>
      </c>
      <c r="T104" s="348">
        <f>IF(T$35=0,0,T$35/OIS_fec!T$35)</f>
        <v>0.25999200511189141</v>
      </c>
      <c r="U104" s="348">
        <f>IF(U$35=0,0,U$35/OIS_fec!U$35)</f>
        <v>0.26129654364039284</v>
      </c>
      <c r="V104" s="348">
        <f>IF(V$35=0,0,V$35/OIS_fec!V$35)</f>
        <v>0.26128846141129436</v>
      </c>
      <c r="W104" s="348">
        <f>IF(W$35=0,0,W$35/OIS_fec!W$35)</f>
        <v>0.26084826606347311</v>
      </c>
      <c r="X104" s="348">
        <f>IF(X$35=0,0,X$35/OIS_fec!X$35)</f>
        <v>0.26022771189769228</v>
      </c>
      <c r="Y104" s="348">
        <f>IF(Y$35=0,0,Y$35/OIS_fec!Y$35)</f>
        <v>0.25947669546670882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0.64319682013143964</v>
      </c>
      <c r="C105" s="348">
        <f>IF(C$54=0,0,C$54/OIS_fec!C$54)</f>
        <v>0.65370500277974486</v>
      </c>
      <c r="D105" s="348">
        <f>IF(D$54=0,0,D$54/OIS_fec!D$54)</f>
        <v>0.65094024197134515</v>
      </c>
      <c r="E105" s="348">
        <f>IF(E$54=0,0,E$54/OIS_fec!E$54)</f>
        <v>0.65913590297181457</v>
      </c>
      <c r="F105" s="348">
        <f>IF(F$54=0,0,F$54/OIS_fec!F$54)</f>
        <v>0.65875527713272231</v>
      </c>
      <c r="G105" s="348">
        <f>IF(G$54=0,0,G$54/OIS_fec!G$54)</f>
        <v>0.60898256688430841</v>
      </c>
      <c r="H105" s="348">
        <f>IF(H$54=0,0,H$54/OIS_fec!H$54)</f>
        <v>0.6218171176069639</v>
      </c>
      <c r="I105" s="348">
        <f>IF(I$54=0,0,I$54/OIS_fec!I$54)</f>
        <v>0.62390105502586535</v>
      </c>
      <c r="J105" s="348">
        <f>IF(J$54=0,0,J$54/OIS_fec!J$54)</f>
        <v>0.618606294736187</v>
      </c>
      <c r="K105" s="348">
        <f>IF(K$54=0,0,K$54/OIS_fec!K$54)</f>
        <v>0.64016192489562074</v>
      </c>
      <c r="L105" s="348">
        <f>IF(L$54=0,0,L$54/OIS_fec!L$54)</f>
        <v>0.65632048871911408</v>
      </c>
      <c r="M105" s="348">
        <f>IF(M$54=0,0,M$54/OIS_fec!M$54)</f>
        <v>0.6513827372030575</v>
      </c>
      <c r="N105" s="348">
        <f>IF(N$54=0,0,N$54/OIS_fec!N$54)</f>
        <v>0.69373952048389798</v>
      </c>
      <c r="O105" s="348">
        <f>IF(O$54=0,0,O$54/OIS_fec!O$54)</f>
        <v>0.6609871846778248</v>
      </c>
      <c r="P105" s="348">
        <f>IF(P$54=0,0,P$54/OIS_fec!P$54)</f>
        <v>0.66123673432390551</v>
      </c>
      <c r="Q105" s="348">
        <f>IF(Q$54=0,0,Q$54/OIS_fec!Q$54)</f>
        <v>0.65947286710064101</v>
      </c>
      <c r="R105" s="348">
        <f>IF(R$54=0,0,R$54/OIS_fec!R$54)</f>
        <v>0.65875884873270529</v>
      </c>
      <c r="S105" s="348">
        <f>IF(S$54=0,0,S$54/OIS_fec!S$54)</f>
        <v>0.65786862847202943</v>
      </c>
      <c r="T105" s="348">
        <f>IF(T$54=0,0,T$54/OIS_fec!T$54)</f>
        <v>0.65909831661514828</v>
      </c>
      <c r="U105" s="348">
        <f>IF(U$54=0,0,U$54/OIS_fec!U$54)</f>
        <v>0.66125383435028839</v>
      </c>
      <c r="V105" s="348">
        <f>IF(V$54=0,0,V$54/OIS_fec!V$54)</f>
        <v>0.66041636930129932</v>
      </c>
      <c r="W105" s="348">
        <f>IF(W$54=0,0,W$54/OIS_fec!W$54)</f>
        <v>0.65722922634906633</v>
      </c>
      <c r="X105" s="348">
        <f>IF(X$54=0,0,X$54/OIS_fec!X$54)</f>
        <v>0.6603471548163079</v>
      </c>
      <c r="Y105" s="348">
        <f>IF(Y$54=0,0,Y$54/OIS_fec!Y$54)</f>
        <v>0.66107428577749783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0.36564806467363581</v>
      </c>
      <c r="C106" s="348">
        <f>IF(C$68=0,0,C$68/OIS_fec!C$68)</f>
        <v>0.36184952031305417</v>
      </c>
      <c r="D106" s="348">
        <f>IF(D$68=0,0,D$68/OIS_fec!D$68)</f>
        <v>0.3640904810440691</v>
      </c>
      <c r="E106" s="348">
        <f>IF(E$68=0,0,E$68/OIS_fec!E$68)</f>
        <v>0.36619302064975273</v>
      </c>
      <c r="F106" s="348">
        <f>IF(F$68=0,0,F$68/OIS_fec!F$68)</f>
        <v>0.36394399499329938</v>
      </c>
      <c r="G106" s="348">
        <f>IF(G$68=0,0,G$68/OIS_fec!G$68)</f>
        <v>0.36289517991972692</v>
      </c>
      <c r="H106" s="348">
        <f>IF(H$68=0,0,H$68/OIS_fec!H$68)</f>
        <v>0.36314204633841446</v>
      </c>
      <c r="I106" s="348">
        <f>IF(I$68=0,0,I$68/OIS_fec!I$68)</f>
        <v>0.3640906306598985</v>
      </c>
      <c r="J106" s="348">
        <f>IF(J$68=0,0,J$68/OIS_fec!J$68)</f>
        <v>0.36209787913251107</v>
      </c>
      <c r="K106" s="348">
        <f>IF(K$68=0,0,K$68/OIS_fec!K$68)</f>
        <v>0.36510819387724958</v>
      </c>
      <c r="L106" s="348">
        <f>IF(L$68=0,0,L$68/OIS_fec!L$68)</f>
        <v>0.36347282686824189</v>
      </c>
      <c r="M106" s="348">
        <f>IF(M$68=0,0,M$68/OIS_fec!M$68)</f>
        <v>0.36166266349000442</v>
      </c>
      <c r="N106" s="348">
        <f>IF(N$68=0,0,N$68/OIS_fec!N$68)</f>
        <v>0.36138095200089132</v>
      </c>
      <c r="O106" s="348">
        <f>IF(O$68=0,0,O$68/OIS_fec!O$68)</f>
        <v>0.36010496799263969</v>
      </c>
      <c r="P106" s="348">
        <f>IF(P$68=0,0,P$68/OIS_fec!P$68)</f>
        <v>0.36039437541676111</v>
      </c>
      <c r="Q106" s="348">
        <f>IF(Q$68=0,0,Q$68/OIS_fec!Q$68)</f>
        <v>0.36024111900945455</v>
      </c>
      <c r="R106" s="348">
        <f>IF(R$68=0,0,R$68/OIS_fec!R$68)</f>
        <v>0.36010369143741328</v>
      </c>
      <c r="S106" s="348">
        <f>IF(S$68=0,0,S$68/OIS_fec!S$68)</f>
        <v>0.36038277223529558</v>
      </c>
      <c r="T106" s="348">
        <f>IF(T$68=0,0,T$68/OIS_fec!T$68)</f>
        <v>0.36032667517460104</v>
      </c>
      <c r="U106" s="348">
        <f>IF(U$68=0,0,U$68/OIS_fec!U$68)</f>
        <v>0.36054449584091808</v>
      </c>
      <c r="V106" s="348">
        <f>IF(V$68=0,0,V$68/OIS_fec!V$68)</f>
        <v>0.36046827189781711</v>
      </c>
      <c r="W106" s="348">
        <f>IF(W$68=0,0,W$68/OIS_fec!W$68)</f>
        <v>0.36033738185079212</v>
      </c>
      <c r="X106" s="348">
        <f>IF(X$68=0,0,X$68/OIS_fec!X$68)</f>
        <v>0.36045485035309033</v>
      </c>
      <c r="Y106" s="348">
        <f>IF(Y$68=0,0,Y$68/OIS_fec!Y$68)</f>
        <v>0.36066896426187939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0.49265148194426683</v>
      </c>
      <c r="C107" s="333">
        <f>IF(C$69=0,0,C$69/OIS_fec!C$69)</f>
        <v>0.48815861006838795</v>
      </c>
      <c r="D107" s="333">
        <f>IF(D$69=0,0,D$69/OIS_fec!D$69)</f>
        <v>0.48891914075102216</v>
      </c>
      <c r="E107" s="333">
        <f>IF(E$69=0,0,E$69/OIS_fec!E$69)</f>
        <v>0.4936227543412281</v>
      </c>
      <c r="F107" s="333">
        <f>IF(F$69=0,0,F$69/OIS_fec!F$69)</f>
        <v>0.49113285111411403</v>
      </c>
      <c r="G107" s="333">
        <f>IF(G$69=0,0,G$69/OIS_fec!G$69)</f>
        <v>0.50223471508914408</v>
      </c>
      <c r="H107" s="333">
        <f>IF(H$69=0,0,H$69/OIS_fec!H$69)</f>
        <v>0.49667316754573593</v>
      </c>
      <c r="I107" s="333">
        <f>IF(I$69=0,0,I$69/OIS_fec!I$69)</f>
        <v>0.49570188660232634</v>
      </c>
      <c r="J107" s="333">
        <f>IF(J$69=0,0,J$69/OIS_fec!J$69)</f>
        <v>0.4942093552975465</v>
      </c>
      <c r="K107" s="333">
        <f>IF(K$69=0,0,K$69/OIS_fec!K$69)</f>
        <v>0.49197682362274858</v>
      </c>
      <c r="L107" s="333">
        <f>IF(L$69=0,0,L$69/OIS_fec!L$69)</f>
        <v>0.49176931506554938</v>
      </c>
      <c r="M107" s="333">
        <f>IF(M$69=0,0,M$69/OIS_fec!M$69)</f>
        <v>0.491999307465254</v>
      </c>
      <c r="N107" s="333">
        <f>IF(N$69=0,0,N$69/OIS_fec!N$69)</f>
        <v>0.49378315283401902</v>
      </c>
      <c r="O107" s="333">
        <f>IF(O$69=0,0,O$69/OIS_fec!O$69)</f>
        <v>0.49333877351413474</v>
      </c>
      <c r="P107" s="333">
        <f>IF(P$69=0,0,P$69/OIS_fec!P$69)</f>
        <v>0.49069275149788033</v>
      </c>
      <c r="Q107" s="333">
        <f>IF(Q$69=0,0,Q$69/OIS_fec!Q$69)</f>
        <v>0.49096008813796238</v>
      </c>
      <c r="R107" s="333">
        <f>IF(R$69=0,0,R$69/OIS_fec!R$69)</f>
        <v>0.49121864959150213</v>
      </c>
      <c r="S107" s="333">
        <f>IF(S$69=0,0,S$69/OIS_fec!S$69)</f>
        <v>0.49095647447369545</v>
      </c>
      <c r="T107" s="333">
        <f>IF(T$69=0,0,T$69/OIS_fec!T$69)</f>
        <v>0.49282921564566301</v>
      </c>
      <c r="U107" s="333">
        <f>IF(U$69=0,0,U$69/OIS_fec!U$69)</f>
        <v>0.49341913739961746</v>
      </c>
      <c r="V107" s="333">
        <f>IF(V$69=0,0,V$69/OIS_fec!V$69)</f>
        <v>0.49297432673231928</v>
      </c>
      <c r="W107" s="333">
        <f>IF(W$69=0,0,W$69/OIS_fec!W$69)</f>
        <v>0.49299485123627806</v>
      </c>
      <c r="X107" s="333">
        <f>IF(X$69=0,0,X$69/OIS_fec!X$69)</f>
        <v>0.49221558663362963</v>
      </c>
      <c r="Y107" s="333">
        <f>IF(Y$69=0,0,Y$69/OIS_fec!Y$69)</f>
        <v>0.49155846291228927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HU: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147.1432611789545</v>
      </c>
      <c r="C5" s="223">
        <v>165.02487888143091</v>
      </c>
      <c r="D5" s="223">
        <v>192.14588808499411</v>
      </c>
      <c r="E5" s="223">
        <v>206.7091380385038</v>
      </c>
      <c r="F5" s="223">
        <v>172.97737560581109</v>
      </c>
      <c r="G5" s="223">
        <v>219.8583122424107</v>
      </c>
      <c r="H5" s="223">
        <v>231.56711323648051</v>
      </c>
      <c r="I5" s="223">
        <v>178.6804308024445</v>
      </c>
      <c r="J5" s="223">
        <v>238.00784688199781</v>
      </c>
      <c r="K5" s="223">
        <v>234.40457592377109</v>
      </c>
      <c r="L5" s="223">
        <v>225.0057336061744</v>
      </c>
      <c r="M5" s="223">
        <v>448.56340716152738</v>
      </c>
      <c r="N5" s="223">
        <v>403.18871076685792</v>
      </c>
      <c r="O5" s="223">
        <v>643.76895264498125</v>
      </c>
      <c r="P5" s="223">
        <v>720.86233608470866</v>
      </c>
      <c r="Q5" s="223">
        <v>751.8922432871201</v>
      </c>
      <c r="R5" s="223">
        <v>837.34984202700332</v>
      </c>
      <c r="S5" s="223">
        <v>888.59071383843036</v>
      </c>
      <c r="T5" s="223">
        <v>1057.991420297617</v>
      </c>
      <c r="U5" s="223">
        <v>1028.4510999162919</v>
      </c>
      <c r="V5" s="223">
        <v>1065.2663126798309</v>
      </c>
      <c r="W5" s="223">
        <v>1152.678403127175</v>
      </c>
      <c r="X5" s="223">
        <v>1066.6982936588661</v>
      </c>
      <c r="Y5" s="223">
        <v>919.84163885176122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2.0833479797446151</v>
      </c>
      <c r="C10" s="260">
        <v>2.0720133006788441</v>
      </c>
      <c r="D10" s="260">
        <v>2.4452342978134491</v>
      </c>
      <c r="E10" s="260">
        <v>2.0590467606855238</v>
      </c>
      <c r="F10" s="260">
        <v>1.8349762903037381</v>
      </c>
      <c r="G10" s="260">
        <v>3.3361130075470138</v>
      </c>
      <c r="H10" s="260">
        <v>3.4349674441573641</v>
      </c>
      <c r="I10" s="260">
        <v>2.620757225702977</v>
      </c>
      <c r="J10" s="260">
        <v>3.7250320838795159</v>
      </c>
      <c r="K10" s="260">
        <v>2.8007321817090962</v>
      </c>
      <c r="L10" s="260">
        <v>2.15927138848263</v>
      </c>
      <c r="M10" s="260">
        <v>5.665035636786663</v>
      </c>
      <c r="N10" s="260">
        <v>1.5787800198307369</v>
      </c>
      <c r="O10" s="260">
        <v>6.3134824728363217</v>
      </c>
      <c r="P10" s="260">
        <v>8.2013379793904733</v>
      </c>
      <c r="Q10" s="260">
        <v>8.3172080929989409</v>
      </c>
      <c r="R10" s="260">
        <v>9.3940943538962536</v>
      </c>
      <c r="S10" s="260">
        <v>9.9531958118656707</v>
      </c>
      <c r="T10" s="260">
        <v>11.597475974597099</v>
      </c>
      <c r="U10" s="260">
        <v>10.396538081263991</v>
      </c>
      <c r="V10" s="260">
        <v>10.837597476078111</v>
      </c>
      <c r="W10" s="260">
        <v>11.72121973809913</v>
      </c>
      <c r="X10" s="260">
        <v>9.8106213469631349</v>
      </c>
      <c r="Y10" s="260">
        <v>7.8398092138754567</v>
      </c>
      <c r="DA10" s="68" t="s">
        <v>3190</v>
      </c>
    </row>
    <row r="11" spans="1:105" ht="12" customHeight="1" x14ac:dyDescent="0.25">
      <c r="A11" s="37" t="s">
        <v>159</v>
      </c>
      <c r="B11" s="226">
        <v>9.7537905463218652E-2</v>
      </c>
      <c r="C11" s="226">
        <v>0.19468418503527479</v>
      </c>
      <c r="D11" s="226">
        <v>0.27268581238713607</v>
      </c>
      <c r="E11" s="226">
        <v>0.2341133677516995</v>
      </c>
      <c r="F11" s="226">
        <v>0.2412676719275359</v>
      </c>
      <c r="G11" s="226">
        <v>0.42408367499219768</v>
      </c>
      <c r="H11" s="226">
        <v>0.44291120674026008</v>
      </c>
      <c r="I11" s="226">
        <v>0.28639440360898533</v>
      </c>
      <c r="J11" s="226">
        <v>0.39770341317682673</v>
      </c>
      <c r="K11" s="226">
        <v>0.41677495912339391</v>
      </c>
      <c r="L11" s="226">
        <v>0.38916712968985001</v>
      </c>
      <c r="M11" s="226">
        <v>3.5438925848295928</v>
      </c>
      <c r="N11" s="226">
        <v>1.0567566032028379</v>
      </c>
      <c r="O11" s="226">
        <v>1.8059654095605839</v>
      </c>
      <c r="P11" s="226">
        <v>3.8686897553202342</v>
      </c>
      <c r="Q11" s="226">
        <v>4.065927150275618</v>
      </c>
      <c r="R11" s="226">
        <v>4.8635611331634392</v>
      </c>
      <c r="S11" s="226">
        <v>5.0209936424511286</v>
      </c>
      <c r="T11" s="226">
        <v>6.5380735830734569</v>
      </c>
      <c r="U11" s="226">
        <v>5.6603054438027023</v>
      </c>
      <c r="V11" s="226">
        <v>6.1608368742430759</v>
      </c>
      <c r="W11" s="226">
        <v>6.2143924798148813</v>
      </c>
      <c r="X11" s="226">
        <v>5.7409923610701208</v>
      </c>
      <c r="Y11" s="226">
        <v>4.7064179134003652</v>
      </c>
      <c r="DA11" s="69" t="s">
        <v>3191</v>
      </c>
    </row>
    <row r="12" spans="1:105" ht="12" customHeight="1" x14ac:dyDescent="0.25">
      <c r="A12" s="37" t="s">
        <v>35</v>
      </c>
      <c r="B12" s="226">
        <v>1.985810074281396</v>
      </c>
      <c r="C12" s="226">
        <v>1.877329115643569</v>
      </c>
      <c r="D12" s="226">
        <v>2.172548485426312</v>
      </c>
      <c r="E12" s="226">
        <v>1.8249333929338249</v>
      </c>
      <c r="F12" s="226">
        <v>1.5937086183762019</v>
      </c>
      <c r="G12" s="226">
        <v>2.912029332554817</v>
      </c>
      <c r="H12" s="226">
        <v>2.992056237417104</v>
      </c>
      <c r="I12" s="226">
        <v>2.334362822093992</v>
      </c>
      <c r="J12" s="226">
        <v>3.327328670702689</v>
      </c>
      <c r="K12" s="226">
        <v>2.383957222585702</v>
      </c>
      <c r="L12" s="226">
        <v>1.77010425879278</v>
      </c>
      <c r="M12" s="226">
        <v>2.1211430519570689</v>
      </c>
      <c r="N12" s="226">
        <v>0.52202341662789875</v>
      </c>
      <c r="O12" s="226">
        <v>4.5075170632757384</v>
      </c>
      <c r="P12" s="226">
        <v>4.3326482240702386</v>
      </c>
      <c r="Q12" s="226">
        <v>4.2512809427233229</v>
      </c>
      <c r="R12" s="226">
        <v>4.5305332207328144</v>
      </c>
      <c r="S12" s="226">
        <v>4.9322021694145413</v>
      </c>
      <c r="T12" s="226">
        <v>5.0594023915236406</v>
      </c>
      <c r="U12" s="226">
        <v>4.7362326374612911</v>
      </c>
      <c r="V12" s="226">
        <v>4.6767606018350323</v>
      </c>
      <c r="W12" s="226">
        <v>5.5068272582842503</v>
      </c>
      <c r="X12" s="226">
        <v>4.0696289858930141</v>
      </c>
      <c r="Y12" s="226">
        <v>3.1333913004750911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32.541667500783127</v>
      </c>
      <c r="C16" s="261">
        <v>31.617078352102521</v>
      </c>
      <c r="D16" s="261">
        <v>39.99432347865757</v>
      </c>
      <c r="E16" s="261">
        <v>38.687883254247183</v>
      </c>
      <c r="F16" s="261">
        <v>36.012745545562566</v>
      </c>
      <c r="G16" s="261">
        <v>36.151496542964473</v>
      </c>
      <c r="H16" s="261">
        <v>38.425062845202852</v>
      </c>
      <c r="I16" s="261">
        <v>31.74082632327335</v>
      </c>
      <c r="J16" s="261">
        <v>45.381502358877682</v>
      </c>
      <c r="K16" s="261">
        <v>46.472692855270751</v>
      </c>
      <c r="L16" s="261">
        <v>43.541249916136337</v>
      </c>
      <c r="M16" s="261">
        <v>71.159667188901309</v>
      </c>
      <c r="N16" s="261">
        <v>71.364049311522962</v>
      </c>
      <c r="O16" s="261">
        <v>114.4535951460268</v>
      </c>
      <c r="P16" s="261">
        <v>116.35010232875619</v>
      </c>
      <c r="Q16" s="261">
        <v>124.9745308130471</v>
      </c>
      <c r="R16" s="261">
        <v>141.03323723251009</v>
      </c>
      <c r="S16" s="261">
        <v>153.74743918252409</v>
      </c>
      <c r="T16" s="261">
        <v>173.5745349840509</v>
      </c>
      <c r="U16" s="261">
        <v>175.59042698186141</v>
      </c>
      <c r="V16" s="261">
        <v>180.6651654224176</v>
      </c>
      <c r="W16" s="261">
        <v>198.57199452893391</v>
      </c>
      <c r="X16" s="261">
        <v>187.39966271727459</v>
      </c>
      <c r="Y16" s="261">
        <v>170.14469212862639</v>
      </c>
      <c r="DA16" s="70" t="s">
        <v>3196</v>
      </c>
    </row>
    <row r="17" spans="1:105" ht="12" customHeight="1" x14ac:dyDescent="0.25">
      <c r="A17" s="46" t="s">
        <v>28</v>
      </c>
      <c r="B17" s="229">
        <v>0.411810067228156</v>
      </c>
      <c r="C17" s="229">
        <v>2.2658367757061582</v>
      </c>
      <c r="D17" s="229">
        <v>0</v>
      </c>
      <c r="E17" s="229">
        <v>0.23225106120141209</v>
      </c>
      <c r="F17" s="229">
        <v>0</v>
      </c>
      <c r="G17" s="229">
        <v>0.34278317410513559</v>
      </c>
      <c r="H17" s="229">
        <v>0.52962354826978375</v>
      </c>
      <c r="I17" s="229">
        <v>0.35689978904900233</v>
      </c>
      <c r="J17" s="229">
        <v>1.8508721920258899</v>
      </c>
      <c r="K17" s="229">
        <v>4.0043094107612021</v>
      </c>
      <c r="L17" s="229">
        <v>2.5798287456332529</v>
      </c>
      <c r="M17" s="229">
        <v>2.5311415217195208</v>
      </c>
      <c r="N17" s="229">
        <v>2.183953639402973</v>
      </c>
      <c r="O17" s="229">
        <v>3.349137355999662</v>
      </c>
      <c r="P17" s="229">
        <v>2.89551274085176</v>
      </c>
      <c r="Q17" s="229">
        <v>2.850680552283154</v>
      </c>
      <c r="R17" s="229">
        <v>3.175004698708352</v>
      </c>
      <c r="S17" s="229">
        <v>2.8688816319548138</v>
      </c>
      <c r="T17" s="229">
        <v>3.6016160699099031</v>
      </c>
      <c r="U17" s="229">
        <v>3.5342859400333331</v>
      </c>
      <c r="V17" s="229">
        <v>3.106051131380914</v>
      </c>
      <c r="W17" s="229">
        <v>3.0358600807071849</v>
      </c>
      <c r="X17" s="229">
        <v>5.6594456542969933</v>
      </c>
      <c r="Y17" s="229">
        <v>7.6851468981792923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0.46661346376360341</v>
      </c>
      <c r="C19" s="229">
        <v>1.4206004624939901</v>
      </c>
      <c r="D19" s="229">
        <v>3.9955198427754852</v>
      </c>
      <c r="E19" s="229">
        <v>2.4676865211391941</v>
      </c>
      <c r="F19" s="229">
        <v>1.948992626574003</v>
      </c>
      <c r="G19" s="229">
        <v>2.7058897478491919</v>
      </c>
      <c r="H19" s="229">
        <v>2.3177560062827109</v>
      </c>
      <c r="I19" s="229">
        <v>1.260007419258544</v>
      </c>
      <c r="J19" s="229">
        <v>3.7924444872004042</v>
      </c>
      <c r="K19" s="229">
        <v>1.973797962411006</v>
      </c>
      <c r="L19" s="229">
        <v>0.99582937251327852</v>
      </c>
      <c r="M19" s="229">
        <v>2.727913139515183</v>
      </c>
      <c r="N19" s="229">
        <v>0.53509743233279938</v>
      </c>
      <c r="O19" s="229">
        <v>6.2540907060706994</v>
      </c>
      <c r="P19" s="229">
        <v>6.8879810411107592</v>
      </c>
      <c r="Q19" s="229">
        <v>5.9531446734001481</v>
      </c>
      <c r="R19" s="229">
        <v>5.6266948428503074</v>
      </c>
      <c r="S19" s="229">
        <v>5.1812047013543312</v>
      </c>
      <c r="T19" s="229">
        <v>6.7189789634965464</v>
      </c>
      <c r="U19" s="229">
        <v>6.2044785035241166</v>
      </c>
      <c r="V19" s="229">
        <v>6.2986638375730246</v>
      </c>
      <c r="W19" s="229">
        <v>7.89011803344059</v>
      </c>
      <c r="X19" s="229">
        <v>12.971920772920599</v>
      </c>
      <c r="Y19" s="229">
        <v>9.5183301310857136</v>
      </c>
      <c r="DA19" s="73" t="s">
        <v>3199</v>
      </c>
    </row>
    <row r="20" spans="1:105" ht="12" customHeight="1" x14ac:dyDescent="0.25">
      <c r="A20" s="46" t="s">
        <v>159</v>
      </c>
      <c r="B20" s="229">
        <v>2.5826064687449199</v>
      </c>
      <c r="C20" s="229">
        <v>2.5265647236523479</v>
      </c>
      <c r="D20" s="229">
        <v>4.3062603918148099</v>
      </c>
      <c r="E20" s="229">
        <v>5.7034664088120257</v>
      </c>
      <c r="F20" s="229">
        <v>3.087585280234288</v>
      </c>
      <c r="G20" s="229">
        <v>4.5898942647462304</v>
      </c>
      <c r="H20" s="229">
        <v>5.0429351793042034</v>
      </c>
      <c r="I20" s="229">
        <v>3.9901365323195961</v>
      </c>
      <c r="J20" s="229">
        <v>4.0085726998564049</v>
      </c>
      <c r="K20" s="229">
        <v>5.3370313659634911</v>
      </c>
      <c r="L20" s="229">
        <v>5.1877875063282586</v>
      </c>
      <c r="M20" s="229">
        <v>29.565615009058281</v>
      </c>
      <c r="N20" s="229">
        <v>27.277701685253771</v>
      </c>
      <c r="O20" s="229">
        <v>18.277800535356089</v>
      </c>
      <c r="P20" s="229">
        <v>27.905036778518951</v>
      </c>
      <c r="Q20" s="229">
        <v>30.83448418652489</v>
      </c>
      <c r="R20" s="229">
        <v>39.029420401935262</v>
      </c>
      <c r="S20" s="229">
        <v>41.60973723621214</v>
      </c>
      <c r="T20" s="229">
        <v>55.533629200277574</v>
      </c>
      <c r="U20" s="229">
        <v>53.946841960844807</v>
      </c>
      <c r="V20" s="229">
        <v>57.205242075805302</v>
      </c>
      <c r="W20" s="229">
        <v>58.719845436127407</v>
      </c>
      <c r="X20" s="229">
        <v>59.534437473338869</v>
      </c>
      <c r="Y20" s="229">
        <v>55.08809874221599</v>
      </c>
      <c r="DA20" s="73" t="s">
        <v>3200</v>
      </c>
    </row>
    <row r="21" spans="1:105" ht="12" customHeight="1" x14ac:dyDescent="0.25">
      <c r="A21" s="46" t="s">
        <v>32</v>
      </c>
      <c r="B21" s="229">
        <v>0.54649811947721672</v>
      </c>
      <c r="C21" s="229">
        <v>0.98592700611106876</v>
      </c>
      <c r="D21" s="229">
        <v>0</v>
      </c>
      <c r="E21" s="229">
        <v>0.51500638463187698</v>
      </c>
      <c r="F21" s="229">
        <v>0.42369032128951462</v>
      </c>
      <c r="G21" s="229">
        <v>1.902027841635634</v>
      </c>
      <c r="H21" s="229">
        <v>1.466279948719251</v>
      </c>
      <c r="I21" s="229">
        <v>0</v>
      </c>
      <c r="J21" s="229">
        <v>0</v>
      </c>
      <c r="K21" s="229">
        <v>0.51772282640570733</v>
      </c>
      <c r="L21" s="229">
        <v>0.52240767005923172</v>
      </c>
      <c r="M21" s="229">
        <v>0.55526406019798735</v>
      </c>
      <c r="N21" s="229">
        <v>0</v>
      </c>
      <c r="O21" s="229">
        <v>1.064517261968748</v>
      </c>
      <c r="P21" s="229">
        <v>0.97372304773789875</v>
      </c>
      <c r="Q21" s="229">
        <v>0.48075625449759207</v>
      </c>
      <c r="R21" s="229">
        <v>0.51085321116896887</v>
      </c>
      <c r="S21" s="229">
        <v>0.51289323430042766</v>
      </c>
      <c r="T21" s="229">
        <v>0.51591687911428108</v>
      </c>
      <c r="U21" s="229">
        <v>0.51067013398746997</v>
      </c>
      <c r="V21" s="229">
        <v>1.0456270641075991</v>
      </c>
      <c r="W21" s="229">
        <v>1.022672775593616</v>
      </c>
      <c r="X21" s="229">
        <v>0.52087981299332631</v>
      </c>
      <c r="Y21" s="229">
        <v>0.53070927174412308</v>
      </c>
      <c r="DA21" s="73" t="s">
        <v>3201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3202</v>
      </c>
    </row>
    <row r="23" spans="1:105" ht="12" customHeight="1" x14ac:dyDescent="0.25">
      <c r="A23" s="46" t="s">
        <v>35</v>
      </c>
      <c r="B23" s="229">
        <v>28.534139381569229</v>
      </c>
      <c r="C23" s="229">
        <v>24.41814938413896</v>
      </c>
      <c r="D23" s="229">
        <v>31.692543244067281</v>
      </c>
      <c r="E23" s="229">
        <v>29.626358478457892</v>
      </c>
      <c r="F23" s="229">
        <v>30.552477317464771</v>
      </c>
      <c r="G23" s="229">
        <v>26.610901514628271</v>
      </c>
      <c r="H23" s="229">
        <v>29.068468162626889</v>
      </c>
      <c r="I23" s="229">
        <v>26.133782582646209</v>
      </c>
      <c r="J23" s="229">
        <v>35.729612979794993</v>
      </c>
      <c r="K23" s="229">
        <v>34.639831289729337</v>
      </c>
      <c r="L23" s="229">
        <v>34.255396621602323</v>
      </c>
      <c r="M23" s="229">
        <v>35.779733458410341</v>
      </c>
      <c r="N23" s="229">
        <v>41.367296554533418</v>
      </c>
      <c r="O23" s="229">
        <v>85.508049286631604</v>
      </c>
      <c r="P23" s="229">
        <v>77.687848720536863</v>
      </c>
      <c r="Q23" s="229">
        <v>84.855465146341317</v>
      </c>
      <c r="R23" s="229">
        <v>92.691264077847265</v>
      </c>
      <c r="S23" s="229">
        <v>103.5747223787024</v>
      </c>
      <c r="T23" s="229">
        <v>107.20439387125261</v>
      </c>
      <c r="U23" s="229">
        <v>111.3941504434717</v>
      </c>
      <c r="V23" s="229">
        <v>113.0095813135508</v>
      </c>
      <c r="W23" s="229">
        <v>127.9034982030651</v>
      </c>
      <c r="X23" s="229">
        <v>108.7129790037248</v>
      </c>
      <c r="Y23" s="229">
        <v>97.322407085401224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0.1431144000047844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80.417281146759393</v>
      </c>
      <c r="C27" s="261">
        <f t="shared" si="0"/>
        <v>91.152942684375702</v>
      </c>
      <c r="D27" s="261">
        <f t="shared" si="0"/>
        <v>104.12390609467781</v>
      </c>
      <c r="E27" s="261">
        <f t="shared" si="0"/>
        <v>113.64842115960479</v>
      </c>
      <c r="F27" s="261">
        <f t="shared" si="0"/>
        <v>88.203123275053272</v>
      </c>
      <c r="G27" s="261">
        <f t="shared" si="0"/>
        <v>118.5159209576985</v>
      </c>
      <c r="H27" s="261">
        <f t="shared" si="0"/>
        <v>125.2598454449975</v>
      </c>
      <c r="I27" s="261">
        <f t="shared" si="0"/>
        <v>94.95978628281911</v>
      </c>
      <c r="J27" s="261">
        <f t="shared" si="0"/>
        <v>126.8525419761083</v>
      </c>
      <c r="K27" s="261">
        <f t="shared" si="0"/>
        <v>126.0117739547713</v>
      </c>
      <c r="L27" s="261">
        <f t="shared" si="0"/>
        <v>118.0051723529005</v>
      </c>
      <c r="M27" s="261">
        <f t="shared" si="0"/>
        <v>219.26579740134929</v>
      </c>
      <c r="N27" s="261">
        <f t="shared" si="0"/>
        <v>194.38962722919609</v>
      </c>
      <c r="O27" s="261">
        <f t="shared" si="0"/>
        <v>326.74694906773459</v>
      </c>
      <c r="P27" s="261">
        <f t="shared" si="0"/>
        <v>359.26671050388632</v>
      </c>
      <c r="Q27" s="261">
        <f t="shared" si="0"/>
        <v>371.18913398747827</v>
      </c>
      <c r="R27" s="261">
        <f t="shared" si="0"/>
        <v>408.65171579979642</v>
      </c>
      <c r="S27" s="261">
        <f t="shared" si="0"/>
        <v>431.11093330149959</v>
      </c>
      <c r="T27" s="261">
        <f t="shared" si="0"/>
        <v>514.08145582432041</v>
      </c>
      <c r="U27" s="261">
        <f t="shared" si="0"/>
        <v>497.1101866291566</v>
      </c>
      <c r="V27" s="261">
        <f t="shared" si="0"/>
        <v>513.23638691213546</v>
      </c>
      <c r="W27" s="261">
        <f t="shared" si="0"/>
        <v>555.73956159181341</v>
      </c>
      <c r="X27" s="261">
        <f t="shared" si="0"/>
        <v>511.74434003986119</v>
      </c>
      <c r="Y27" s="261">
        <f t="shared" si="0"/>
        <v>437.77483578437727</v>
      </c>
      <c r="DA27" s="70"/>
    </row>
    <row r="28" spans="1:105" ht="12" customHeight="1" x14ac:dyDescent="0.25">
      <c r="A28" s="60" t="s">
        <v>3070</v>
      </c>
      <c r="B28" s="262">
        <v>80.417281146759393</v>
      </c>
      <c r="C28" s="262">
        <v>91.152942684375702</v>
      </c>
      <c r="D28" s="262">
        <v>104.12390609467781</v>
      </c>
      <c r="E28" s="262">
        <v>113.64842115960479</v>
      </c>
      <c r="F28" s="262">
        <v>88.203123275053272</v>
      </c>
      <c r="G28" s="262">
        <v>118.5159209576985</v>
      </c>
      <c r="H28" s="262">
        <v>125.2598454449975</v>
      </c>
      <c r="I28" s="262">
        <v>94.95978628281911</v>
      </c>
      <c r="J28" s="262">
        <v>126.8525419761083</v>
      </c>
      <c r="K28" s="262">
        <v>126.0117739547713</v>
      </c>
      <c r="L28" s="262">
        <v>118.0051723529005</v>
      </c>
      <c r="M28" s="262">
        <v>219.26579740134929</v>
      </c>
      <c r="N28" s="262">
        <v>194.38962722919609</v>
      </c>
      <c r="O28" s="262">
        <v>326.74694906773459</v>
      </c>
      <c r="P28" s="262">
        <v>359.26671050388632</v>
      </c>
      <c r="Q28" s="262">
        <v>371.18913398747827</v>
      </c>
      <c r="R28" s="262">
        <v>408.65171579979642</v>
      </c>
      <c r="S28" s="262">
        <v>431.11093330149959</v>
      </c>
      <c r="T28" s="262">
        <v>514.08145582432041</v>
      </c>
      <c r="U28" s="262">
        <v>497.1101866291566</v>
      </c>
      <c r="V28" s="262">
        <v>513.23638691213546</v>
      </c>
      <c r="W28" s="262">
        <v>555.73956159181341</v>
      </c>
      <c r="X28" s="262">
        <v>511.74434003986119</v>
      </c>
      <c r="Y28" s="262">
        <v>437.77483578437727</v>
      </c>
      <c r="DA28" s="72" t="s">
        <v>3207</v>
      </c>
    </row>
    <row r="29" spans="1:105" ht="12" customHeight="1" x14ac:dyDescent="0.25">
      <c r="A29" s="59" t="s">
        <v>28</v>
      </c>
      <c r="B29" s="230">
        <v>0.6354719766571032</v>
      </c>
      <c r="C29" s="230">
        <v>4.9368003857523881</v>
      </c>
      <c r="D29" s="230">
        <v>0</v>
      </c>
      <c r="E29" s="230">
        <v>1.053884252924608</v>
      </c>
      <c r="F29" s="230">
        <v>0</v>
      </c>
      <c r="G29" s="230">
        <v>1.9113834659190729</v>
      </c>
      <c r="H29" s="230">
        <v>2.858804526001395</v>
      </c>
      <c r="I29" s="230">
        <v>2.1632442110000469</v>
      </c>
      <c r="J29" s="230">
        <v>9.7281678081306922</v>
      </c>
      <c r="K29" s="230">
        <v>20.06204410970712</v>
      </c>
      <c r="L29" s="230">
        <v>12.78618829468275</v>
      </c>
      <c r="M29" s="230">
        <v>11.65279703816584</v>
      </c>
      <c r="N29" s="230">
        <v>9.9207050807280961</v>
      </c>
      <c r="O29" s="230">
        <v>16.22897328411343</v>
      </c>
      <c r="P29" s="230">
        <v>15.609123739204639</v>
      </c>
      <c r="Q29" s="230">
        <v>15.599626049194351</v>
      </c>
      <c r="R29" s="230">
        <v>14.576375318122709</v>
      </c>
      <c r="S29" s="230">
        <v>11.89676149639679</v>
      </c>
      <c r="T29" s="230">
        <v>15.46231085862976</v>
      </c>
      <c r="U29" s="230">
        <v>15.26251803596247</v>
      </c>
      <c r="V29" s="230">
        <v>12.75337453203271</v>
      </c>
      <c r="W29" s="230">
        <v>12.799930139684999</v>
      </c>
      <c r="X29" s="230">
        <v>13.264689937963031</v>
      </c>
      <c r="Y29" s="230">
        <v>12.37896900888129</v>
      </c>
      <c r="DA29" s="71" t="s">
        <v>3208</v>
      </c>
    </row>
    <row r="30" spans="1:105" ht="12" customHeight="1" x14ac:dyDescent="0.25">
      <c r="A30" s="59" t="s">
        <v>31</v>
      </c>
      <c r="B30" s="230">
        <v>2.518041776106164</v>
      </c>
      <c r="C30" s="230">
        <v>7.5333652572583043</v>
      </c>
      <c r="D30" s="230">
        <v>16.469797036715949</v>
      </c>
      <c r="E30" s="230">
        <v>9.0464923445206633</v>
      </c>
      <c r="F30" s="230">
        <v>6.5189983204089081</v>
      </c>
      <c r="G30" s="230">
        <v>15.088234532341909</v>
      </c>
      <c r="H30" s="230">
        <v>12.51079447387548</v>
      </c>
      <c r="I30" s="230">
        <v>7.6371683009146203</v>
      </c>
      <c r="J30" s="230">
        <v>19.933054553120439</v>
      </c>
      <c r="K30" s="230">
        <v>9.8889515578198459</v>
      </c>
      <c r="L30" s="230">
        <v>4.9355453876087054</v>
      </c>
      <c r="M30" s="230">
        <v>5.3152246912737864</v>
      </c>
      <c r="N30" s="230">
        <v>2.4307035276993152</v>
      </c>
      <c r="O30" s="230">
        <v>22.548894204261028</v>
      </c>
      <c r="P30" s="230">
        <v>27.84417636560708</v>
      </c>
      <c r="Q30" s="230">
        <v>22.8455373342698</v>
      </c>
      <c r="R30" s="230">
        <v>19.74319303958519</v>
      </c>
      <c r="S30" s="230">
        <v>17.26507796610127</v>
      </c>
      <c r="T30" s="230">
        <v>24.46089301568577</v>
      </c>
      <c r="U30" s="230">
        <v>22.060846618136011</v>
      </c>
      <c r="V30" s="230">
        <v>21.966515643880889</v>
      </c>
      <c r="W30" s="230">
        <v>25.773263327763178</v>
      </c>
      <c r="X30" s="230">
        <v>27.30310899478204</v>
      </c>
      <c r="Y30" s="230">
        <v>23.245337009320149</v>
      </c>
      <c r="DA30" s="71" t="s">
        <v>3209</v>
      </c>
    </row>
    <row r="31" spans="1:105" ht="12" customHeight="1" x14ac:dyDescent="0.25">
      <c r="A31" s="59" t="s">
        <v>159</v>
      </c>
      <c r="B31" s="230">
        <v>8.9631042003752857</v>
      </c>
      <c r="C31" s="230">
        <v>9.4780695519330642</v>
      </c>
      <c r="D31" s="230">
        <v>16.62704280968218</v>
      </c>
      <c r="E31" s="230">
        <v>23.05530164688404</v>
      </c>
      <c r="F31" s="230">
        <v>15.50040570240696</v>
      </c>
      <c r="G31" s="230">
        <v>22.086166748401592</v>
      </c>
      <c r="H31" s="230">
        <v>23.830988996815851</v>
      </c>
      <c r="I31" s="230">
        <v>19.304980972989039</v>
      </c>
      <c r="J31" s="230">
        <v>19.0524928290662</v>
      </c>
      <c r="K31" s="230">
        <v>24.00012749741169</v>
      </c>
      <c r="L31" s="230">
        <v>23.823936885454369</v>
      </c>
      <c r="M31" s="230">
        <v>127.21881676215079</v>
      </c>
      <c r="N31" s="230">
        <v>118.7777538505169</v>
      </c>
      <c r="O31" s="230">
        <v>79.955504775934486</v>
      </c>
      <c r="P31" s="230">
        <v>142.29562229336091</v>
      </c>
      <c r="Q31" s="230">
        <v>160.10927790923151</v>
      </c>
      <c r="R31" s="230">
        <v>191.61377069579061</v>
      </c>
      <c r="S31" s="230">
        <v>202.57040015818279</v>
      </c>
      <c r="T31" s="230">
        <v>265.86587343657658</v>
      </c>
      <c r="U31" s="230">
        <v>254.22711104773711</v>
      </c>
      <c r="V31" s="230">
        <v>274.22612552933577</v>
      </c>
      <c r="W31" s="230">
        <v>283.87197139949819</v>
      </c>
      <c r="X31" s="230">
        <v>281.42017735539912</v>
      </c>
      <c r="Y31" s="230">
        <v>244.5666826476687</v>
      </c>
      <c r="DA31" s="71" t="s">
        <v>3210</v>
      </c>
    </row>
    <row r="32" spans="1:105" ht="12" customHeight="1" x14ac:dyDescent="0.25">
      <c r="A32" s="59" t="s">
        <v>32</v>
      </c>
      <c r="B32" s="230">
        <v>2.580399960800849</v>
      </c>
      <c r="C32" s="230">
        <v>1.698844407507681</v>
      </c>
      <c r="D32" s="230">
        <v>0</v>
      </c>
      <c r="E32" s="230">
        <v>2.611891695413191</v>
      </c>
      <c r="F32" s="230">
        <v>2.703207758800009</v>
      </c>
      <c r="G32" s="230">
        <v>10.605843118498701</v>
      </c>
      <c r="H32" s="230">
        <v>7.9146929313808236</v>
      </c>
      <c r="I32" s="230">
        <v>0</v>
      </c>
      <c r="J32" s="230">
        <v>0</v>
      </c>
      <c r="K32" s="230">
        <v>2.5938500536548439</v>
      </c>
      <c r="L32" s="230">
        <v>2.5891652100047589</v>
      </c>
      <c r="M32" s="230">
        <v>2.5563088197768629</v>
      </c>
      <c r="N32" s="230">
        <v>0</v>
      </c>
      <c r="O32" s="230">
        <v>5.1583498580672007</v>
      </c>
      <c r="P32" s="230">
        <v>5.2491440722810712</v>
      </c>
      <c r="Q32" s="230">
        <v>2.6308166255132268</v>
      </c>
      <c r="R32" s="230">
        <v>2.6007196688421881</v>
      </c>
      <c r="S32" s="230">
        <v>2.598679645711802</v>
      </c>
      <c r="T32" s="230">
        <v>2.595656000896664</v>
      </c>
      <c r="U32" s="230">
        <v>2.6009027460214829</v>
      </c>
      <c r="V32" s="230">
        <v>5.1772400559081548</v>
      </c>
      <c r="W32" s="230">
        <v>5.2001943444229761</v>
      </c>
      <c r="X32" s="230">
        <v>2.580383387013641</v>
      </c>
      <c r="Y32" s="230">
        <v>2.5747335282644439</v>
      </c>
      <c r="DA32" s="71" t="s">
        <v>3211</v>
      </c>
    </row>
    <row r="33" spans="1:105" ht="12" customHeight="1" x14ac:dyDescent="0.25">
      <c r="A33" s="59" t="s">
        <v>35</v>
      </c>
      <c r="B33" s="230">
        <v>65.720263232819988</v>
      </c>
      <c r="C33" s="230">
        <v>67.505863081924261</v>
      </c>
      <c r="D33" s="230">
        <v>71.027066248279667</v>
      </c>
      <c r="E33" s="230">
        <v>77.880851219862294</v>
      </c>
      <c r="F33" s="230">
        <v>63.480511493437398</v>
      </c>
      <c r="G33" s="230">
        <v>68.824293092537204</v>
      </c>
      <c r="H33" s="230">
        <v>78.144564516923978</v>
      </c>
      <c r="I33" s="230">
        <v>65.854392797915423</v>
      </c>
      <c r="J33" s="230">
        <v>78.138826785790968</v>
      </c>
      <c r="K33" s="230">
        <v>69.466800736177817</v>
      </c>
      <c r="L33" s="230">
        <v>73.870336575149949</v>
      </c>
      <c r="M33" s="230">
        <v>72.522650089982022</v>
      </c>
      <c r="N33" s="230">
        <v>63.260464770251822</v>
      </c>
      <c r="O33" s="230">
        <v>202.85522694535851</v>
      </c>
      <c r="P33" s="230">
        <v>168.26864403343259</v>
      </c>
      <c r="Q33" s="230">
        <v>170.00387606926941</v>
      </c>
      <c r="R33" s="230">
        <v>180.1176570774557</v>
      </c>
      <c r="S33" s="230">
        <v>196.78001403510689</v>
      </c>
      <c r="T33" s="230">
        <v>205.69672251253161</v>
      </c>
      <c r="U33" s="230">
        <v>202.95880818129959</v>
      </c>
      <c r="V33" s="230">
        <v>199.11313115097801</v>
      </c>
      <c r="W33" s="230">
        <v>228.09420238044399</v>
      </c>
      <c r="X33" s="230">
        <v>187.17598036470341</v>
      </c>
      <c r="Y33" s="230">
        <v>155.00911359024269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9.9214290909937048</v>
      </c>
      <c r="C35" s="261">
        <f t="shared" si="1"/>
        <v>9.1933104450748342</v>
      </c>
      <c r="D35" s="261">
        <f t="shared" si="1"/>
        <v>10.558517960216916</v>
      </c>
      <c r="E35" s="261">
        <f t="shared" si="1"/>
        <v>9.3656932551922463</v>
      </c>
      <c r="F35" s="261">
        <f t="shared" si="1"/>
        <v>9.4462222362743233</v>
      </c>
      <c r="G35" s="261">
        <f t="shared" si="1"/>
        <v>7.4902737419955328</v>
      </c>
      <c r="H35" s="261">
        <f t="shared" si="1"/>
        <v>8.730592462160665</v>
      </c>
      <c r="I35" s="261">
        <f t="shared" si="1"/>
        <v>8.5608548828861331</v>
      </c>
      <c r="J35" s="261">
        <f t="shared" si="1"/>
        <v>11.223916631949765</v>
      </c>
      <c r="K35" s="261">
        <f t="shared" si="1"/>
        <v>11.42544234438996</v>
      </c>
      <c r="L35" s="261">
        <f t="shared" si="1"/>
        <v>10.408897116332923</v>
      </c>
      <c r="M35" s="261">
        <f t="shared" si="1"/>
        <v>12.139855407361225</v>
      </c>
      <c r="N35" s="261">
        <f t="shared" si="1"/>
        <v>12.937594619712096</v>
      </c>
      <c r="O35" s="261">
        <f t="shared" si="1"/>
        <v>23.983990004379478</v>
      </c>
      <c r="P35" s="261">
        <f t="shared" si="1"/>
        <v>23.401467296815902</v>
      </c>
      <c r="Q35" s="261">
        <f t="shared" si="1"/>
        <v>26.135590170805308</v>
      </c>
      <c r="R35" s="261">
        <f t="shared" si="1"/>
        <v>27.956979534435511</v>
      </c>
      <c r="S35" s="261">
        <f t="shared" si="1"/>
        <v>31.078702433694239</v>
      </c>
      <c r="T35" s="261">
        <f t="shared" si="1"/>
        <v>32.021380258038398</v>
      </c>
      <c r="U35" s="261">
        <f t="shared" si="1"/>
        <v>33.444654826013092</v>
      </c>
      <c r="V35" s="261">
        <f t="shared" si="1"/>
        <v>33.3079321524596</v>
      </c>
      <c r="W35" s="261">
        <f t="shared" si="1"/>
        <v>38.263022630302046</v>
      </c>
      <c r="X35" s="261">
        <f t="shared" si="1"/>
        <v>36.404394214735888</v>
      </c>
      <c r="Y35" s="261">
        <f t="shared" si="1"/>
        <v>34.166630559789482</v>
      </c>
      <c r="DA35" s="70"/>
    </row>
    <row r="36" spans="1:105" ht="12" customHeight="1" x14ac:dyDescent="0.25">
      <c r="A36" s="60" t="s">
        <v>3080</v>
      </c>
      <c r="B36" s="262">
        <v>5.4350963317414287</v>
      </c>
      <c r="C36" s="262">
        <v>5.2858754338583536</v>
      </c>
      <c r="D36" s="262">
        <v>5.6013513990408823</v>
      </c>
      <c r="E36" s="262">
        <v>5.1830286420973346</v>
      </c>
      <c r="F36" s="262">
        <v>4.6112416622827892</v>
      </c>
      <c r="G36" s="262">
        <v>3.9771888676962659</v>
      </c>
      <c r="H36" s="262">
        <v>4.902467276826143</v>
      </c>
      <c r="I36" s="262">
        <v>4.7705452481404746</v>
      </c>
      <c r="J36" s="262">
        <v>5.9431933216554356</v>
      </c>
      <c r="K36" s="262">
        <v>6.0617163465577981</v>
      </c>
      <c r="L36" s="262">
        <v>5.4488427223343692</v>
      </c>
      <c r="M36" s="262">
        <v>6.1534347879823281</v>
      </c>
      <c r="N36" s="262">
        <v>6.0116164247937753</v>
      </c>
      <c r="O36" s="262">
        <v>12.17259738529085</v>
      </c>
      <c r="P36" s="262">
        <v>11.62889713964374</v>
      </c>
      <c r="Q36" s="262">
        <v>12.774709729065769</v>
      </c>
      <c r="R36" s="262">
        <v>13.47579992526842</v>
      </c>
      <c r="S36" s="262">
        <v>14.82997255594197</v>
      </c>
      <c r="T36" s="262">
        <v>15.17941894107947</v>
      </c>
      <c r="U36" s="262">
        <v>15.40878629309517</v>
      </c>
      <c r="V36" s="262">
        <v>15.32458580872505</v>
      </c>
      <c r="W36" s="262">
        <v>17.571311412174921</v>
      </c>
      <c r="X36" s="262">
        <v>16.73288909953428</v>
      </c>
      <c r="Y36" s="262">
        <v>15.478261858516859</v>
      </c>
      <c r="DA36" s="72" t="s">
        <v>3214</v>
      </c>
    </row>
    <row r="37" spans="1:105" ht="12" customHeight="1" x14ac:dyDescent="0.25">
      <c r="A37" s="59" t="s">
        <v>28</v>
      </c>
      <c r="B37" s="230">
        <v>9.2143436615279975E-2</v>
      </c>
      <c r="C37" s="230">
        <v>0.48231411649694478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6.9853578024281507E-2</v>
      </c>
      <c r="S37" s="230">
        <v>0.11394257989686089</v>
      </c>
      <c r="T37" s="230">
        <v>0.1139411004351677</v>
      </c>
      <c r="U37" s="230">
        <v>0.1078765097453513</v>
      </c>
      <c r="V37" s="230">
        <v>0.106896691108543</v>
      </c>
      <c r="W37" s="230">
        <v>0.10331875486817051</v>
      </c>
      <c r="X37" s="230">
        <v>0.59958971468501632</v>
      </c>
      <c r="Y37" s="230">
        <v>1.003482076541568</v>
      </c>
      <c r="DA37" s="71" t="s">
        <v>3215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0.21881921554814751</v>
      </c>
      <c r="E38" s="230">
        <v>0.2272530966124191</v>
      </c>
      <c r="F38" s="230">
        <v>0.20174090026751321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0.41740781853866271</v>
      </c>
      <c r="N38" s="230">
        <v>0</v>
      </c>
      <c r="O38" s="230">
        <v>0.41789104134398891</v>
      </c>
      <c r="P38" s="230">
        <v>0.41001213169884659</v>
      </c>
      <c r="Q38" s="230">
        <v>0.40393621631004017</v>
      </c>
      <c r="R38" s="230">
        <v>0.39173925702556861</v>
      </c>
      <c r="S38" s="230">
        <v>0.38800479386744829</v>
      </c>
      <c r="T38" s="230">
        <v>0.38569346061353987</v>
      </c>
      <c r="U38" s="230">
        <v>0.37584366270998287</v>
      </c>
      <c r="V38" s="230">
        <v>0.37537133422700369</v>
      </c>
      <c r="W38" s="230">
        <v>0.56210286803856813</v>
      </c>
      <c r="X38" s="230">
        <v>1.5001677200028081</v>
      </c>
      <c r="Y38" s="230">
        <v>0.92399929384726531</v>
      </c>
      <c r="DA38" s="71" t="s">
        <v>3216</v>
      </c>
    </row>
    <row r="39" spans="1:105" ht="12" customHeight="1" x14ac:dyDescent="0.25">
      <c r="A39" s="59" t="s">
        <v>159</v>
      </c>
      <c r="B39" s="230">
        <v>0.2364210220542364</v>
      </c>
      <c r="C39" s="230">
        <v>0.24767819850643269</v>
      </c>
      <c r="D39" s="230">
        <v>0.23032308249336839</v>
      </c>
      <c r="E39" s="230">
        <v>0.23983178079410189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0.43189634892990719</v>
      </c>
      <c r="N39" s="230">
        <v>0.20174072463235071</v>
      </c>
      <c r="O39" s="230">
        <v>0.43373072852321698</v>
      </c>
      <c r="P39" s="230">
        <v>0.2128432857566642</v>
      </c>
      <c r="Q39" s="230">
        <v>0.2095915485338215</v>
      </c>
      <c r="R39" s="230">
        <v>0.21137915323178569</v>
      </c>
      <c r="S39" s="230">
        <v>0.2094643460081346</v>
      </c>
      <c r="T39" s="230">
        <v>0.41656703377177118</v>
      </c>
      <c r="U39" s="230">
        <v>0.60918067571838219</v>
      </c>
      <c r="V39" s="230">
        <v>0.20277284030160581</v>
      </c>
      <c r="W39" s="230">
        <v>0.40448823129791073</v>
      </c>
      <c r="X39" s="230">
        <v>0.40539900418668939</v>
      </c>
      <c r="Y39" s="230">
        <v>0.80092104681367693</v>
      </c>
      <c r="DA39" s="71" t="s">
        <v>3217</v>
      </c>
    </row>
    <row r="40" spans="1:105" ht="12" customHeight="1" x14ac:dyDescent="0.25">
      <c r="A40" s="59" t="s">
        <v>32</v>
      </c>
      <c r="B40" s="230">
        <v>0</v>
      </c>
      <c r="C40" s="230">
        <v>0.2463324390886138</v>
      </c>
      <c r="D40" s="230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3218</v>
      </c>
    </row>
    <row r="41" spans="1:105" ht="12" customHeight="1" x14ac:dyDescent="0.25">
      <c r="A41" s="59" t="s">
        <v>35</v>
      </c>
      <c r="B41" s="230">
        <v>5.106531873071912</v>
      </c>
      <c r="C41" s="230">
        <v>4.3095506797663621</v>
      </c>
      <c r="D41" s="230">
        <v>5.1522091009993662</v>
      </c>
      <c r="E41" s="230">
        <v>4.7159437646908149</v>
      </c>
      <c r="F41" s="230">
        <v>4.4095007620152762</v>
      </c>
      <c r="G41" s="230">
        <v>3.9771888676962659</v>
      </c>
      <c r="H41" s="230">
        <v>4.902467276826143</v>
      </c>
      <c r="I41" s="230">
        <v>4.7705452481404746</v>
      </c>
      <c r="J41" s="230">
        <v>5.9431933216554356</v>
      </c>
      <c r="K41" s="230">
        <v>6.0617163465577981</v>
      </c>
      <c r="L41" s="230">
        <v>5.4488427223343692</v>
      </c>
      <c r="M41" s="230">
        <v>5.3041306205137584</v>
      </c>
      <c r="N41" s="230">
        <v>5.8098757001614247</v>
      </c>
      <c r="O41" s="230">
        <v>11.32097561542365</v>
      </c>
      <c r="P41" s="230">
        <v>11.00604172218822</v>
      </c>
      <c r="Q41" s="230">
        <v>12.16118196422191</v>
      </c>
      <c r="R41" s="230">
        <v>12.80282793698678</v>
      </c>
      <c r="S41" s="230">
        <v>14.11856083616952</v>
      </c>
      <c r="T41" s="230">
        <v>14.26321734625899</v>
      </c>
      <c r="U41" s="230">
        <v>14.315885444921459</v>
      </c>
      <c r="V41" s="230">
        <v>14.639544943087889</v>
      </c>
      <c r="W41" s="230">
        <v>16.501401557970269</v>
      </c>
      <c r="X41" s="230">
        <v>14.227732660659759</v>
      </c>
      <c r="Y41" s="230">
        <v>12.749859441314349</v>
      </c>
      <c r="DA41" s="71" t="s">
        <v>3219</v>
      </c>
    </row>
    <row r="42" spans="1:105" ht="12" customHeight="1" x14ac:dyDescent="0.25">
      <c r="A42" s="60" t="s">
        <v>3087</v>
      </c>
      <c r="B42" s="262">
        <v>4.4863327592522761</v>
      </c>
      <c r="C42" s="262">
        <v>3.9074350112164811</v>
      </c>
      <c r="D42" s="262">
        <v>4.9571665611760336</v>
      </c>
      <c r="E42" s="262">
        <v>4.1826646130949117</v>
      </c>
      <c r="F42" s="262">
        <v>4.8349805739915332</v>
      </c>
      <c r="G42" s="262">
        <v>3.5130848742992669</v>
      </c>
      <c r="H42" s="262">
        <v>3.828125185334522</v>
      </c>
      <c r="I42" s="262">
        <v>3.790309634745658</v>
      </c>
      <c r="J42" s="262">
        <v>5.280723310294329</v>
      </c>
      <c r="K42" s="262">
        <v>5.3637259978321614</v>
      </c>
      <c r="L42" s="262">
        <v>4.9600543939985551</v>
      </c>
      <c r="M42" s="262">
        <v>5.9864206193788956</v>
      </c>
      <c r="N42" s="262">
        <v>6.9259781949183203</v>
      </c>
      <c r="O42" s="262">
        <v>11.811392619088631</v>
      </c>
      <c r="P42" s="262">
        <v>11.77257015717216</v>
      </c>
      <c r="Q42" s="262">
        <v>13.360880441739541</v>
      </c>
      <c r="R42" s="262">
        <v>14.481179609167089</v>
      </c>
      <c r="S42" s="262">
        <v>16.248729877752272</v>
      </c>
      <c r="T42" s="262">
        <v>16.84196131695893</v>
      </c>
      <c r="U42" s="262">
        <v>18.03586853291792</v>
      </c>
      <c r="V42" s="262">
        <v>17.983346343734549</v>
      </c>
      <c r="W42" s="262">
        <v>20.691711218127121</v>
      </c>
      <c r="X42" s="262">
        <v>19.671505115201612</v>
      </c>
      <c r="Y42" s="262">
        <v>18.688368701272619</v>
      </c>
      <c r="DA42" s="72" t="s">
        <v>3220</v>
      </c>
    </row>
    <row r="43" spans="1:105" ht="12" customHeight="1" x14ac:dyDescent="0.25">
      <c r="A43" s="64" t="s">
        <v>28</v>
      </c>
      <c r="B43" s="229">
        <v>7.6058655266698014E-2</v>
      </c>
      <c r="C43" s="229">
        <v>0.35653716944072222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7.5065095602659643E-2</v>
      </c>
      <c r="S43" s="229">
        <v>0.12484326557816069</v>
      </c>
      <c r="T43" s="229">
        <v>0.1264206234368784</v>
      </c>
      <c r="U43" s="229">
        <v>0.12626864378209071</v>
      </c>
      <c r="V43" s="229">
        <v>0.12544288264611</v>
      </c>
      <c r="W43" s="229">
        <v>0.12166660694815121</v>
      </c>
      <c r="X43" s="229">
        <v>0.70488915986282707</v>
      </c>
      <c r="Y43" s="229">
        <v>1.2115987701298949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0.1936538561825964</v>
      </c>
      <c r="E45" s="229">
        <v>0.18339151701704109</v>
      </c>
      <c r="F45" s="229">
        <v>0.21152943289684639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0.40607869550676562</v>
      </c>
      <c r="N45" s="229">
        <v>0</v>
      </c>
      <c r="O45" s="229">
        <v>0.40549071041140949</v>
      </c>
      <c r="P45" s="229">
        <v>0.41507776083607723</v>
      </c>
      <c r="Q45" s="229">
        <v>0.42247092941201209</v>
      </c>
      <c r="R45" s="229">
        <v>0.4209654768109013</v>
      </c>
      <c r="S45" s="229">
        <v>0.42512452825133812</v>
      </c>
      <c r="T45" s="229">
        <v>0.42793695655094122</v>
      </c>
      <c r="U45" s="229">
        <v>0.43992218209977929</v>
      </c>
      <c r="V45" s="229">
        <v>0.44049691098800148</v>
      </c>
      <c r="W45" s="229">
        <v>0.66192385687707944</v>
      </c>
      <c r="X45" s="229">
        <v>1.763625922705538</v>
      </c>
      <c r="Y45" s="229">
        <v>1.1156316930787391</v>
      </c>
      <c r="DA45" s="73" t="s">
        <v>3223</v>
      </c>
    </row>
    <row r="46" spans="1:105" ht="12" customHeight="1" x14ac:dyDescent="0.25">
      <c r="A46" s="64" t="s">
        <v>159</v>
      </c>
      <c r="B46" s="229">
        <v>0.19515079613648439</v>
      </c>
      <c r="C46" s="229">
        <v>0.1830891545721951</v>
      </c>
      <c r="D46" s="229">
        <v>0.20383471799298569</v>
      </c>
      <c r="E46" s="229">
        <v>0.193542419286555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0.42017398375911469</v>
      </c>
      <c r="N46" s="229">
        <v>0.2324253181004664</v>
      </c>
      <c r="O46" s="229">
        <v>0.42086037707462182</v>
      </c>
      <c r="P46" s="229">
        <v>0.21547292782487679</v>
      </c>
      <c r="Q46" s="229">
        <v>0.21920870853041541</v>
      </c>
      <c r="R46" s="229">
        <v>0.22714937150732209</v>
      </c>
      <c r="S46" s="229">
        <v>0.22950343060092271</v>
      </c>
      <c r="T46" s="229">
        <v>0.46219199140211442</v>
      </c>
      <c r="U46" s="229">
        <v>0.71304140190290499</v>
      </c>
      <c r="V46" s="229">
        <v>0.23795319898110409</v>
      </c>
      <c r="W46" s="229">
        <v>0.47631923860550462</v>
      </c>
      <c r="X46" s="229">
        <v>0.47659483888995963</v>
      </c>
      <c r="Y46" s="229">
        <v>0.9670276908532327</v>
      </c>
      <c r="DA46" s="73" t="s">
        <v>3224</v>
      </c>
    </row>
    <row r="47" spans="1:105" ht="12" customHeight="1" x14ac:dyDescent="0.25">
      <c r="A47" s="64" t="s">
        <v>32</v>
      </c>
      <c r="B47" s="229">
        <v>0</v>
      </c>
      <c r="C47" s="229">
        <v>0.1820943397053563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3226</v>
      </c>
    </row>
    <row r="49" spans="1:105" ht="12" customHeight="1" x14ac:dyDescent="0.25">
      <c r="A49" s="64" t="s">
        <v>35</v>
      </c>
      <c r="B49" s="229">
        <v>4.2151233078490939</v>
      </c>
      <c r="C49" s="229">
        <v>3.185714347498207</v>
      </c>
      <c r="D49" s="229">
        <v>4.5596779870004527</v>
      </c>
      <c r="E49" s="229">
        <v>3.8057306767913159</v>
      </c>
      <c r="F49" s="229">
        <v>4.6234511410946872</v>
      </c>
      <c r="G49" s="229">
        <v>3.5130848742992669</v>
      </c>
      <c r="H49" s="229">
        <v>3.828125185334522</v>
      </c>
      <c r="I49" s="229">
        <v>3.790309634745658</v>
      </c>
      <c r="J49" s="229">
        <v>5.280723310294329</v>
      </c>
      <c r="K49" s="229">
        <v>5.3637259978321614</v>
      </c>
      <c r="L49" s="229">
        <v>4.9600543939985551</v>
      </c>
      <c r="M49" s="229">
        <v>5.1601679401130154</v>
      </c>
      <c r="N49" s="229">
        <v>6.6935528768178543</v>
      </c>
      <c r="O49" s="229">
        <v>10.985041531602601</v>
      </c>
      <c r="P49" s="229">
        <v>11.142019468511201</v>
      </c>
      <c r="Q49" s="229">
        <v>12.71920080379711</v>
      </c>
      <c r="R49" s="229">
        <v>13.757999665246199</v>
      </c>
      <c r="S49" s="229">
        <v>15.46925865332185</v>
      </c>
      <c r="T49" s="229">
        <v>15.825411745568999</v>
      </c>
      <c r="U49" s="229">
        <v>16.756636305133149</v>
      </c>
      <c r="V49" s="229">
        <v>17.179453351119331</v>
      </c>
      <c r="W49" s="229">
        <v>19.431801515696382</v>
      </c>
      <c r="X49" s="229">
        <v>16.726395193743279</v>
      </c>
      <c r="Y49" s="229">
        <v>15.39411054721076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2.4061566028969006</v>
      </c>
      <c r="C54" s="261">
        <f t="shared" si="2"/>
        <v>2.2117021244091237</v>
      </c>
      <c r="D54" s="261">
        <f t="shared" si="2"/>
        <v>2.5121700329269978</v>
      </c>
      <c r="E54" s="261">
        <f t="shared" si="2"/>
        <v>2.2902511355343984</v>
      </c>
      <c r="F54" s="261">
        <f t="shared" si="2"/>
        <v>2.1426151106143081</v>
      </c>
      <c r="G54" s="261">
        <f t="shared" si="2"/>
        <v>1.807182317744813</v>
      </c>
      <c r="H54" s="261">
        <f t="shared" si="2"/>
        <v>2.1898286205494157</v>
      </c>
      <c r="I54" s="261">
        <f t="shared" si="2"/>
        <v>2.1358069143927247</v>
      </c>
      <c r="J54" s="261">
        <f t="shared" si="2"/>
        <v>2.7028449310405134</v>
      </c>
      <c r="K54" s="261">
        <f t="shared" si="2"/>
        <v>2.7550684070047007</v>
      </c>
      <c r="L54" s="261">
        <f t="shared" si="2"/>
        <v>2.4869454305480994</v>
      </c>
      <c r="M54" s="261">
        <f t="shared" si="2"/>
        <v>2.7738580507447912</v>
      </c>
      <c r="N54" s="261">
        <f t="shared" si="2"/>
        <v>2.8334132277699564</v>
      </c>
      <c r="O54" s="261">
        <f t="shared" si="2"/>
        <v>5.5473501748827241</v>
      </c>
      <c r="P54" s="261">
        <f t="shared" si="2"/>
        <v>5.35572738325153</v>
      </c>
      <c r="Q54" s="261">
        <f t="shared" si="2"/>
        <v>5.9203619135192946</v>
      </c>
      <c r="R54" s="261">
        <f t="shared" si="2"/>
        <v>6.2637065460911678</v>
      </c>
      <c r="S54" s="261">
        <f t="shared" si="2"/>
        <v>6.9140318743489981</v>
      </c>
      <c r="T54" s="261">
        <f t="shared" si="2"/>
        <v>7.0741215626325591</v>
      </c>
      <c r="U54" s="261">
        <f t="shared" si="2"/>
        <v>7.2358696731276648</v>
      </c>
      <c r="V54" s="261">
        <f t="shared" si="2"/>
        <v>7.2395669071776529</v>
      </c>
      <c r="W54" s="261">
        <f t="shared" si="2"/>
        <v>8.2865051898805255</v>
      </c>
      <c r="X54" s="261">
        <f t="shared" si="2"/>
        <v>7.7437908740906289</v>
      </c>
      <c r="Y54" s="261">
        <f t="shared" si="2"/>
        <v>7.0963525574038773</v>
      </c>
      <c r="DA54" s="70"/>
    </row>
    <row r="55" spans="1:105" ht="12" customHeight="1" x14ac:dyDescent="0.25">
      <c r="A55" s="60" t="s">
        <v>3102</v>
      </c>
      <c r="B55" s="262">
        <v>2.0686268655236888</v>
      </c>
      <c r="C55" s="262">
        <v>1.9177258226248119</v>
      </c>
      <c r="D55" s="262">
        <v>2.1392170628071709</v>
      </c>
      <c r="E55" s="262">
        <v>1.9755679044551571</v>
      </c>
      <c r="F55" s="262">
        <v>1.778854816646293</v>
      </c>
      <c r="G55" s="262">
        <v>1.5428749917787239</v>
      </c>
      <c r="H55" s="262">
        <v>1.9018192022170379</v>
      </c>
      <c r="I55" s="262">
        <v>1.850642553157942</v>
      </c>
      <c r="J55" s="262">
        <v>2.3055491334008149</v>
      </c>
      <c r="K55" s="262">
        <v>2.3515278930612151</v>
      </c>
      <c r="L55" s="262">
        <v>2.113775194009023</v>
      </c>
      <c r="M55" s="262">
        <v>2.3234690386285108</v>
      </c>
      <c r="N55" s="262">
        <v>2.312336498371713</v>
      </c>
      <c r="O55" s="262">
        <v>4.6587187552647711</v>
      </c>
      <c r="P55" s="262">
        <v>4.4700167758153802</v>
      </c>
      <c r="Q55" s="262">
        <v>4.9151546075576986</v>
      </c>
      <c r="R55" s="262">
        <v>5.1742134093513243</v>
      </c>
      <c r="S55" s="262">
        <v>5.6915568992203012</v>
      </c>
      <c r="T55" s="262">
        <v>5.8070147550870601</v>
      </c>
      <c r="U55" s="262">
        <v>5.8789391251965357</v>
      </c>
      <c r="V55" s="262">
        <v>5.8865878719123579</v>
      </c>
      <c r="W55" s="262">
        <v>6.7297620261342859</v>
      </c>
      <c r="X55" s="262">
        <v>6.2638030284328279</v>
      </c>
      <c r="Y55" s="262">
        <v>5.6903310877156557</v>
      </c>
      <c r="DA55" s="72" t="s">
        <v>3232</v>
      </c>
    </row>
    <row r="56" spans="1:105" ht="12" customHeight="1" x14ac:dyDescent="0.25">
      <c r="A56" s="60" t="s">
        <v>3104</v>
      </c>
      <c r="B56" s="262">
        <v>0.33752973737321201</v>
      </c>
      <c r="C56" s="262">
        <v>0.29397630178431189</v>
      </c>
      <c r="D56" s="262">
        <v>0.37295297011982692</v>
      </c>
      <c r="E56" s="262">
        <v>0.31468323107924112</v>
      </c>
      <c r="F56" s="262">
        <v>0.36376029396801512</v>
      </c>
      <c r="G56" s="262">
        <v>0.26430732596608902</v>
      </c>
      <c r="H56" s="262">
        <v>0.28800941833237781</v>
      </c>
      <c r="I56" s="262">
        <v>0.28516436123478289</v>
      </c>
      <c r="J56" s="262">
        <v>0.39729579763969852</v>
      </c>
      <c r="K56" s="262">
        <v>0.4035405139434855</v>
      </c>
      <c r="L56" s="262">
        <v>0.37317023653907622</v>
      </c>
      <c r="M56" s="262">
        <v>0.45038901211628041</v>
      </c>
      <c r="N56" s="262">
        <v>0.52107672939824345</v>
      </c>
      <c r="O56" s="262">
        <v>0.88863141961795322</v>
      </c>
      <c r="P56" s="262">
        <v>0.8857106074361496</v>
      </c>
      <c r="Q56" s="262">
        <v>1.005207305961596</v>
      </c>
      <c r="R56" s="262">
        <v>1.089493136739843</v>
      </c>
      <c r="S56" s="262">
        <v>1.222474975128697</v>
      </c>
      <c r="T56" s="262">
        <v>1.267106807545499</v>
      </c>
      <c r="U56" s="262">
        <v>1.3569305479311291</v>
      </c>
      <c r="V56" s="262">
        <v>1.3529790352652951</v>
      </c>
      <c r="W56" s="262">
        <v>1.5567431637462401</v>
      </c>
      <c r="X56" s="262">
        <v>1.4799878456578011</v>
      </c>
      <c r="Y56" s="262">
        <v>1.4060214696882221</v>
      </c>
      <c r="DA56" s="72" t="s">
        <v>3233</v>
      </c>
    </row>
    <row r="57" spans="1:105" ht="12" customHeight="1" x14ac:dyDescent="0.25">
      <c r="A57" s="64" t="s">
        <v>28</v>
      </c>
      <c r="B57" s="229">
        <v>5.7222812739835486E-3</v>
      </c>
      <c r="C57" s="229">
        <v>2.682411306137094E-2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5.6475307036483744E-3</v>
      </c>
      <c r="S57" s="229">
        <v>9.3925967833098957E-3</v>
      </c>
      <c r="T57" s="229">
        <v>9.5112694748748609E-3</v>
      </c>
      <c r="U57" s="229">
        <v>9.4998352688720252E-3</v>
      </c>
      <c r="V57" s="229">
        <v>9.4377090392057626E-3</v>
      </c>
      <c r="W57" s="229">
        <v>9.1536005227449112E-3</v>
      </c>
      <c r="X57" s="229">
        <v>5.3032413281215829E-2</v>
      </c>
      <c r="Y57" s="229">
        <v>9.115476640475699E-2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1.456956911718593E-2</v>
      </c>
      <c r="E59" s="229">
        <v>1.3797480904103401E-2</v>
      </c>
      <c r="F59" s="229">
        <v>1.591444009255271E-2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3.0551375210540351E-2</v>
      </c>
      <c r="N59" s="229">
        <v>0</v>
      </c>
      <c r="O59" s="229">
        <v>3.050713808737876E-2</v>
      </c>
      <c r="P59" s="229">
        <v>3.1228420877949369E-2</v>
      </c>
      <c r="Q59" s="229">
        <v>3.1784646726922543E-2</v>
      </c>
      <c r="R59" s="229">
        <v>3.1671383835302901E-2</v>
      </c>
      <c r="S59" s="229">
        <v>3.1984290526746451E-2</v>
      </c>
      <c r="T59" s="229">
        <v>3.2195883878440711E-2</v>
      </c>
      <c r="U59" s="229">
        <v>3.3097593637600967E-2</v>
      </c>
      <c r="V59" s="229">
        <v>3.314083342856438E-2</v>
      </c>
      <c r="W59" s="229">
        <v>4.9799913997021633E-2</v>
      </c>
      <c r="X59" s="229">
        <v>0.13268658979602799</v>
      </c>
      <c r="Y59" s="229">
        <v>8.393467283351011E-2</v>
      </c>
      <c r="DA59" s="73" t="s">
        <v>3236</v>
      </c>
    </row>
    <row r="60" spans="1:105" ht="12" customHeight="1" x14ac:dyDescent="0.25">
      <c r="A60" s="64" t="s">
        <v>159</v>
      </c>
      <c r="B60" s="229">
        <v>1.4682191558857759E-2</v>
      </c>
      <c r="C60" s="229">
        <v>1.3774732632390849E-2</v>
      </c>
      <c r="D60" s="229">
        <v>1.5335527372513031E-2</v>
      </c>
      <c r="E60" s="229">
        <v>1.4561185150085639E-2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3.1611835768710822E-2</v>
      </c>
      <c r="N60" s="229">
        <v>1.7486544308499039E-2</v>
      </c>
      <c r="O60" s="229">
        <v>3.1663476645112598E-2</v>
      </c>
      <c r="P60" s="229">
        <v>1.6211129366134929E-2</v>
      </c>
      <c r="Q60" s="229">
        <v>1.6492191237398021E-2</v>
      </c>
      <c r="R60" s="229">
        <v>1.708960788769821E-2</v>
      </c>
      <c r="S60" s="229">
        <v>1.7266715781887609E-2</v>
      </c>
      <c r="T60" s="229">
        <v>3.4773065183858122E-2</v>
      </c>
      <c r="U60" s="229">
        <v>5.364574810554771E-2</v>
      </c>
      <c r="V60" s="229">
        <v>1.7902435033061111E-2</v>
      </c>
      <c r="W60" s="229">
        <v>3.5835930177216632E-2</v>
      </c>
      <c r="X60" s="229">
        <v>3.5856664994855902E-2</v>
      </c>
      <c r="Y60" s="229">
        <v>7.275443442155978E-2</v>
      </c>
      <c r="DA60" s="73" t="s">
        <v>3237</v>
      </c>
    </row>
    <row r="61" spans="1:105" ht="12" customHeight="1" x14ac:dyDescent="0.25">
      <c r="A61" s="64" t="s">
        <v>32</v>
      </c>
      <c r="B61" s="229">
        <v>0</v>
      </c>
      <c r="C61" s="229">
        <v>1.369988762673527E-2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3239</v>
      </c>
    </row>
    <row r="63" spans="1:105" ht="12" customHeight="1" x14ac:dyDescent="0.25">
      <c r="A63" s="64" t="s">
        <v>35</v>
      </c>
      <c r="B63" s="229">
        <v>0.31712526454037071</v>
      </c>
      <c r="C63" s="229">
        <v>0.23967756846381491</v>
      </c>
      <c r="D63" s="229">
        <v>0.34304787363012801</v>
      </c>
      <c r="E63" s="229">
        <v>0.28632456502505199</v>
      </c>
      <c r="F63" s="229">
        <v>0.34784585387546241</v>
      </c>
      <c r="G63" s="229">
        <v>0.26430732596608902</v>
      </c>
      <c r="H63" s="229">
        <v>0.28800941833237781</v>
      </c>
      <c r="I63" s="229">
        <v>0.28516436123478289</v>
      </c>
      <c r="J63" s="229">
        <v>0.39729579763969852</v>
      </c>
      <c r="K63" s="229">
        <v>0.4035405139434855</v>
      </c>
      <c r="L63" s="229">
        <v>0.37317023653907622</v>
      </c>
      <c r="M63" s="229">
        <v>0.3882258011370292</v>
      </c>
      <c r="N63" s="229">
        <v>0.5035901850897444</v>
      </c>
      <c r="O63" s="229">
        <v>0.82646080488546192</v>
      </c>
      <c r="P63" s="229">
        <v>0.83827105719206529</v>
      </c>
      <c r="Q63" s="229">
        <v>0.9569304679972751</v>
      </c>
      <c r="R63" s="229">
        <v>1.035084614313194</v>
      </c>
      <c r="S63" s="229">
        <v>1.163831372036753</v>
      </c>
      <c r="T63" s="229">
        <v>1.1906265890083261</v>
      </c>
      <c r="U63" s="229">
        <v>1.260687370919108</v>
      </c>
      <c r="V63" s="229">
        <v>1.292498057764464</v>
      </c>
      <c r="W63" s="229">
        <v>1.4619537190492571</v>
      </c>
      <c r="X63" s="229">
        <v>1.258412177585702</v>
      </c>
      <c r="Y63" s="229">
        <v>1.1581775960283951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19.77337885777672</v>
      </c>
      <c r="C68" s="261">
        <v>28.777831974789869</v>
      </c>
      <c r="D68" s="261">
        <v>32.511736220701387</v>
      </c>
      <c r="E68" s="261">
        <v>40.65784247323964</v>
      </c>
      <c r="F68" s="261">
        <v>35.337693148002941</v>
      </c>
      <c r="G68" s="261">
        <v>52.557325674460436</v>
      </c>
      <c r="H68" s="261">
        <v>53.526816419412718</v>
      </c>
      <c r="I68" s="261">
        <v>38.662399173370183</v>
      </c>
      <c r="J68" s="261">
        <v>48.122008900142063</v>
      </c>
      <c r="K68" s="261">
        <v>44.938866180625247</v>
      </c>
      <c r="L68" s="261">
        <v>48.404197401773843</v>
      </c>
      <c r="M68" s="261">
        <v>137.55919347638411</v>
      </c>
      <c r="N68" s="261">
        <v>120.085246358826</v>
      </c>
      <c r="O68" s="261">
        <v>166.72358577912129</v>
      </c>
      <c r="P68" s="261">
        <v>208.28699059260819</v>
      </c>
      <c r="Q68" s="261">
        <v>215.3554183092711</v>
      </c>
      <c r="R68" s="261">
        <v>244.0501085602738</v>
      </c>
      <c r="S68" s="261">
        <v>255.78641123449771</v>
      </c>
      <c r="T68" s="261">
        <v>319.64245169397742</v>
      </c>
      <c r="U68" s="261">
        <v>304.67342372486922</v>
      </c>
      <c r="V68" s="261">
        <v>319.97966380956251</v>
      </c>
      <c r="W68" s="261">
        <v>340.09609944814559</v>
      </c>
      <c r="X68" s="261">
        <v>313.59548446594039</v>
      </c>
      <c r="Y68" s="261">
        <v>262.81931860768901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1</v>
      </c>
      <c r="D73" s="232">
        <f t="shared" si="3"/>
        <v>1</v>
      </c>
      <c r="E73" s="232">
        <f t="shared" si="3"/>
        <v>1</v>
      </c>
      <c r="F73" s="232">
        <f t="shared" si="3"/>
        <v>1.0000000000000002</v>
      </c>
      <c r="G73" s="232">
        <f t="shared" si="3"/>
        <v>1.0000000000000002</v>
      </c>
      <c r="H73" s="232">
        <f t="shared" si="3"/>
        <v>1</v>
      </c>
      <c r="I73" s="232">
        <f t="shared" si="3"/>
        <v>0.99999999999999978</v>
      </c>
      <c r="J73" s="232">
        <f t="shared" si="3"/>
        <v>1.0000000000000002</v>
      </c>
      <c r="K73" s="232">
        <f t="shared" si="3"/>
        <v>1</v>
      </c>
      <c r="L73" s="232">
        <f t="shared" si="3"/>
        <v>0.99999999999999978</v>
      </c>
      <c r="M73" s="232">
        <f t="shared" si="3"/>
        <v>1</v>
      </c>
      <c r="N73" s="232">
        <f t="shared" si="3"/>
        <v>0.99999999999999978</v>
      </c>
      <c r="O73" s="232">
        <f t="shared" si="3"/>
        <v>0.99999999999999989</v>
      </c>
      <c r="P73" s="232">
        <f t="shared" si="3"/>
        <v>0.99999999999999978</v>
      </c>
      <c r="Q73" s="232">
        <f t="shared" si="3"/>
        <v>0.99999999999999989</v>
      </c>
      <c r="R73" s="232">
        <f t="shared" si="3"/>
        <v>1</v>
      </c>
      <c r="S73" s="232">
        <f t="shared" si="3"/>
        <v>0.99999999999999989</v>
      </c>
      <c r="T73" s="232">
        <f t="shared" si="3"/>
        <v>0.99999999999999978</v>
      </c>
      <c r="U73" s="232">
        <f t="shared" si="3"/>
        <v>1</v>
      </c>
      <c r="V73" s="232">
        <f t="shared" si="3"/>
        <v>1</v>
      </c>
      <c r="W73" s="232">
        <f t="shared" si="3"/>
        <v>0.99999999999999978</v>
      </c>
      <c r="X73" s="232">
        <f t="shared" si="3"/>
        <v>0.99999999999999956</v>
      </c>
      <c r="Y73" s="232">
        <f t="shared" si="3"/>
        <v>1.0000000000000004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1.4158636712631123E-2</v>
      </c>
      <c r="C78" s="300">
        <f t="shared" si="8"/>
        <v>1.25557631959698E-2</v>
      </c>
      <c r="D78" s="300">
        <f t="shared" si="8"/>
        <v>1.2725925712924028E-2</v>
      </c>
      <c r="E78" s="300">
        <f t="shared" si="8"/>
        <v>9.9610824186301059E-3</v>
      </c>
      <c r="F78" s="300">
        <f t="shared" si="8"/>
        <v>1.0608186671101819E-2</v>
      </c>
      <c r="G78" s="300">
        <f t="shared" si="8"/>
        <v>1.5173922575502593E-2</v>
      </c>
      <c r="H78" s="300">
        <f t="shared" si="8"/>
        <v>1.4833571987614293E-2</v>
      </c>
      <c r="I78" s="300">
        <f t="shared" si="8"/>
        <v>1.4667287368478422E-2</v>
      </c>
      <c r="J78" s="300">
        <f t="shared" si="8"/>
        <v>1.5650879299481054E-2</v>
      </c>
      <c r="K78" s="300">
        <f t="shared" si="8"/>
        <v>1.1948282880876442E-2</v>
      </c>
      <c r="L78" s="300">
        <f t="shared" si="8"/>
        <v>9.5965171814776252E-3</v>
      </c>
      <c r="M78" s="300">
        <f t="shared" si="8"/>
        <v>1.2629286175246763E-2</v>
      </c>
      <c r="N78" s="300">
        <f t="shared" si="8"/>
        <v>3.9157346861917949E-3</v>
      </c>
      <c r="O78" s="300">
        <f t="shared" si="8"/>
        <v>9.8070626843634271E-3</v>
      </c>
      <c r="P78" s="300">
        <f t="shared" si="8"/>
        <v>1.1377120940920865E-2</v>
      </c>
      <c r="Q78" s="300">
        <f t="shared" si="8"/>
        <v>1.1061702214984686E-2</v>
      </c>
      <c r="R78" s="300">
        <f t="shared" si="8"/>
        <v>1.1218840540001329E-2</v>
      </c>
      <c r="S78" s="300">
        <f t="shared" si="8"/>
        <v>1.120110266386987E-2</v>
      </c>
      <c r="T78" s="300">
        <f t="shared" si="8"/>
        <v>1.0961786411589883E-2</v>
      </c>
      <c r="U78" s="300">
        <f t="shared" si="8"/>
        <v>1.0108927961776879E-2</v>
      </c>
      <c r="V78" s="300">
        <f t="shared" si="8"/>
        <v>1.0173603865135444E-2</v>
      </c>
      <c r="W78" s="300">
        <f t="shared" si="8"/>
        <v>1.0168681660296474E-2</v>
      </c>
      <c r="X78" s="300">
        <f t="shared" si="8"/>
        <v>9.19718481344136E-3</v>
      </c>
      <c r="Y78" s="300">
        <f t="shared" si="8"/>
        <v>8.5229988323445478E-3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0.22115635632953792</v>
      </c>
      <c r="C79" s="301">
        <f t="shared" si="9"/>
        <v>0.19158976856343671</v>
      </c>
      <c r="D79" s="301">
        <f t="shared" si="9"/>
        <v>0.20814561205164286</v>
      </c>
      <c r="E79" s="301">
        <f t="shared" si="9"/>
        <v>0.18716097227903283</v>
      </c>
      <c r="F79" s="301">
        <f t="shared" si="9"/>
        <v>0.20819338609709337</v>
      </c>
      <c r="G79" s="301">
        <f t="shared" si="9"/>
        <v>0.16443088357334731</v>
      </c>
      <c r="H79" s="301">
        <f t="shared" si="9"/>
        <v>0.16593488733420658</v>
      </c>
      <c r="I79" s="301">
        <f t="shared" si="9"/>
        <v>0.17764019361676572</v>
      </c>
      <c r="J79" s="301">
        <f t="shared" si="9"/>
        <v>0.19067229485663736</v>
      </c>
      <c r="K79" s="301">
        <f t="shared" si="9"/>
        <v>0.19825847115878736</v>
      </c>
      <c r="L79" s="301">
        <f t="shared" si="9"/>
        <v>0.19351173509358749</v>
      </c>
      <c r="M79" s="301">
        <f t="shared" si="9"/>
        <v>0.15863903754252687</v>
      </c>
      <c r="N79" s="301">
        <f t="shared" si="9"/>
        <v>0.17699912573392687</v>
      </c>
      <c r="O79" s="301">
        <f t="shared" si="9"/>
        <v>0.17778675823955808</v>
      </c>
      <c r="P79" s="301">
        <f t="shared" si="9"/>
        <v>0.161404052486221</v>
      </c>
      <c r="Q79" s="301">
        <f t="shared" si="9"/>
        <v>0.166213352948933</v>
      </c>
      <c r="R79" s="301">
        <f t="shared" si="9"/>
        <v>0.16842809319830501</v>
      </c>
      <c r="S79" s="301">
        <f t="shared" si="9"/>
        <v>0.17302390941987664</v>
      </c>
      <c r="T79" s="301">
        <f t="shared" si="9"/>
        <v>0.16406043721528832</v>
      </c>
      <c r="U79" s="301">
        <f t="shared" si="9"/>
        <v>0.17073288851181465</v>
      </c>
      <c r="V79" s="301">
        <f t="shared" si="9"/>
        <v>0.16959624393634334</v>
      </c>
      <c r="W79" s="301">
        <f t="shared" si="9"/>
        <v>0.17227007462811417</v>
      </c>
      <c r="X79" s="301">
        <f t="shared" si="9"/>
        <v>0.17568197477327707</v>
      </c>
      <c r="Y79" s="301">
        <f t="shared" si="9"/>
        <v>0.18497172224233954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0.54652371099045105</v>
      </c>
      <c r="C80" s="301">
        <f t="shared" si="10"/>
        <v>0.55235879160904211</v>
      </c>
      <c r="D80" s="301">
        <f t="shared" si="10"/>
        <v>0.54190025679144105</v>
      </c>
      <c r="E80" s="301">
        <f t="shared" si="10"/>
        <v>0.5497987280002854</v>
      </c>
      <c r="F80" s="301">
        <f t="shared" si="10"/>
        <v>0.50991132780309179</v>
      </c>
      <c r="G80" s="301">
        <f t="shared" si="10"/>
        <v>0.53905590263526437</v>
      </c>
      <c r="H80" s="301">
        <f t="shared" si="10"/>
        <v>0.54092242933080004</v>
      </c>
      <c r="I80" s="301">
        <f t="shared" si="10"/>
        <v>0.53145039922032677</v>
      </c>
      <c r="J80" s="301">
        <f t="shared" si="10"/>
        <v>0.53297630157126996</v>
      </c>
      <c r="K80" s="301">
        <f t="shared" si="10"/>
        <v>0.53758239769069449</v>
      </c>
      <c r="L80" s="301">
        <f t="shared" si="10"/>
        <v>0.52445406817696449</v>
      </c>
      <c r="M80" s="301">
        <f t="shared" si="10"/>
        <v>0.48881784358836883</v>
      </c>
      <c r="N80" s="301">
        <f t="shared" si="10"/>
        <v>0.48213063024376451</v>
      </c>
      <c r="O80" s="301">
        <f t="shared" si="10"/>
        <v>0.50755313334895391</v>
      </c>
      <c r="P80" s="301">
        <f t="shared" si="10"/>
        <v>0.49838463257105003</v>
      </c>
      <c r="Q80" s="301">
        <f t="shared" si="10"/>
        <v>0.4936733119691657</v>
      </c>
      <c r="R80" s="301">
        <f t="shared" si="10"/>
        <v>0.4880298476089257</v>
      </c>
      <c r="S80" s="301">
        <f t="shared" si="10"/>
        <v>0.48516254625173488</v>
      </c>
      <c r="T80" s="301">
        <f t="shared" si="10"/>
        <v>0.48590323698438631</v>
      </c>
      <c r="U80" s="301">
        <f t="shared" si="10"/>
        <v>0.48335811655956962</v>
      </c>
      <c r="V80" s="301">
        <f t="shared" si="10"/>
        <v>0.48179162412544085</v>
      </c>
      <c r="W80" s="301">
        <f t="shared" si="10"/>
        <v>0.48212889222537009</v>
      </c>
      <c r="X80" s="301">
        <f t="shared" si="10"/>
        <v>0.4797460941692655</v>
      </c>
      <c r="Y80" s="301">
        <f t="shared" si="10"/>
        <v>0.47592413443128301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0.54652371099045105</v>
      </c>
      <c r="C81" s="302">
        <f t="shared" si="11"/>
        <v>0.55235879160904211</v>
      </c>
      <c r="D81" s="302">
        <f t="shared" si="11"/>
        <v>0.54190025679144105</v>
      </c>
      <c r="E81" s="302">
        <f t="shared" si="11"/>
        <v>0.5497987280002854</v>
      </c>
      <c r="F81" s="302">
        <f t="shared" si="11"/>
        <v>0.50991132780309179</v>
      </c>
      <c r="G81" s="302">
        <f t="shared" si="11"/>
        <v>0.53905590263526437</v>
      </c>
      <c r="H81" s="302">
        <f t="shared" si="11"/>
        <v>0.54092242933080004</v>
      </c>
      <c r="I81" s="302">
        <f t="shared" si="11"/>
        <v>0.53145039922032677</v>
      </c>
      <c r="J81" s="302">
        <f t="shared" si="11"/>
        <v>0.53297630157126996</v>
      </c>
      <c r="K81" s="302">
        <f t="shared" si="11"/>
        <v>0.53758239769069449</v>
      </c>
      <c r="L81" s="302">
        <f t="shared" si="11"/>
        <v>0.52445406817696449</v>
      </c>
      <c r="M81" s="302">
        <f t="shared" si="11"/>
        <v>0.48881784358836883</v>
      </c>
      <c r="N81" s="302">
        <f t="shared" si="11"/>
        <v>0.48213063024376451</v>
      </c>
      <c r="O81" s="302">
        <f t="shared" si="11"/>
        <v>0.50755313334895391</v>
      </c>
      <c r="P81" s="302">
        <f t="shared" si="11"/>
        <v>0.49838463257105003</v>
      </c>
      <c r="Q81" s="302">
        <f t="shared" si="11"/>
        <v>0.4936733119691657</v>
      </c>
      <c r="R81" s="302">
        <f t="shared" si="11"/>
        <v>0.4880298476089257</v>
      </c>
      <c r="S81" s="302">
        <f t="shared" si="11"/>
        <v>0.48516254625173488</v>
      </c>
      <c r="T81" s="302">
        <f t="shared" si="11"/>
        <v>0.48590323698438631</v>
      </c>
      <c r="U81" s="302">
        <f t="shared" si="11"/>
        <v>0.48335811655956962</v>
      </c>
      <c r="V81" s="302">
        <f t="shared" si="11"/>
        <v>0.48179162412544085</v>
      </c>
      <c r="W81" s="302">
        <f t="shared" si="11"/>
        <v>0.48212889222537009</v>
      </c>
      <c r="X81" s="302">
        <f t="shared" si="11"/>
        <v>0.4797460941692655</v>
      </c>
      <c r="Y81" s="302">
        <f t="shared" si="11"/>
        <v>0.47592413443128301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6.7427002850829434E-2</v>
      </c>
      <c r="C83" s="301">
        <f t="shared" si="13"/>
        <v>5.5708633191484759E-2</v>
      </c>
      <c r="D83" s="301">
        <f t="shared" si="13"/>
        <v>5.4950527775782763E-2</v>
      </c>
      <c r="E83" s="301">
        <f t="shared" si="13"/>
        <v>4.530855937993266E-2</v>
      </c>
      <c r="F83" s="301">
        <f t="shared" si="13"/>
        <v>5.4609582340992474E-2</v>
      </c>
      <c r="G83" s="301">
        <f t="shared" si="13"/>
        <v>3.4068640232882939E-2</v>
      </c>
      <c r="H83" s="301">
        <f t="shared" si="13"/>
        <v>3.770221228799802E-2</v>
      </c>
      <c r="I83" s="301">
        <f t="shared" si="13"/>
        <v>4.7911541540614042E-2</v>
      </c>
      <c r="J83" s="301">
        <f t="shared" si="13"/>
        <v>4.7157758783955069E-2</v>
      </c>
      <c r="K83" s="301">
        <f t="shared" si="13"/>
        <v>4.8742403169234803E-2</v>
      </c>
      <c r="L83" s="301">
        <f t="shared" si="13"/>
        <v>4.6260586117114359E-2</v>
      </c>
      <c r="M83" s="301">
        <f t="shared" si="13"/>
        <v>2.7063855886464833E-2</v>
      </c>
      <c r="N83" s="301">
        <f t="shared" si="13"/>
        <v>3.2088186683364758E-2</v>
      </c>
      <c r="O83" s="301">
        <f t="shared" si="13"/>
        <v>3.7255586660150587E-2</v>
      </c>
      <c r="P83" s="301">
        <f t="shared" si="13"/>
        <v>3.2463157145813194E-2</v>
      </c>
      <c r="Q83" s="301">
        <f t="shared" si="13"/>
        <v>3.4759755010300174E-2</v>
      </c>
      <c r="R83" s="301">
        <f t="shared" si="13"/>
        <v>3.3387454241060141E-2</v>
      </c>
      <c r="S83" s="301">
        <f t="shared" si="13"/>
        <v>3.4975272585782591E-2</v>
      </c>
      <c r="T83" s="301">
        <f t="shared" si="13"/>
        <v>3.0266200314772555E-2</v>
      </c>
      <c r="U83" s="301">
        <f t="shared" si="13"/>
        <v>3.251944096198179E-2</v>
      </c>
      <c r="V83" s="301">
        <f t="shared" si="13"/>
        <v>3.1267235015316218E-2</v>
      </c>
      <c r="W83" s="301">
        <f t="shared" si="13"/>
        <v>3.3194881179777327E-2</v>
      </c>
      <c r="X83" s="301">
        <f t="shared" si="13"/>
        <v>3.4128107667507103E-2</v>
      </c>
      <c r="Y83" s="301">
        <f t="shared" si="13"/>
        <v>3.7144035578167242E-2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3.6937446459959222E-2</v>
      </c>
      <c r="C84" s="302">
        <f t="shared" si="14"/>
        <v>3.2030779053964425E-2</v>
      </c>
      <c r="D84" s="302">
        <f t="shared" si="14"/>
        <v>2.9151554867326495E-2</v>
      </c>
      <c r="E84" s="302">
        <f t="shared" si="14"/>
        <v>2.5074017971725517E-2</v>
      </c>
      <c r="F84" s="302">
        <f t="shared" si="14"/>
        <v>2.6658062339846696E-2</v>
      </c>
      <c r="G84" s="302">
        <f t="shared" si="14"/>
        <v>1.8089781674077026E-2</v>
      </c>
      <c r="H84" s="302">
        <f t="shared" si="14"/>
        <v>2.117082692920931E-2</v>
      </c>
      <c r="I84" s="302">
        <f t="shared" si="14"/>
        <v>2.6698756135275725E-2</v>
      </c>
      <c r="J84" s="302">
        <f t="shared" si="14"/>
        <v>2.497057722891808E-2</v>
      </c>
      <c r="K84" s="302">
        <f t="shared" si="14"/>
        <v>2.5860059781977474E-2</v>
      </c>
      <c r="L84" s="302">
        <f t="shared" si="14"/>
        <v>2.4216461665245523E-2</v>
      </c>
      <c r="M84" s="302">
        <f t="shared" si="14"/>
        <v>1.3718093562113684E-2</v>
      </c>
      <c r="N84" s="302">
        <f t="shared" si="14"/>
        <v>1.4910180429803665E-2</v>
      </c>
      <c r="O84" s="302">
        <f t="shared" si="14"/>
        <v>1.8908332461947203E-2</v>
      </c>
      <c r="P84" s="302">
        <f t="shared" si="14"/>
        <v>1.6131924998058475E-2</v>
      </c>
      <c r="Q84" s="302">
        <f t="shared" si="14"/>
        <v>1.6990080484428637E-2</v>
      </c>
      <c r="R84" s="302">
        <f t="shared" si="14"/>
        <v>1.6093392807774418E-2</v>
      </c>
      <c r="S84" s="302">
        <f t="shared" si="14"/>
        <v>1.6689317505785298E-2</v>
      </c>
      <c r="T84" s="302">
        <f t="shared" si="14"/>
        <v>1.4347393230097691E-2</v>
      </c>
      <c r="U84" s="302">
        <f t="shared" si="14"/>
        <v>1.4982517199261422E-2</v>
      </c>
      <c r="V84" s="302">
        <f t="shared" si="14"/>
        <v>1.4385685181552251E-2</v>
      </c>
      <c r="W84" s="302">
        <f t="shared" si="14"/>
        <v>1.5243897486501514E-2</v>
      </c>
      <c r="X84" s="302">
        <f t="shared" si="14"/>
        <v>1.5686618417789948E-2</v>
      </c>
      <c r="Y84" s="302">
        <f t="shared" si="14"/>
        <v>1.682709414833447E-2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3.0489556390870205E-2</v>
      </c>
      <c r="C85" s="302">
        <f t="shared" si="15"/>
        <v>2.3677854137520337E-2</v>
      </c>
      <c r="D85" s="302">
        <f t="shared" si="15"/>
        <v>2.5798972908456272E-2</v>
      </c>
      <c r="E85" s="302">
        <f t="shared" si="15"/>
        <v>2.0234541408207143E-2</v>
      </c>
      <c r="F85" s="302">
        <f t="shared" si="15"/>
        <v>2.7951520001145772E-2</v>
      </c>
      <c r="G85" s="302">
        <f t="shared" si="15"/>
        <v>1.5978858558805913E-2</v>
      </c>
      <c r="H85" s="302">
        <f t="shared" si="15"/>
        <v>1.6531385358788713E-2</v>
      </c>
      <c r="I85" s="302">
        <f t="shared" si="15"/>
        <v>2.1212785405338316E-2</v>
      </c>
      <c r="J85" s="302">
        <f t="shared" si="15"/>
        <v>2.2187181555036985E-2</v>
      </c>
      <c r="K85" s="302">
        <f t="shared" si="15"/>
        <v>2.2882343387257326E-2</v>
      </c>
      <c r="L85" s="302">
        <f t="shared" si="15"/>
        <v>2.2044124451868839E-2</v>
      </c>
      <c r="M85" s="302">
        <f t="shared" si="15"/>
        <v>1.3345762324351147E-2</v>
      </c>
      <c r="N85" s="302">
        <f t="shared" si="15"/>
        <v>1.7178006253561095E-2</v>
      </c>
      <c r="O85" s="302">
        <f t="shared" si="15"/>
        <v>1.8347254198203388E-2</v>
      </c>
      <c r="P85" s="302">
        <f t="shared" si="15"/>
        <v>1.6331232147754719E-2</v>
      </c>
      <c r="Q85" s="302">
        <f t="shared" si="15"/>
        <v>1.7769674525871536E-2</v>
      </c>
      <c r="R85" s="302">
        <f t="shared" si="15"/>
        <v>1.7294061433285723E-2</v>
      </c>
      <c r="S85" s="302">
        <f t="shared" si="15"/>
        <v>1.82859550799973E-2</v>
      </c>
      <c r="T85" s="302">
        <f t="shared" si="15"/>
        <v>1.5918807084674868E-2</v>
      </c>
      <c r="U85" s="302">
        <f t="shared" si="15"/>
        <v>1.7536923762720369E-2</v>
      </c>
      <c r="V85" s="302">
        <f t="shared" si="15"/>
        <v>1.6881549833763963E-2</v>
      </c>
      <c r="W85" s="302">
        <f t="shared" si="15"/>
        <v>1.7950983693275812E-2</v>
      </c>
      <c r="X85" s="302">
        <f t="shared" si="15"/>
        <v>1.8441489249717155E-2</v>
      </c>
      <c r="Y85" s="302">
        <f t="shared" si="15"/>
        <v>2.0316941429832768E-2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1.6352475700335004E-2</v>
      </c>
      <c r="C87" s="301">
        <f t="shared" si="17"/>
        <v>1.3402234495795112E-2</v>
      </c>
      <c r="D87" s="301">
        <f t="shared" si="17"/>
        <v>1.307428463842932E-2</v>
      </c>
      <c r="E87" s="301">
        <f t="shared" si="17"/>
        <v>1.1079583405295766E-2</v>
      </c>
      <c r="F87" s="301">
        <f t="shared" si="17"/>
        <v>1.2386678333570047E-2</v>
      </c>
      <c r="G87" s="301">
        <f t="shared" si="17"/>
        <v>8.2197588952300123E-3</v>
      </c>
      <c r="H87" s="301">
        <f t="shared" si="17"/>
        <v>9.4565613827604401E-3</v>
      </c>
      <c r="I87" s="301">
        <f t="shared" si="17"/>
        <v>1.1953222324352629E-2</v>
      </c>
      <c r="J87" s="301">
        <f t="shared" si="17"/>
        <v>1.1356116894669276E-2</v>
      </c>
      <c r="K87" s="301">
        <f t="shared" si="17"/>
        <v>1.1753475358350749E-2</v>
      </c>
      <c r="L87" s="301">
        <f t="shared" si="17"/>
        <v>1.1052809147081464E-2</v>
      </c>
      <c r="M87" s="301">
        <f t="shared" si="17"/>
        <v>6.1838705664769636E-3</v>
      </c>
      <c r="N87" s="301">
        <f t="shared" si="17"/>
        <v>7.0275113169236654E-3</v>
      </c>
      <c r="O87" s="301">
        <f t="shared" si="17"/>
        <v>8.6169892973107023E-3</v>
      </c>
      <c r="P87" s="301">
        <f t="shared" si="17"/>
        <v>7.4296118900324644E-3</v>
      </c>
      <c r="Q87" s="301">
        <f t="shared" si="17"/>
        <v>7.8739499793702827E-3</v>
      </c>
      <c r="R87" s="301">
        <f t="shared" si="17"/>
        <v>7.4803937753524681E-3</v>
      </c>
      <c r="S87" s="301">
        <f t="shared" si="17"/>
        <v>7.7808959363108478E-3</v>
      </c>
      <c r="T87" s="301">
        <f t="shared" si="17"/>
        <v>6.6863694987645385E-3</v>
      </c>
      <c r="U87" s="301">
        <f t="shared" si="17"/>
        <v>7.0356963726487427E-3</v>
      </c>
      <c r="V87" s="301">
        <f t="shared" si="17"/>
        <v>6.7960160018253829E-3</v>
      </c>
      <c r="W87" s="301">
        <f t="shared" si="17"/>
        <v>7.1889133754909742E-3</v>
      </c>
      <c r="X87" s="301">
        <f t="shared" si="17"/>
        <v>7.259588695439613E-3</v>
      </c>
      <c r="Y87" s="301">
        <f t="shared" si="17"/>
        <v>7.7147546465305243E-3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1.4058590580018753E-2</v>
      </c>
      <c r="C88" s="302">
        <f t="shared" si="18"/>
        <v>1.162082854187509E-2</v>
      </c>
      <c r="D88" s="302">
        <f t="shared" si="18"/>
        <v>1.11332960810533E-2</v>
      </c>
      <c r="E88" s="302">
        <f t="shared" si="18"/>
        <v>9.5572354623585497E-3</v>
      </c>
      <c r="F88" s="302">
        <f t="shared" si="18"/>
        <v>1.0283742659502652E-2</v>
      </c>
      <c r="G88" s="302">
        <f t="shared" si="18"/>
        <v>7.0175877183919497E-3</v>
      </c>
      <c r="H88" s="302">
        <f t="shared" si="18"/>
        <v>8.2128207915036101E-3</v>
      </c>
      <c r="I88" s="302">
        <f t="shared" si="18"/>
        <v>1.0357276086960406E-2</v>
      </c>
      <c r="J88" s="302">
        <f t="shared" si="18"/>
        <v>9.6868618560458052E-3</v>
      </c>
      <c r="K88" s="302">
        <f t="shared" si="18"/>
        <v>1.0031919743008504E-2</v>
      </c>
      <c r="L88" s="302">
        <f t="shared" si="18"/>
        <v>9.3943170253107666E-3</v>
      </c>
      <c r="M88" s="302">
        <f t="shared" si="18"/>
        <v>5.179800673735812E-3</v>
      </c>
      <c r="N88" s="302">
        <f t="shared" si="18"/>
        <v>5.7351221317027681E-3</v>
      </c>
      <c r="O88" s="302">
        <f t="shared" si="18"/>
        <v>7.2366316146872511E-3</v>
      </c>
      <c r="P88" s="302">
        <f t="shared" si="18"/>
        <v>6.2009298475681597E-3</v>
      </c>
      <c r="Q88" s="302">
        <f t="shared" si="18"/>
        <v>6.5370465667655264E-3</v>
      </c>
      <c r="R88" s="302">
        <f t="shared" si="18"/>
        <v>6.1792731659516612E-3</v>
      </c>
      <c r="S88" s="302">
        <f t="shared" si="18"/>
        <v>6.4051500995712394E-3</v>
      </c>
      <c r="T88" s="302">
        <f t="shared" si="18"/>
        <v>5.4887163011714448E-3</v>
      </c>
      <c r="U88" s="302">
        <f t="shared" si="18"/>
        <v>5.7163039892465829E-3</v>
      </c>
      <c r="V88" s="302">
        <f t="shared" si="18"/>
        <v>5.5259307478744898E-3</v>
      </c>
      <c r="W88" s="302">
        <f t="shared" si="18"/>
        <v>5.838369147783704E-3</v>
      </c>
      <c r="X88" s="302">
        <f t="shared" si="18"/>
        <v>5.8721412283762537E-3</v>
      </c>
      <c r="Y88" s="302">
        <f t="shared" si="18"/>
        <v>6.1862073289255517E-3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2.2938851203162538E-3</v>
      </c>
      <c r="C89" s="302">
        <f t="shared" si="19"/>
        <v>1.7814059539200241E-3</v>
      </c>
      <c r="D89" s="302">
        <f t="shared" si="19"/>
        <v>1.9409885573760199E-3</v>
      </c>
      <c r="E89" s="302">
        <f t="shared" si="19"/>
        <v>1.5223479429372151E-3</v>
      </c>
      <c r="F89" s="302">
        <f t="shared" si="19"/>
        <v>2.1029356740673937E-3</v>
      </c>
      <c r="G89" s="302">
        <f t="shared" si="19"/>
        <v>1.2021711768380623E-3</v>
      </c>
      <c r="H89" s="302">
        <f t="shared" si="19"/>
        <v>1.2437405912568309E-3</v>
      </c>
      <c r="I89" s="302">
        <f t="shared" si="19"/>
        <v>1.5959462373922237E-3</v>
      </c>
      <c r="J89" s="302">
        <f t="shared" si="19"/>
        <v>1.6692550386234715E-3</v>
      </c>
      <c r="K89" s="302">
        <f t="shared" si="19"/>
        <v>1.721555615342244E-3</v>
      </c>
      <c r="L89" s="302">
        <f t="shared" si="19"/>
        <v>1.6584921217706961E-3</v>
      </c>
      <c r="M89" s="302">
        <f t="shared" si="19"/>
        <v>1.0040698927411518E-3</v>
      </c>
      <c r="N89" s="302">
        <f t="shared" si="19"/>
        <v>1.2923891852208971E-3</v>
      </c>
      <c r="O89" s="302">
        <f t="shared" si="19"/>
        <v>1.3803576826234521E-3</v>
      </c>
      <c r="P89" s="302">
        <f t="shared" si="19"/>
        <v>1.2286820424643042E-3</v>
      </c>
      <c r="Q89" s="302">
        <f t="shared" si="19"/>
        <v>1.3369034126047557E-3</v>
      </c>
      <c r="R89" s="302">
        <f t="shared" si="19"/>
        <v>1.3011206094008059E-3</v>
      </c>
      <c r="S89" s="302">
        <f t="shared" si="19"/>
        <v>1.375745836739608E-3</v>
      </c>
      <c r="T89" s="302">
        <f t="shared" si="19"/>
        <v>1.1976531975930931E-3</v>
      </c>
      <c r="U89" s="302">
        <f t="shared" si="19"/>
        <v>1.3193923834021598E-3</v>
      </c>
      <c r="V89" s="302">
        <f t="shared" si="19"/>
        <v>1.2700852539508935E-3</v>
      </c>
      <c r="W89" s="302">
        <f t="shared" si="19"/>
        <v>1.3505442277072703E-3</v>
      </c>
      <c r="X89" s="302">
        <f t="shared" si="19"/>
        <v>1.3874474670633591E-3</v>
      </c>
      <c r="Y89" s="302">
        <f t="shared" si="19"/>
        <v>1.5285473176049732E-3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0.13438181741621513</v>
      </c>
      <c r="C91" s="301">
        <f t="shared" si="21"/>
        <v>0.17438480894427147</v>
      </c>
      <c r="D91" s="301">
        <f t="shared" si="21"/>
        <v>0.16920339302978002</v>
      </c>
      <c r="E91" s="301">
        <f t="shared" si="21"/>
        <v>0.19669107451682319</v>
      </c>
      <c r="F91" s="301">
        <f t="shared" si="21"/>
        <v>0.20429083875415086</v>
      </c>
      <c r="G91" s="301">
        <f t="shared" si="21"/>
        <v>0.23905089208777305</v>
      </c>
      <c r="H91" s="301">
        <f t="shared" si="21"/>
        <v>0.23115033767662063</v>
      </c>
      <c r="I91" s="301">
        <f t="shared" si="21"/>
        <v>0.21637735592946225</v>
      </c>
      <c r="J91" s="301">
        <f t="shared" si="21"/>
        <v>0.20218664859398747</v>
      </c>
      <c r="K91" s="301">
        <f t="shared" si="21"/>
        <v>0.19171496974205601</v>
      </c>
      <c r="L91" s="301">
        <f t="shared" si="21"/>
        <v>0.21512428428377425</v>
      </c>
      <c r="M91" s="301">
        <f t="shared" si="21"/>
        <v>0.30666610624091578</v>
      </c>
      <c r="N91" s="301">
        <f t="shared" si="21"/>
        <v>0.29783881133582818</v>
      </c>
      <c r="O91" s="301">
        <f t="shared" si="21"/>
        <v>0.25898046976966316</v>
      </c>
      <c r="P91" s="301">
        <f t="shared" si="21"/>
        <v>0.28894142496596237</v>
      </c>
      <c r="Q91" s="301">
        <f t="shared" si="21"/>
        <v>0.28641792787724607</v>
      </c>
      <c r="R91" s="301">
        <f t="shared" si="21"/>
        <v>0.29145537063635529</v>
      </c>
      <c r="S91" s="301">
        <f t="shared" si="21"/>
        <v>0.28785627314242512</v>
      </c>
      <c r="T91" s="301">
        <f t="shared" si="21"/>
        <v>0.30212196957519827</v>
      </c>
      <c r="U91" s="301">
        <f t="shared" si="21"/>
        <v>0.29624492963220839</v>
      </c>
      <c r="V91" s="301">
        <f t="shared" si="21"/>
        <v>0.30037527705593875</v>
      </c>
      <c r="W91" s="301">
        <f t="shared" si="21"/>
        <v>0.29504855693095067</v>
      </c>
      <c r="X91" s="301">
        <f t="shared" si="21"/>
        <v>0.29398704988106911</v>
      </c>
      <c r="Y91" s="301">
        <f t="shared" si="21"/>
        <v>0.28572235426933545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1.1015858264752796</v>
      </c>
      <c r="C96" s="320">
        <f>IF(C$5=0,0,C$5/OIS_fec!C$5)</f>
        <v>1.1584789549462964</v>
      </c>
      <c r="D96" s="320">
        <f>IF(D$5=0,0,D$5/OIS_fec!D$5)</f>
        <v>1.2362103630970049</v>
      </c>
      <c r="E96" s="320">
        <f>IF(E$5=0,0,E$5/OIS_fec!E$5)</f>
        <v>1.1954476415228372</v>
      </c>
      <c r="F96" s="320">
        <f>IF(F$5=0,0,F$5/OIS_fec!F$5)</f>
        <v>1.2181822509369729</v>
      </c>
      <c r="G96" s="320">
        <f>IF(G$5=0,0,G$5/OIS_fec!G$5)</f>
        <v>1.7072183713881852</v>
      </c>
      <c r="H96" s="320">
        <f>IF(H$5=0,0,H$5/OIS_fec!H$5)</f>
        <v>1.5592481028142455</v>
      </c>
      <c r="I96" s="320">
        <f>IF(I$5=0,0,I$5/OIS_fec!I$5)</f>
        <v>1.3953850137838932</v>
      </c>
      <c r="J96" s="320">
        <f>IF(J$5=0,0,J$5/OIS_fec!J$5)</f>
        <v>1.5376755470339094</v>
      </c>
      <c r="K96" s="320">
        <f>IF(K$5=0,0,K$5/OIS_fec!K$5)</f>
        <v>1.4006857279934974</v>
      </c>
      <c r="L96" s="320">
        <f>IF(L$5=0,0,L$5/OIS_fec!L$5)</f>
        <v>1.2916963732428852</v>
      </c>
      <c r="M96" s="320">
        <f>IF(M$5=0,0,M$5/OIS_fec!M$5)</f>
        <v>1.8187471325923819</v>
      </c>
      <c r="N96" s="320">
        <f>IF(N$5=0,0,N$5/OIS_fec!N$5)</f>
        <v>1.1927983414115768</v>
      </c>
      <c r="O96" s="320">
        <f>IF(O$5=0,0,O$5/OIS_fec!O$5)</f>
        <v>1.4071809553566701</v>
      </c>
      <c r="P96" s="320">
        <f>IF(P$5=0,0,P$5/OIS_fec!P$5)</f>
        <v>1.5577900789920682</v>
      </c>
      <c r="Q96" s="320">
        <f>IF(Q$5=0,0,Q$5/OIS_fec!Q$5)</f>
        <v>1.5431909216482813</v>
      </c>
      <c r="R96" s="320">
        <f>IF(R$5=0,0,R$5/OIS_fec!R$5)</f>
        <v>1.6024919216639413</v>
      </c>
      <c r="S96" s="320">
        <f>IF(S$5=0,0,S$5/OIS_fec!S$5)</f>
        <v>1.5941833401516887</v>
      </c>
      <c r="T96" s="320">
        <f>IF(T$5=0,0,T$5/OIS_fec!T$5)</f>
        <v>1.6680693480647275</v>
      </c>
      <c r="U96" s="320">
        <f>IF(U$5=0,0,U$5/OIS_fec!U$5)</f>
        <v>1.6186697670718173</v>
      </c>
      <c r="V96" s="320">
        <f>IF(V$5=0,0,V$5/OIS_fec!V$5)</f>
        <v>1.6617347400199853</v>
      </c>
      <c r="W96" s="320">
        <f>IF(W$5=0,0,W$5/OIS_fec!W$5)</f>
        <v>1.650067650801883</v>
      </c>
      <c r="X96" s="320">
        <f>IF(X$5=0,0,X$5/OIS_fec!X$5)</f>
        <v>1.6375106023757811</v>
      </c>
      <c r="Y96" s="320">
        <f>IF(Y$5=0,0,Y$5/OIS_fec!Y$5)</f>
        <v>1.6124794423550208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0.78094201412155517</v>
      </c>
      <c r="C101" s="332">
        <f>IF(C$10=0,0,C$10/OIS_fec!C$10)</f>
        <v>0.83580555979320936</v>
      </c>
      <c r="D101" s="332">
        <f>IF(D$10=0,0,D$10/OIS_fec!D$10)</f>
        <v>0.93922003475916249</v>
      </c>
      <c r="E101" s="332">
        <f>IF(E$10=0,0,E$10/OIS_fec!E$10)</f>
        <v>0.64358446150592641</v>
      </c>
      <c r="F101" s="332">
        <f>IF(F$10=0,0,F$10/OIS_fec!F$10)</f>
        <v>0.72261127487763122</v>
      </c>
      <c r="G101" s="332">
        <f>IF(G$10=0,0,G$10/OIS_fec!G$10)</f>
        <v>1.5087799951216934</v>
      </c>
      <c r="H101" s="332">
        <f>IF(H$10=0,0,H$10/OIS_fec!H$10)</f>
        <v>1.4081648693837081</v>
      </c>
      <c r="I101" s="332">
        <f>IF(I$10=0,0,I$10/OIS_fec!I$10)</f>
        <v>1.2222256537356539</v>
      </c>
      <c r="J101" s="332">
        <f>IF(J$10=0,0,J$10/OIS_fec!J$10)</f>
        <v>1.4559223970910242</v>
      </c>
      <c r="K101" s="332">
        <f>IF(K$10=0,0,K$10/OIS_fec!K$10)</f>
        <v>1.0256136887069829</v>
      </c>
      <c r="L101" s="332">
        <f>IF(L$10=0,0,L$10/OIS_fec!L$10)</f>
        <v>0.72092940247934267</v>
      </c>
      <c r="M101" s="332">
        <f>IF(M$10=0,0,M$10/OIS_fec!M$10)</f>
        <v>1.5200794463541654</v>
      </c>
      <c r="N101" s="332">
        <f>IF(N$10=0,0,N$10/OIS_fec!N$10)</f>
        <v>0.203941155450548</v>
      </c>
      <c r="O101" s="332">
        <f>IF(O$10=0,0,O$10/OIS_fec!O$10)</f>
        <v>0.74636238104200603</v>
      </c>
      <c r="P101" s="332">
        <f>IF(P$10=0,0,P$10/OIS_fec!P$10)</f>
        <v>1.0999422439936803</v>
      </c>
      <c r="Q101" s="332">
        <f>IF(Q$10=0,0,Q$10/OIS_fec!Q$10)</f>
        <v>1.0405905946387382</v>
      </c>
      <c r="R101" s="332">
        <f>IF(R$10=0,0,R$10/OIS_fec!R$10)</f>
        <v>1.0989815792642879</v>
      </c>
      <c r="S101" s="332">
        <f>IF(S$10=0,0,S$10/OIS_fec!S$10)</f>
        <v>1.0821241565028163</v>
      </c>
      <c r="T101" s="332">
        <f>IF(T$10=0,0,T$10/OIS_fec!T$10)</f>
        <v>1.1237041472979541</v>
      </c>
      <c r="U101" s="332">
        <f>IF(U$10=0,0,U$10/OIS_fec!U$10)</f>
        <v>0.98347286653876731</v>
      </c>
      <c r="V101" s="332">
        <f>IF(V$10=0,0,V$10/OIS_fec!V$10)</f>
        <v>1.0181362434055123</v>
      </c>
      <c r="W101" s="332">
        <f>IF(W$10=0,0,W$10/OIS_fec!W$10)</f>
        <v>1.0013696753892041</v>
      </c>
      <c r="X101" s="332">
        <f>IF(X$10=0,0,X$10/OIS_fec!X$10)</f>
        <v>0.82592067395262259</v>
      </c>
      <c r="Y101" s="332">
        <f>IF(Y$10=0,0,Y$10/OIS_fec!Y$10)</f>
        <v>0.70999111250698344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1.3119700846469851</v>
      </c>
      <c r="C102" s="348">
        <f>IF(C$16=0,0,C$16/OIS_fec!C$16)</f>
        <v>1.2423324904947901</v>
      </c>
      <c r="D102" s="348">
        <f>IF(D$16=0,0,D$16/OIS_fec!D$16)</f>
        <v>1.4844923366335929</v>
      </c>
      <c r="E102" s="348">
        <f>IF(E$16=0,0,E$16/OIS_fec!E$16)</f>
        <v>1.4268206646211576</v>
      </c>
      <c r="F102" s="348">
        <f>IF(F$16=0,0,F$16/OIS_fec!F$16)</f>
        <v>1.6174234877305742</v>
      </c>
      <c r="G102" s="348">
        <f>IF(G$16=0,0,G$16/OIS_fec!G$16)</f>
        <v>1.5092661614441216</v>
      </c>
      <c r="H102" s="348">
        <f>IF(H$16=0,0,H$16/OIS_fec!H$16)</f>
        <v>1.3664243232679116</v>
      </c>
      <c r="I102" s="348">
        <f>IF(I$16=0,0,I$16/OIS_fec!I$16)</f>
        <v>1.264948244074428</v>
      </c>
      <c r="J102" s="348">
        <f>IF(J$16=0,0,J$16/OIS_fec!J$16)</f>
        <v>1.4974922812544418</v>
      </c>
      <c r="K102" s="348">
        <f>IF(K$16=0,0,K$16/OIS_fec!K$16)</f>
        <v>1.565607197773984</v>
      </c>
      <c r="L102" s="348">
        <f>IF(L$16=0,0,L$16/OIS_fec!L$16)</f>
        <v>1.6046047232250384</v>
      </c>
      <c r="M102" s="348">
        <f>IF(M$16=0,0,M$16/OIS_fec!M$16)</f>
        <v>1.9953048560686122</v>
      </c>
      <c r="N102" s="348">
        <f>IF(N$16=0,0,N$16/OIS_fec!N$16)</f>
        <v>2.2267183677032896</v>
      </c>
      <c r="O102" s="348">
        <f>IF(O$16=0,0,O$16/OIS_fec!O$16)</f>
        <v>1.7487482675473172</v>
      </c>
      <c r="P102" s="348">
        <f>IF(P$16=0,0,P$16/OIS_fec!P$16)</f>
        <v>1.73018338443421</v>
      </c>
      <c r="Q102" s="348">
        <f>IF(Q$16=0,0,Q$16/OIS_fec!Q$16)</f>
        <v>1.7559094395578403</v>
      </c>
      <c r="R102" s="348">
        <f>IF(R$16=0,0,R$16/OIS_fec!R$16)</f>
        <v>1.8924981353470665</v>
      </c>
      <c r="S102" s="348">
        <f>IF(S$16=0,0,S$16/OIS_fec!S$16)</f>
        <v>1.9238736971302037</v>
      </c>
      <c r="T102" s="348">
        <f>IF(T$16=0,0,T$16/OIS_fec!T$16)</f>
        <v>1.9861101596428576</v>
      </c>
      <c r="U102" s="348">
        <f>IF(U$16=0,0,U$16/OIS_fec!U$16)</f>
        <v>2.0483469791703857</v>
      </c>
      <c r="V102" s="348">
        <f>IF(V$16=0,0,V$16/OIS_fec!V$16)</f>
        <v>2.0933427683691632</v>
      </c>
      <c r="W102" s="348">
        <f>IF(W$16=0,0,W$16/OIS_fec!W$16)</f>
        <v>2.048811017534184</v>
      </c>
      <c r="X102" s="348">
        <f>IF(X$16=0,0,X$16/OIS_fec!X$16)</f>
        <v>2.1179122704499482</v>
      </c>
      <c r="Y102" s="348">
        <f>IF(Y$16=0,0,Y$16/OIS_fec!Y$16)</f>
        <v>2.2132402827611539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2.2442247210042314</v>
      </c>
      <c r="C103" s="348">
        <f>IF(C$27=0,0,C$27/OIS_fec!C$27)</f>
        <v>2.2896355026074842</v>
      </c>
      <c r="D103" s="348">
        <f>IF(D$27=0,0,D$27/OIS_fec!D$27)</f>
        <v>2.2928513210999681</v>
      </c>
      <c r="E103" s="348">
        <f>IF(E$27=0,0,E$27/OIS_fec!E$27)</f>
        <v>2.3251043902877666</v>
      </c>
      <c r="F103" s="348">
        <f>IF(F$27=0,0,F$27/OIS_fec!F$27)</f>
        <v>2.2801629700393087</v>
      </c>
      <c r="G103" s="348">
        <f>IF(G$27=0,0,G$27/OIS_fec!G$27)</f>
        <v>2.5080027441681398</v>
      </c>
      <c r="H103" s="348">
        <f>IF(H$27=0,0,H$27/OIS_fec!H$27)</f>
        <v>2.464180876196028</v>
      </c>
      <c r="I103" s="348">
        <f>IF(I$27=0,0,I$27/OIS_fec!I$27)</f>
        <v>2.3884281511583332</v>
      </c>
      <c r="J103" s="348">
        <f>IF(J$27=0,0,J$27/OIS_fec!J$27)</f>
        <v>2.4506667689558621</v>
      </c>
      <c r="K103" s="348">
        <f>IF(K$27=0,0,K$27/OIS_fec!K$27)</f>
        <v>2.5082896041676919</v>
      </c>
      <c r="L103" s="348">
        <f>IF(L$27=0,0,L$27/OIS_fec!L$27)</f>
        <v>2.4173156811765937</v>
      </c>
      <c r="M103" s="348">
        <f>IF(M$27=0,0,M$27/OIS_fec!M$27)</f>
        <v>2.6914050073256988</v>
      </c>
      <c r="N103" s="348">
        <f>IF(N$27=0,0,N$27/OIS_fec!N$27)</f>
        <v>2.5170704477969492</v>
      </c>
      <c r="O103" s="348">
        <f>IF(O$27=0,0,O$27/OIS_fec!O$27)</f>
        <v>2.4122015107112289</v>
      </c>
      <c r="P103" s="348">
        <f>IF(P$27=0,0,P$27/OIS_fec!P$27)</f>
        <v>2.5230325050220754</v>
      </c>
      <c r="Q103" s="348">
        <f>IF(Q$27=0,0,Q$27/OIS_fec!Q$27)</f>
        <v>2.5301159958061725</v>
      </c>
      <c r="R103" s="348">
        <f>IF(R$27=0,0,R$27/OIS_fec!R$27)</f>
        <v>2.5518114452323184</v>
      </c>
      <c r="S103" s="348">
        <f>IF(S$27=0,0,S$27/OIS_fec!S$27)</f>
        <v>2.5369637749589704</v>
      </c>
      <c r="T103" s="348">
        <f>IF(T$27=0,0,T$27/OIS_fec!T$27)</f>
        <v>2.594579651657364</v>
      </c>
      <c r="U103" s="348">
        <f>IF(U$27=0,0,U$27/OIS_fec!U$27)</f>
        <v>2.5790531949709892</v>
      </c>
      <c r="V103" s="348">
        <f>IF(V$27=0,0,V$27/OIS_fec!V$27)</f>
        <v>2.5957940375896773</v>
      </c>
      <c r="W103" s="348">
        <f>IF(W$27=0,0,W$27/OIS_fec!W$27)</f>
        <v>2.5795964833720695</v>
      </c>
      <c r="X103" s="348">
        <f>IF(X$27=0,0,X$27/OIS_fec!X$27)</f>
        <v>2.600645693985502</v>
      </c>
      <c r="Y103" s="348">
        <f>IF(Y$27=0,0,Y$27/OIS_fec!Y$27)</f>
        <v>2.5985881825249852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1.5644736297397956</v>
      </c>
      <c r="C104" s="348">
        <f>IF(C$35=0,0,C$35/OIS_fec!C$35)</f>
        <v>1.506059782068021</v>
      </c>
      <c r="D104" s="348">
        <f>IF(D$35=0,0,D$35/OIS_fec!D$35)</f>
        <v>1.6248153149467859</v>
      </c>
      <c r="E104" s="348">
        <f>IF(E$35=0,0,E$35/OIS_fec!E$35)</f>
        <v>1.5153043921123386</v>
      </c>
      <c r="F104" s="348">
        <f>IF(F$35=0,0,F$35/OIS_fec!F$35)</f>
        <v>1.7999543904933359</v>
      </c>
      <c r="G104" s="348">
        <f>IF(G$35=0,0,G$35/OIS_fec!G$35)</f>
        <v>1.6413173465981417</v>
      </c>
      <c r="H104" s="348">
        <f>IF(H$35=0,0,H$35/OIS_fec!H$35)</f>
        <v>1.4975976906460646</v>
      </c>
      <c r="I104" s="348">
        <f>IF(I$35=0,0,I$35/OIS_fec!I$35)</f>
        <v>1.514039880542672</v>
      </c>
      <c r="J104" s="348">
        <f>IF(J$35=0,0,J$35/OIS_fec!J$35)</f>
        <v>1.6408331417741127</v>
      </c>
      <c r="K104" s="348">
        <f>IF(K$35=0,0,K$35/OIS_fec!K$35)</f>
        <v>1.6151302378006669</v>
      </c>
      <c r="L104" s="348">
        <f>IF(L$35=0,0,L$35/OIS_fec!L$35)</f>
        <v>1.6252127785688668</v>
      </c>
      <c r="M104" s="348">
        <f>IF(M$35=0,0,M$35/OIS_fec!M$35)</f>
        <v>1.7544991591742887</v>
      </c>
      <c r="N104" s="348">
        <f>IF(N$35=0,0,N$35/OIS_fec!N$35)</f>
        <v>1.8139723562671737</v>
      </c>
      <c r="O104" s="348">
        <f>IF(O$35=0,0,O$35/OIS_fec!O$35)</f>
        <v>1.7131139120846617</v>
      </c>
      <c r="P104" s="348">
        <f>IF(P$35=0,0,P$35/OIS_fec!P$35)</f>
        <v>1.7563309856880724</v>
      </c>
      <c r="Q104" s="348">
        <f>IF(Q$35=0,0,Q$35/OIS_fec!Q$35)</f>
        <v>1.799567093043382</v>
      </c>
      <c r="R104" s="348">
        <f>IF(R$35=0,0,R$35/OIS_fec!R$35)</f>
        <v>1.8405698545103941</v>
      </c>
      <c r="S104" s="348">
        <f>IF(S$35=0,0,S$35/OIS_fec!S$35)</f>
        <v>1.8684917084617974</v>
      </c>
      <c r="T104" s="348">
        <f>IF(T$35=0,0,T$35/OIS_fec!T$35)</f>
        <v>1.8889343417500524</v>
      </c>
      <c r="U104" s="348">
        <f>IF(U$35=0,0,U$35/OIS_fec!U$35)</f>
        <v>1.9648520892484826</v>
      </c>
      <c r="V104" s="348">
        <f>IF(V$35=0,0,V$35/OIS_fec!V$35)</f>
        <v>1.9576898065067649</v>
      </c>
      <c r="W104" s="348">
        <f>IF(W$35=0,0,W$35/OIS_fec!W$35)</f>
        <v>1.9752942765170767</v>
      </c>
      <c r="X104" s="348">
        <f>IF(X$35=0,0,X$35/OIS_fec!X$35)</f>
        <v>2.0085313378781238</v>
      </c>
      <c r="Y104" s="348">
        <f>IF(Y$35=0,0,Y$35/OIS_fec!Y$35)</f>
        <v>2.0821444311833806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0.75210779151215057</v>
      </c>
      <c r="C105" s="348">
        <f>IF(C$54=0,0,C$54/OIS_fec!C$54)</f>
        <v>0.65804868665861116</v>
      </c>
      <c r="D105" s="348">
        <f>IF(D$54=0,0,D$54/OIS_fec!D$54)</f>
        <v>0.70320137381237446</v>
      </c>
      <c r="E105" s="348">
        <f>IF(E$54=0,0,E$54/OIS_fec!E$54)</f>
        <v>0.62784097586413279</v>
      </c>
      <c r="F105" s="348">
        <f>IF(F$54=0,0,F$54/OIS_fec!F$54)</f>
        <v>0.66754380732874075</v>
      </c>
      <c r="G105" s="348">
        <f>IF(G$54=0,0,G$54/OIS_fec!G$54)</f>
        <v>1.0206623679328051</v>
      </c>
      <c r="H105" s="348">
        <f>IF(H$54=0,0,H$54/OIS_fec!H$54)</f>
        <v>0.89564698125520847</v>
      </c>
      <c r="I105" s="348">
        <f>IF(I$54=0,0,I$54/OIS_fec!I$54)</f>
        <v>0.88487889387904384</v>
      </c>
      <c r="J105" s="348">
        <f>IF(J$54=0,0,J$54/OIS_fec!J$54)</f>
        <v>0.94829375079848588</v>
      </c>
      <c r="K105" s="348">
        <f>IF(K$54=0,0,K$54/OIS_fec!K$54)</f>
        <v>0.78328068360251857</v>
      </c>
      <c r="L105" s="348">
        <f>IF(L$54=0,0,L$54/OIS_fec!L$54)</f>
        <v>0.66694652530658416</v>
      </c>
      <c r="M105" s="348">
        <f>IF(M$54=0,0,M$54/OIS_fec!M$54)</f>
        <v>0.71768984179917306</v>
      </c>
      <c r="N105" s="348">
        <f>IF(N$54=0,0,N$54/OIS_fec!N$54)</f>
        <v>0.40557248316203032</v>
      </c>
      <c r="O105" s="348">
        <f>IF(O$54=0,0,O$54/OIS_fec!O$54)</f>
        <v>0.64309849613909698</v>
      </c>
      <c r="P105" s="348">
        <f>IF(P$54=0,0,P$54/OIS_fec!P$54)</f>
        <v>0.64215225510741103</v>
      </c>
      <c r="Q105" s="348">
        <f>IF(Q$54=0,0,Q$54/OIS_fec!Q$54)</f>
        <v>0.66001004654528173</v>
      </c>
      <c r="R105" s="348">
        <f>IF(R$54=0,0,R$54/OIS_fec!R$54)</f>
        <v>0.67132860490574808</v>
      </c>
      <c r="S105" s="348">
        <f>IF(S$54=0,0,S$54/OIS_fec!S$54)</f>
        <v>0.6817984600616247</v>
      </c>
      <c r="T105" s="348">
        <f>IF(T$54=0,0,T$54/OIS_fec!T$54)</f>
        <v>0.67482428702073505</v>
      </c>
      <c r="U105" s="348">
        <f>IF(U$54=0,0,U$54/OIS_fec!U$54)</f>
        <v>0.66894526244276808</v>
      </c>
      <c r="V105" s="348">
        <f>IF(V$54=0,0,V$54/OIS_fec!V$54)</f>
        <v>0.67521181401780894</v>
      </c>
      <c r="W105" s="348">
        <f>IF(W$54=0,0,W$54/OIS_fec!W$54)</f>
        <v>0.70203868656796031</v>
      </c>
      <c r="X105" s="348">
        <f>IF(X$54=0,0,X$54/OIS_fec!X$54)</f>
        <v>0.67826945799291594</v>
      </c>
      <c r="Y105" s="348">
        <f>IF(Y$54=0,0,Y$54/OIS_fec!Y$54)</f>
        <v>0.67810382471215402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3.1024188000000006</v>
      </c>
      <c r="C106" s="348">
        <f>IF(C$68=0,0,C$68/OIS_fec!C$68)</f>
        <v>3.1024187999999997</v>
      </c>
      <c r="D106" s="348">
        <f>IF(D$68=0,0,D$68/OIS_fec!D$68)</f>
        <v>3.1024187999999993</v>
      </c>
      <c r="E106" s="348">
        <f>IF(E$68=0,0,E$68/OIS_fec!E$68)</f>
        <v>3.1024187999999993</v>
      </c>
      <c r="F106" s="348">
        <f>IF(F$68=0,0,F$68/OIS_fec!F$68)</f>
        <v>3.1024188000000001</v>
      </c>
      <c r="G106" s="348">
        <f>IF(G$68=0,0,G$68/OIS_fec!G$68)</f>
        <v>3.1024187999999988</v>
      </c>
      <c r="H106" s="348">
        <f>IF(H$68=0,0,H$68/OIS_fec!H$68)</f>
        <v>3.1024187999999993</v>
      </c>
      <c r="I106" s="348">
        <f>IF(I$68=0,0,I$68/OIS_fec!I$68)</f>
        <v>3.1024188000000006</v>
      </c>
      <c r="J106" s="348">
        <f>IF(J$68=0,0,J$68/OIS_fec!J$68)</f>
        <v>3.1024188000000001</v>
      </c>
      <c r="K106" s="348">
        <f>IF(K$68=0,0,K$68/OIS_fec!K$68)</f>
        <v>3.102418800000001</v>
      </c>
      <c r="L106" s="348">
        <f>IF(L$68=0,0,L$68/OIS_fec!L$68)</f>
        <v>3.1024188000000001</v>
      </c>
      <c r="M106" s="348">
        <f>IF(M$68=0,0,M$68/OIS_fec!M$68)</f>
        <v>3.1024187999999997</v>
      </c>
      <c r="N106" s="348">
        <f>IF(N$68=0,0,N$68/OIS_fec!N$68)</f>
        <v>3.1024188000000006</v>
      </c>
      <c r="O106" s="348">
        <f>IF(O$68=0,0,O$68/OIS_fec!O$68)</f>
        <v>3.1024188000000006</v>
      </c>
      <c r="P106" s="348">
        <f>IF(P$68=0,0,P$68/OIS_fec!P$68)</f>
        <v>3.1024187999999993</v>
      </c>
      <c r="Q106" s="348">
        <f>IF(Q$68=0,0,Q$68/OIS_fec!Q$68)</f>
        <v>3.102418800000001</v>
      </c>
      <c r="R106" s="348">
        <f>IF(R$68=0,0,R$68/OIS_fec!R$68)</f>
        <v>3.1024187999999997</v>
      </c>
      <c r="S106" s="348">
        <f>IF(S$68=0,0,S$68/OIS_fec!S$68)</f>
        <v>3.1024187999999993</v>
      </c>
      <c r="T106" s="348">
        <f>IF(T$68=0,0,T$68/OIS_fec!T$68)</f>
        <v>3.1024188000000015</v>
      </c>
      <c r="U106" s="348">
        <f>IF(U$68=0,0,U$68/OIS_fec!U$68)</f>
        <v>3.102418800000001</v>
      </c>
      <c r="V106" s="348">
        <f>IF(V$68=0,0,V$68/OIS_fec!V$68)</f>
        <v>3.1024187999999997</v>
      </c>
      <c r="W106" s="348">
        <f>IF(W$68=0,0,W$68/OIS_fec!W$68)</f>
        <v>3.102418800000001</v>
      </c>
      <c r="X106" s="348">
        <f>IF(X$68=0,0,X$68/OIS_fec!X$68)</f>
        <v>3.1024187999999993</v>
      </c>
      <c r="Y106" s="348">
        <f>IF(Y$68=0,0,Y$68/OIS_fec!Y$68)</f>
        <v>3.1024188000000006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2025-11-06T10:25:18Z</dcterms:created>
  <dcterms:modified xsi:type="dcterms:W3CDTF">2025-11-06T10:25:18Z</dcterms:modified>
</cp:coreProperties>
</file>